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8101\Desktop\school\Grad\course\iclab\GitHub\"/>
    </mc:Choice>
  </mc:AlternateContent>
  <xr:revisionPtr revIDLastSave="0" documentId="13_ncr:20001_{69699CD2-AA7D-4F8F-B376-1AA651153EF8}" xr6:coauthVersionLast="47" xr6:coauthVersionMax="47" xr10:uidLastSave="{00000000-0000-0000-0000-000000000000}"/>
  <bookViews>
    <workbookView xWindow="43080" yWindow="-120" windowWidth="29040" windowHeight="15720" activeTab="2" xr2:uid="{00000000-000D-0000-FFFF-FFFF00000000}"/>
  </bookViews>
  <sheets>
    <sheet name="開帳號名單" sheetId="1" r:id="rId1"/>
    <sheet name="送交老師成績" sheetId="2" r:id="rId2"/>
    <sheet name="Total Score (學期原始成績)" sheetId="3" r:id="rId3"/>
    <sheet name="Lab01" sheetId="4" r:id="rId4"/>
    <sheet name="Lab02" sheetId="5" r:id="rId5"/>
    <sheet name="Lab03" sheetId="6" r:id="rId6"/>
    <sheet name="Lab04" sheetId="7" r:id="rId7"/>
    <sheet name="Lab05" sheetId="8" r:id="rId8"/>
    <sheet name="Lab06" sheetId="9" r:id="rId9"/>
    <sheet name="OT" sheetId="10" r:id="rId10"/>
    <sheet name="Midterm Project" sheetId="11" r:id="rId11"/>
    <sheet name="Midterm Exam" sheetId="12" r:id="rId12"/>
    <sheet name="Lab07" sheetId="13" r:id="rId13"/>
    <sheet name="Lab08" sheetId="14" r:id="rId14"/>
    <sheet name="Lab09" sheetId="15" r:id="rId15"/>
    <sheet name="Lab10" sheetId="16" r:id="rId16"/>
    <sheet name="Lab11" sheetId="17" r:id="rId17"/>
    <sheet name="Lab11_apr" sheetId="18" r:id="rId18"/>
    <sheet name="Lab12" sheetId="19" r:id="rId19"/>
    <sheet name="Final Exam" sheetId="20" r:id="rId20"/>
    <sheet name="Final Project" sheetId="21" r:id="rId2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75" i="20" l="1"/>
  <c r="W175" i="20"/>
  <c r="C175" i="20"/>
  <c r="W174" i="20"/>
  <c r="C174" i="20"/>
  <c r="C173" i="20"/>
  <c r="C172" i="20"/>
  <c r="W171" i="20"/>
  <c r="C171" i="20"/>
  <c r="X171" i="20" s="1"/>
  <c r="C170" i="20"/>
  <c r="C169" i="20"/>
  <c r="W169" i="20" s="1"/>
  <c r="X169" i="20" s="1"/>
  <c r="X168" i="20"/>
  <c r="W168" i="20"/>
  <c r="C168" i="20"/>
  <c r="X167" i="20"/>
  <c r="W167" i="20"/>
  <c r="C167" i="20"/>
  <c r="W166" i="20"/>
  <c r="C166" i="20"/>
  <c r="X166" i="20" s="1"/>
  <c r="W165" i="20"/>
  <c r="C165" i="20"/>
  <c r="X164" i="20"/>
  <c r="W164" i="20"/>
  <c r="C164" i="20"/>
  <c r="W163" i="20"/>
  <c r="C163" i="20"/>
  <c r="C162" i="20"/>
  <c r="C161" i="20"/>
  <c r="C160" i="20"/>
  <c r="W159" i="20"/>
  <c r="X159" i="20" s="1"/>
  <c r="C159" i="20"/>
  <c r="W158" i="20"/>
  <c r="C158" i="20"/>
  <c r="X158" i="20" s="1"/>
  <c r="W157" i="20"/>
  <c r="C157" i="20"/>
  <c r="X157" i="20" s="1"/>
  <c r="X156" i="20"/>
  <c r="W156" i="20"/>
  <c r="C156" i="20"/>
  <c r="W155" i="20"/>
  <c r="X155" i="20" s="1"/>
  <c r="C155" i="20"/>
  <c r="W154" i="20"/>
  <c r="C154" i="20"/>
  <c r="X154" i="20" s="1"/>
  <c r="C153" i="20"/>
  <c r="C152" i="20"/>
  <c r="C151" i="20"/>
  <c r="C150" i="20"/>
  <c r="W149" i="20"/>
  <c r="C149" i="20"/>
  <c r="X149" i="20" s="1"/>
  <c r="X148" i="20"/>
  <c r="W148" i="20"/>
  <c r="C148" i="20"/>
  <c r="X147" i="20"/>
  <c r="W147" i="20"/>
  <c r="C147" i="20"/>
  <c r="X146" i="20"/>
  <c r="W146" i="20"/>
  <c r="C146" i="20"/>
  <c r="X145" i="20"/>
  <c r="W145" i="20"/>
  <c r="C145" i="20"/>
  <c r="W144" i="20"/>
  <c r="C144" i="20"/>
  <c r="W143" i="20"/>
  <c r="C143" i="20"/>
  <c r="X143" i="20" s="1"/>
  <c r="X142" i="20"/>
  <c r="W142" i="20"/>
  <c r="C142" i="20"/>
  <c r="C141" i="20"/>
  <c r="C140" i="20"/>
  <c r="C139" i="20"/>
  <c r="X138" i="20"/>
  <c r="W138" i="20"/>
  <c r="C138" i="20"/>
  <c r="X137" i="20"/>
  <c r="W137" i="20"/>
  <c r="C137" i="20"/>
  <c r="W136" i="20"/>
  <c r="C136" i="20"/>
  <c r="X136" i="20" s="1"/>
  <c r="W135" i="20"/>
  <c r="X135" i="20" s="1"/>
  <c r="C135" i="20"/>
  <c r="W134" i="20"/>
  <c r="C134" i="20"/>
  <c r="X134" i="20" s="1"/>
  <c r="W133" i="20"/>
  <c r="C133" i="20"/>
  <c r="X132" i="20"/>
  <c r="C132" i="20"/>
  <c r="W132" i="20" s="1"/>
  <c r="C131" i="20"/>
  <c r="X130" i="20"/>
  <c r="W130" i="20"/>
  <c r="C130" i="20"/>
  <c r="C129" i="20"/>
  <c r="X128" i="20"/>
  <c r="W128" i="20"/>
  <c r="C128" i="20"/>
  <c r="X127" i="20"/>
  <c r="W127" i="20"/>
  <c r="C127" i="20"/>
  <c r="C126" i="20"/>
  <c r="C125" i="20"/>
  <c r="W125" i="20" s="1"/>
  <c r="C124" i="20"/>
  <c r="W124" i="20" s="1"/>
  <c r="X124" i="20" s="1"/>
  <c r="X123" i="20"/>
  <c r="W123" i="20"/>
  <c r="C123" i="20"/>
  <c r="W122" i="20"/>
  <c r="C122" i="20"/>
  <c r="C121" i="20"/>
  <c r="C120" i="20"/>
  <c r="X119" i="20"/>
  <c r="W119" i="20"/>
  <c r="C119" i="20"/>
  <c r="C118" i="20"/>
  <c r="W117" i="20"/>
  <c r="X117" i="20" s="1"/>
  <c r="C117" i="20"/>
  <c r="X116" i="20"/>
  <c r="W116" i="20"/>
  <c r="C116" i="20"/>
  <c r="X115" i="20"/>
  <c r="W115" i="20"/>
  <c r="C115" i="20"/>
  <c r="W114" i="20"/>
  <c r="C114" i="20"/>
  <c r="X114" i="20" s="1"/>
  <c r="W113" i="20"/>
  <c r="C113" i="20"/>
  <c r="X112" i="20"/>
  <c r="C112" i="20"/>
  <c r="W112" i="20" s="1"/>
  <c r="X111" i="20"/>
  <c r="W111" i="20"/>
  <c r="C111" i="20"/>
  <c r="C110" i="20"/>
  <c r="W109" i="20"/>
  <c r="X109" i="20" s="1"/>
  <c r="C109" i="20"/>
  <c r="X108" i="20"/>
  <c r="W108" i="20"/>
  <c r="C108" i="20"/>
  <c r="X107" i="20"/>
  <c r="W107" i="20"/>
  <c r="C107" i="20"/>
  <c r="C106" i="20"/>
  <c r="W105" i="20"/>
  <c r="C105" i="20"/>
  <c r="X105" i="20" s="1"/>
  <c r="C104" i="20"/>
  <c r="X103" i="20"/>
  <c r="W103" i="20"/>
  <c r="C103" i="20"/>
  <c r="X102" i="20"/>
  <c r="W102" i="20"/>
  <c r="C102" i="20"/>
  <c r="C101" i="20"/>
  <c r="C100" i="20"/>
  <c r="C99" i="20"/>
  <c r="C98" i="20"/>
  <c r="W97" i="20"/>
  <c r="C97" i="20"/>
  <c r="X97" i="20" s="1"/>
  <c r="C96" i="20"/>
  <c r="X95" i="20"/>
  <c r="W95" i="20"/>
  <c r="C95" i="20"/>
  <c r="W94" i="20"/>
  <c r="C94" i="20"/>
  <c r="X94" i="20" s="1"/>
  <c r="W93" i="20"/>
  <c r="C93" i="20"/>
  <c r="X92" i="20"/>
  <c r="W92" i="20"/>
  <c r="C92" i="20"/>
  <c r="X91" i="20"/>
  <c r="W91" i="20"/>
  <c r="C91" i="20"/>
  <c r="X90" i="20"/>
  <c r="C90" i="20"/>
  <c r="W90" i="20" s="1"/>
  <c r="X89" i="20"/>
  <c r="W89" i="20"/>
  <c r="C89" i="20"/>
  <c r="X88" i="20"/>
  <c r="W88" i="20"/>
  <c r="C88" i="20"/>
  <c r="X87" i="20"/>
  <c r="W87" i="20"/>
  <c r="C87" i="20"/>
  <c r="X86" i="20"/>
  <c r="W86" i="20"/>
  <c r="C86" i="20"/>
  <c r="C85" i="20"/>
  <c r="C84" i="20"/>
  <c r="W83" i="20"/>
  <c r="C83" i="20"/>
  <c r="X83" i="20" s="1"/>
  <c r="C82" i="20"/>
  <c r="C81" i="20"/>
  <c r="C80" i="20"/>
  <c r="X79" i="20"/>
  <c r="W79" i="20"/>
  <c r="C79" i="20"/>
  <c r="W78" i="20"/>
  <c r="X78" i="20" s="1"/>
  <c r="C78" i="20"/>
  <c r="C77" i="20"/>
  <c r="C76" i="20"/>
  <c r="W75" i="20"/>
  <c r="X75" i="20" s="1"/>
  <c r="C75" i="20"/>
  <c r="W74" i="20"/>
  <c r="C74" i="20"/>
  <c r="W73" i="20"/>
  <c r="C73" i="20"/>
  <c r="C72" i="20"/>
  <c r="C71" i="20"/>
  <c r="X70" i="20"/>
  <c r="W70" i="20"/>
  <c r="C70" i="20"/>
  <c r="X69" i="20"/>
  <c r="W69" i="20"/>
  <c r="C69" i="20"/>
  <c r="X68" i="20"/>
  <c r="W68" i="20"/>
  <c r="C68" i="20"/>
  <c r="X67" i="20"/>
  <c r="W67" i="20"/>
  <c r="C67" i="20"/>
  <c r="X66" i="20"/>
  <c r="W66" i="20"/>
  <c r="C66" i="20"/>
  <c r="W65" i="20"/>
  <c r="C65" i="20"/>
  <c r="X65" i="20" s="1"/>
  <c r="C64" i="20"/>
  <c r="C63" i="20"/>
  <c r="C62" i="20"/>
  <c r="C61" i="20"/>
  <c r="C60" i="20"/>
  <c r="X59" i="20"/>
  <c r="W59" i="20"/>
  <c r="C59" i="20"/>
  <c r="C58" i="20"/>
  <c r="X57" i="20"/>
  <c r="W57" i="20"/>
  <c r="C57" i="20"/>
  <c r="C56" i="20"/>
  <c r="X55" i="20"/>
  <c r="W55" i="20"/>
  <c r="C55" i="20"/>
  <c r="W54" i="20"/>
  <c r="C54" i="20"/>
  <c r="W53" i="20"/>
  <c r="C53" i="20"/>
  <c r="W52" i="20"/>
  <c r="X52" i="20" s="1"/>
  <c r="C52" i="20"/>
  <c r="C51" i="20"/>
  <c r="X51" i="20" s="1"/>
  <c r="C50" i="20"/>
  <c r="X49" i="20"/>
  <c r="W49" i="20"/>
  <c r="C49" i="20"/>
  <c r="X48" i="20"/>
  <c r="W48" i="20"/>
  <c r="C48" i="20"/>
  <c r="X47" i="20"/>
  <c r="W47" i="20"/>
  <c r="C47" i="20"/>
  <c r="X46" i="20"/>
  <c r="C46" i="20"/>
  <c r="W46" i="20" s="1"/>
  <c r="X45" i="20"/>
  <c r="W45" i="20"/>
  <c r="C45" i="20"/>
  <c r="X44" i="20"/>
  <c r="C44" i="20"/>
  <c r="W44" i="20" s="1"/>
  <c r="C43" i="20"/>
  <c r="X42" i="20"/>
  <c r="W42" i="20"/>
  <c r="C42" i="20"/>
  <c r="C41" i="20"/>
  <c r="C40" i="20"/>
  <c r="X39" i="20"/>
  <c r="W39" i="20"/>
  <c r="C39" i="20"/>
  <c r="X38" i="20"/>
  <c r="C38" i="20"/>
  <c r="W38" i="20" s="1"/>
  <c r="X37" i="20"/>
  <c r="W37" i="20"/>
  <c r="C37" i="20"/>
  <c r="W36" i="20"/>
  <c r="X36" i="20" s="1"/>
  <c r="C36" i="20"/>
  <c r="W35" i="20"/>
  <c r="X35" i="20" s="1"/>
  <c r="C35" i="20"/>
  <c r="W34" i="20"/>
  <c r="C34" i="20"/>
  <c r="X34" i="20" s="1"/>
  <c r="W33" i="20"/>
  <c r="C33" i="20"/>
  <c r="W32" i="20"/>
  <c r="C32" i="20"/>
  <c r="W31" i="20"/>
  <c r="C31" i="20"/>
  <c r="X31" i="20" s="1"/>
  <c r="W30" i="20"/>
  <c r="X30" i="20" s="1"/>
  <c r="C30" i="20"/>
  <c r="W29" i="20"/>
  <c r="C29" i="20"/>
  <c r="X28" i="20"/>
  <c r="W28" i="20"/>
  <c r="C28" i="20"/>
  <c r="X27" i="20"/>
  <c r="W27" i="20"/>
  <c r="C27" i="20"/>
  <c r="X26" i="20"/>
  <c r="W26" i="20"/>
  <c r="C26" i="20"/>
  <c r="X25" i="20"/>
  <c r="W25" i="20"/>
  <c r="C25" i="20"/>
  <c r="X24" i="20"/>
  <c r="C24" i="20"/>
  <c r="W24" i="20" s="1"/>
  <c r="X23" i="20"/>
  <c r="W23" i="20"/>
  <c r="C23" i="20"/>
  <c r="X22" i="20"/>
  <c r="W22" i="20"/>
  <c r="C22" i="20"/>
  <c r="C21" i="20"/>
  <c r="C20" i="20"/>
  <c r="X19" i="20"/>
  <c r="W19" i="20"/>
  <c r="C19" i="20"/>
  <c r="X18" i="20"/>
  <c r="W18" i="20"/>
  <c r="C18" i="20"/>
  <c r="X17" i="20"/>
  <c r="W17" i="20"/>
  <c r="C17" i="20"/>
  <c r="X16" i="20"/>
  <c r="C16" i="20"/>
  <c r="W16" i="20" s="1"/>
  <c r="X15" i="20"/>
  <c r="W15" i="20"/>
  <c r="C15" i="20"/>
  <c r="W14" i="20"/>
  <c r="C14" i="20"/>
  <c r="X14" i="20" s="1"/>
  <c r="W13" i="20"/>
  <c r="C13" i="20"/>
  <c r="C12" i="20"/>
  <c r="X11" i="20"/>
  <c r="W11" i="20"/>
  <c r="C11" i="20"/>
  <c r="W10" i="20"/>
  <c r="C10" i="20"/>
  <c r="W9" i="20"/>
  <c r="C9" i="20"/>
  <c r="X9" i="20" s="1"/>
  <c r="X8" i="20"/>
  <c r="W8" i="20"/>
  <c r="C8" i="20"/>
  <c r="X7" i="20"/>
  <c r="W7" i="20"/>
  <c r="C7" i="20"/>
  <c r="C6" i="20"/>
  <c r="C5" i="20"/>
  <c r="X4" i="20"/>
  <c r="W4" i="20"/>
  <c r="C4" i="20"/>
  <c r="X3" i="20"/>
  <c r="W3" i="20"/>
  <c r="C3" i="20"/>
  <c r="N176" i="12"/>
  <c r="M176" i="12"/>
  <c r="L176" i="12"/>
  <c r="K176" i="12"/>
  <c r="J176" i="12"/>
  <c r="I176" i="12"/>
  <c r="H176" i="12"/>
  <c r="G176" i="12"/>
  <c r="F176" i="12"/>
  <c r="E176" i="12"/>
  <c r="D176" i="12"/>
  <c r="D180" i="11"/>
  <c r="C180" i="11"/>
  <c r="D179" i="11"/>
  <c r="D181" i="11" s="1"/>
  <c r="C179" i="11"/>
  <c r="C181" i="11" s="1"/>
  <c r="C177" i="8"/>
  <c r="Q176" i="8"/>
  <c r="C176" i="8"/>
  <c r="C177" i="5"/>
  <c r="C176" i="5"/>
  <c r="C177" i="4"/>
  <c r="C176" i="4"/>
  <c r="P176" i="3"/>
  <c r="M176" i="3" l="1"/>
  <c r="R176" i="3"/>
  <c r="E176" i="3"/>
  <c r="G176" i="3"/>
  <c r="J176" i="3"/>
  <c r="L176" i="3"/>
  <c r="C177" i="12"/>
  <c r="X80" i="20"/>
  <c r="W80" i="20"/>
  <c r="X101" i="20"/>
  <c r="W101" i="20"/>
  <c r="W12" i="20"/>
  <c r="X12" i="20"/>
  <c r="X170" i="20"/>
  <c r="W170" i="20"/>
  <c r="X162" i="20"/>
  <c r="W162" i="20"/>
  <c r="X6" i="20"/>
  <c r="W6" i="20"/>
  <c r="X151" i="20"/>
  <c r="W151" i="20"/>
  <c r="X152" i="20"/>
  <c r="W152" i="20"/>
  <c r="W71" i="20"/>
  <c r="X71" i="20"/>
  <c r="X63" i="20"/>
  <c r="W63" i="20"/>
  <c r="X126" i="20"/>
  <c r="W126" i="20"/>
  <c r="X21" i="20"/>
  <c r="W21" i="20"/>
  <c r="C177" i="20"/>
  <c r="W5" i="20"/>
  <c r="C181" i="20" s="1"/>
  <c r="X58" i="20"/>
  <c r="W58" i="20"/>
  <c r="X5" i="20"/>
  <c r="W110" i="20"/>
  <c r="X110" i="20"/>
  <c r="X131" i="20"/>
  <c r="W131" i="20"/>
  <c r="X160" i="20"/>
  <c r="W160" i="20"/>
  <c r="X150" i="20"/>
  <c r="W150" i="20"/>
  <c r="X161" i="20"/>
  <c r="W161" i="20"/>
  <c r="X153" i="20"/>
  <c r="W153" i="20"/>
  <c r="X173" i="20"/>
  <c r="W173" i="20"/>
  <c r="X125" i="20"/>
  <c r="X98" i="20"/>
  <c r="W98" i="20"/>
  <c r="X99" i="20"/>
  <c r="W99" i="20"/>
  <c r="X100" i="20"/>
  <c r="W100" i="20"/>
  <c r="X50" i="20"/>
  <c r="W50" i="20"/>
  <c r="X62" i="20"/>
  <c r="W62" i="20"/>
  <c r="X82" i="20"/>
  <c r="W82" i="20"/>
  <c r="X43" i="20"/>
  <c r="W43" i="20"/>
  <c r="X64" i="20"/>
  <c r="X139" i="20"/>
  <c r="W139" i="20"/>
  <c r="W64" i="20"/>
  <c r="W72" i="20"/>
  <c r="X72" i="20"/>
  <c r="X20" i="20"/>
  <c r="W20" i="20"/>
  <c r="W56" i="20"/>
  <c r="X56" i="20"/>
  <c r="X144" i="20"/>
  <c r="X13" i="20"/>
  <c r="X29" i="20"/>
  <c r="X96" i="20"/>
  <c r="W96" i="20"/>
  <c r="X172" i="20"/>
  <c r="W172" i="20"/>
  <c r="X84" i="20"/>
  <c r="W84" i="20"/>
  <c r="X120" i="20"/>
  <c r="W120" i="20"/>
  <c r="X129" i="20"/>
  <c r="W129" i="20"/>
  <c r="X73" i="20"/>
  <c r="X85" i="20"/>
  <c r="W85" i="20"/>
  <c r="X165" i="20"/>
  <c r="X93" i="20"/>
  <c r="X104" i="20"/>
  <c r="W104" i="20"/>
  <c r="X122" i="20"/>
  <c r="X10" i="20"/>
  <c r="X106" i="20"/>
  <c r="W106" i="20"/>
  <c r="X76" i="20"/>
  <c r="W76" i="20"/>
  <c r="X140" i="20"/>
  <c r="W140" i="20"/>
  <c r="W51" i="20"/>
  <c r="X77" i="20"/>
  <c r="W77" i="20"/>
  <c r="X81" i="20"/>
  <c r="W81" i="20"/>
  <c r="X118" i="20"/>
  <c r="W118" i="20"/>
  <c r="X163" i="20"/>
  <c r="X32" i="20"/>
  <c r="X60" i="20"/>
  <c r="W60" i="20"/>
  <c r="X53" i="20"/>
  <c r="X61" i="20"/>
  <c r="W61" i="20"/>
  <c r="X54" i="20"/>
  <c r="X113" i="20"/>
  <c r="X121" i="20"/>
  <c r="W121" i="20"/>
  <c r="C183" i="20"/>
  <c r="C182" i="20"/>
  <c r="C191" i="20"/>
  <c r="C190" i="20"/>
  <c r="C189" i="20"/>
  <c r="C188" i="20"/>
  <c r="C187" i="20"/>
  <c r="C186" i="20"/>
  <c r="C185" i="20"/>
  <c r="C184" i="20"/>
  <c r="X40" i="20"/>
  <c r="W40" i="20"/>
  <c r="X33" i="20"/>
  <c r="X41" i="20"/>
  <c r="W41" i="20"/>
  <c r="X174" i="20"/>
  <c r="X74" i="20"/>
  <c r="X133" i="20"/>
  <c r="X141" i="20"/>
  <c r="W141" i="20"/>
  <c r="Q176" i="3" l="1"/>
  <c r="O176" i="3"/>
  <c r="N176" i="3"/>
  <c r="H176" i="3"/>
  <c r="D176" i="3"/>
  <c r="C176" i="20"/>
  <c r="S176" i="3"/>
  <c r="S9" i="12"/>
  <c r="S4" i="12"/>
  <c r="O176" i="12"/>
  <c r="S11" i="12"/>
  <c r="S6" i="12"/>
  <c r="S10" i="12"/>
  <c r="S5" i="12"/>
  <c r="S3" i="12"/>
  <c r="S7" i="12"/>
  <c r="S13" i="12"/>
  <c r="S8" i="12"/>
  <c r="S12" i="12"/>
  <c r="P176" i="12"/>
  <c r="I176" i="3"/>
  <c r="D177" i="11"/>
  <c r="K176" i="3"/>
  <c r="F176" i="3"/>
  <c r="C176" i="3"/>
  <c r="V176" i="3" l="1"/>
  <c r="T176" i="3"/>
</calcChain>
</file>

<file path=xl/sharedStrings.xml><?xml version="1.0" encoding="utf-8"?>
<sst xmlns="http://schemas.openxmlformats.org/spreadsheetml/2006/main" count="25689" uniqueCount="443">
  <si>
    <t>TA</t>
  </si>
  <si>
    <t>學號</t>
  </si>
  <si>
    <t>帳號</t>
  </si>
  <si>
    <t>王鈺翔</t>
  </si>
  <si>
    <t>iclab001</t>
  </si>
  <si>
    <t>iclab002</t>
  </si>
  <si>
    <t>iclab003</t>
  </si>
  <si>
    <t>iclab004</t>
  </si>
  <si>
    <t>iclab005</t>
  </si>
  <si>
    <t>iclab006</t>
  </si>
  <si>
    <t>iclab007</t>
  </si>
  <si>
    <t>iclab008</t>
  </si>
  <si>
    <t>iclab009</t>
  </si>
  <si>
    <t>iclab010</t>
  </si>
  <si>
    <t>iclab011</t>
  </si>
  <si>
    <t>iclab012</t>
  </si>
  <si>
    <t>iclab013</t>
  </si>
  <si>
    <t>iclab014</t>
  </si>
  <si>
    <t>iclab015</t>
  </si>
  <si>
    <t>iclab016</t>
  </si>
  <si>
    <t>iclab017</t>
  </si>
  <si>
    <t>iclab018</t>
  </si>
  <si>
    <t>iclab019</t>
  </si>
  <si>
    <t>iclab020</t>
  </si>
  <si>
    <t>許于軒</t>
  </si>
  <si>
    <t>iclab021</t>
  </si>
  <si>
    <t>iclab022</t>
  </si>
  <si>
    <t>iclab023</t>
  </si>
  <si>
    <t>iclab024</t>
  </si>
  <si>
    <t>iclab025</t>
  </si>
  <si>
    <t>a111091</t>
  </si>
  <si>
    <t>iclab026</t>
  </si>
  <si>
    <t>iclab027</t>
  </si>
  <si>
    <t>iclab028</t>
  </si>
  <si>
    <t>iclab029</t>
  </si>
  <si>
    <t>iclab030</t>
  </si>
  <si>
    <t>iclab031</t>
  </si>
  <si>
    <t>iclab032</t>
  </si>
  <si>
    <t>iclab033</t>
  </si>
  <si>
    <t>iclab034</t>
  </si>
  <si>
    <t>iclab035</t>
  </si>
  <si>
    <t>iclab036</t>
  </si>
  <si>
    <t>iclab037</t>
  </si>
  <si>
    <t>iclab038</t>
  </si>
  <si>
    <t>iclab039</t>
  </si>
  <si>
    <t>iclab040</t>
  </si>
  <si>
    <t>林毓麒</t>
  </si>
  <si>
    <t>iclab041</t>
  </si>
  <si>
    <t>iclab042</t>
  </si>
  <si>
    <t>iclab043</t>
  </si>
  <si>
    <t>iclab044</t>
  </si>
  <si>
    <t>iclab045</t>
  </si>
  <si>
    <t>iclab046</t>
  </si>
  <si>
    <t>iclab047</t>
  </si>
  <si>
    <t>iclab048</t>
  </si>
  <si>
    <t>iclab049</t>
  </si>
  <si>
    <t>iclab050</t>
  </si>
  <si>
    <t>iclab051</t>
  </si>
  <si>
    <t>iclab052</t>
  </si>
  <si>
    <t>iclab053</t>
  </si>
  <si>
    <t>iclab054</t>
  </si>
  <si>
    <t>iclab055</t>
  </si>
  <si>
    <t>iclab056</t>
  </si>
  <si>
    <t>iclab057</t>
  </si>
  <si>
    <t>iclab058</t>
  </si>
  <si>
    <t>iclab059</t>
  </si>
  <si>
    <t>iclab060</t>
  </si>
  <si>
    <t>蕭邦原</t>
  </si>
  <si>
    <t>iclab061</t>
  </si>
  <si>
    <t>iclab062</t>
  </si>
  <si>
    <t>iclab063</t>
  </si>
  <si>
    <t>iclab064</t>
  </si>
  <si>
    <t>iclab065</t>
  </si>
  <si>
    <t>iclab066</t>
  </si>
  <si>
    <t>iclab067</t>
  </si>
  <si>
    <t>iclab068</t>
  </si>
  <si>
    <t>iclab069</t>
  </si>
  <si>
    <t>iclab070</t>
  </si>
  <si>
    <t>iclab071</t>
  </si>
  <si>
    <t>iclab072</t>
  </si>
  <si>
    <t>iclab073</t>
  </si>
  <si>
    <t>iclab074</t>
  </si>
  <si>
    <t>iclab075</t>
  </si>
  <si>
    <t>iclab076</t>
  </si>
  <si>
    <t>iclab077</t>
  </si>
  <si>
    <t>iclab078</t>
  </si>
  <si>
    <t>iclab079</t>
  </si>
  <si>
    <t>iclab080</t>
  </si>
  <si>
    <t>劉震緯</t>
  </si>
  <si>
    <t>iclab081</t>
  </si>
  <si>
    <t>iclab082</t>
  </si>
  <si>
    <t>iclab083</t>
  </si>
  <si>
    <t>iclab084</t>
  </si>
  <si>
    <t>iclab085</t>
  </si>
  <si>
    <t>iclab086</t>
  </si>
  <si>
    <t>iclab087</t>
  </si>
  <si>
    <t>iclab088</t>
  </si>
  <si>
    <t>iclab089</t>
  </si>
  <si>
    <t>iclab090</t>
  </si>
  <si>
    <t>iclab091</t>
  </si>
  <si>
    <t>iclab092</t>
  </si>
  <si>
    <t>iclab093</t>
  </si>
  <si>
    <t>iclab094</t>
  </si>
  <si>
    <t>iclab095</t>
  </si>
  <si>
    <t>iclab096</t>
  </si>
  <si>
    <t>iclab097</t>
  </si>
  <si>
    <t>iclab098</t>
  </si>
  <si>
    <t>iclab099</t>
  </si>
  <si>
    <t>iclab100</t>
  </si>
  <si>
    <t>童嬿寧</t>
  </si>
  <si>
    <t>iclab101</t>
  </si>
  <si>
    <t>iclab102</t>
  </si>
  <si>
    <t>iclab103</t>
  </si>
  <si>
    <t>iclab104</t>
  </si>
  <si>
    <t>iclab105</t>
  </si>
  <si>
    <t>iclab106</t>
  </si>
  <si>
    <t>iclab107</t>
  </si>
  <si>
    <t>iclab108</t>
  </si>
  <si>
    <t>iclab109</t>
  </si>
  <si>
    <t>iclab110</t>
  </si>
  <si>
    <t>iclab111</t>
  </si>
  <si>
    <t>iclab112</t>
  </si>
  <si>
    <t>iclab113</t>
  </si>
  <si>
    <t>iclab114</t>
  </si>
  <si>
    <t>iclab115</t>
  </si>
  <si>
    <t>iclab116</t>
  </si>
  <si>
    <t>林冠君</t>
  </si>
  <si>
    <t>iclab117</t>
  </si>
  <si>
    <t>iclab118</t>
  </si>
  <si>
    <t>iclab119</t>
  </si>
  <si>
    <t>iclab120</t>
  </si>
  <si>
    <t>iclab121</t>
  </si>
  <si>
    <t>iclab122</t>
  </si>
  <si>
    <t>iclab123</t>
  </si>
  <si>
    <t>iclab124</t>
  </si>
  <si>
    <t>iclab125</t>
  </si>
  <si>
    <t>iclab126</t>
  </si>
  <si>
    <t>iclab127</t>
  </si>
  <si>
    <t>iclab128</t>
  </si>
  <si>
    <t>iclab129</t>
  </si>
  <si>
    <t>iclab130</t>
  </si>
  <si>
    <t>iclab131</t>
  </si>
  <si>
    <t>iclab132</t>
  </si>
  <si>
    <t>蔡睿煌</t>
  </si>
  <si>
    <t>iclab133</t>
  </si>
  <si>
    <t>iclab134</t>
  </si>
  <si>
    <t>iclab135</t>
  </si>
  <si>
    <t>備用帳號勿使用</t>
  </si>
  <si>
    <t>iclab136</t>
  </si>
  <si>
    <t>iclab137</t>
  </si>
  <si>
    <t>iclab138</t>
  </si>
  <si>
    <t>iclab139</t>
  </si>
  <si>
    <t>iclab140</t>
  </si>
  <si>
    <t>iclab141</t>
  </si>
  <si>
    <t>iclab142</t>
  </si>
  <si>
    <t>iclab143</t>
  </si>
  <si>
    <t>iclab144</t>
  </si>
  <si>
    <t>iclab145</t>
  </si>
  <si>
    <t>iclab146</t>
  </si>
  <si>
    <t>iclab147</t>
  </si>
  <si>
    <t>iclab148</t>
  </si>
  <si>
    <t>iclab149</t>
  </si>
  <si>
    <t>iclab150</t>
  </si>
  <si>
    <t>iclab151</t>
  </si>
  <si>
    <t>iclab152</t>
  </si>
  <si>
    <t>iclab153</t>
  </si>
  <si>
    <t>iclab154</t>
  </si>
  <si>
    <t>iclab155</t>
  </si>
  <si>
    <t>iclab156</t>
  </si>
  <si>
    <t>iclab157</t>
  </si>
  <si>
    <t>iclab158</t>
  </si>
  <si>
    <t>iclab159</t>
  </si>
  <si>
    <t>iclab160</t>
  </si>
  <si>
    <t>iclab161</t>
  </si>
  <si>
    <t>iclab162</t>
  </si>
  <si>
    <t>iclab163</t>
  </si>
  <si>
    <t>iclab164</t>
  </si>
  <si>
    <t>iclab165</t>
  </si>
  <si>
    <t>iclab166</t>
  </si>
  <si>
    <t>iclab167</t>
  </si>
  <si>
    <t>iclab168</t>
  </si>
  <si>
    <t>iclab169</t>
  </si>
  <si>
    <t>iclab170</t>
  </si>
  <si>
    <t>v092503</t>
  </si>
  <si>
    <t>iclab171</t>
  </si>
  <si>
    <t>iclab172</t>
  </si>
  <si>
    <t>iclab173</t>
  </si>
  <si>
    <t>分數</t>
  </si>
  <si>
    <t>A131004</t>
  </si>
  <si>
    <t>V092503</t>
  </si>
  <si>
    <t>A111091</t>
  </si>
  <si>
    <t>Lab01</t>
  </si>
  <si>
    <t>Lab02</t>
  </si>
  <si>
    <t>Lab03</t>
  </si>
  <si>
    <t>Lab04</t>
  </si>
  <si>
    <t>Lab05</t>
  </si>
  <si>
    <t>Lab06</t>
  </si>
  <si>
    <t>Midterm Exam</t>
  </si>
  <si>
    <t>Online Test</t>
  </si>
  <si>
    <t>Midterm Project</t>
  </si>
  <si>
    <t>Lab07</t>
  </si>
  <si>
    <t>Lab08</t>
  </si>
  <si>
    <t>Lab09</t>
  </si>
  <si>
    <t>Lab10</t>
  </si>
  <si>
    <t>Bonus Lab</t>
  </si>
  <si>
    <t>Lab11</t>
  </si>
  <si>
    <t>Lab12</t>
  </si>
  <si>
    <t>Final Exam</t>
  </si>
  <si>
    <t>Final Project</t>
  </si>
  <si>
    <t>Best Code</t>
  </si>
  <si>
    <t>Total</t>
  </si>
  <si>
    <t>Remark</t>
  </si>
  <si>
    <t>參加期末演講或上機實作</t>
  </si>
  <si>
    <t>交由老師斟酌調整分數</t>
  </si>
  <si>
    <t>Lab10 Best Code</t>
  </si>
  <si>
    <t>Lab08 Best Code</t>
  </si>
  <si>
    <t>FP Best Code, Lab09 Best Code, Lab10 Best Code</t>
  </si>
  <si>
    <t>MP Best Code</t>
  </si>
  <si>
    <t>Lab03 Best Code</t>
  </si>
  <si>
    <t>Lab01 Best Code</t>
  </si>
  <si>
    <t>Lab06 Best Code</t>
  </si>
  <si>
    <t>Lab02 Best Code, Lab05 Best Code</t>
  </si>
  <si>
    <t>Lab07 Best Code</t>
  </si>
  <si>
    <t>Lab04 Best Code</t>
  </si>
  <si>
    <t>平均分數(扣除0分)</t>
  </si>
  <si>
    <t xml:space="preserve"> </t>
  </si>
  <si>
    <t>Demo result (70%)</t>
  </si>
  <si>
    <t>Note</t>
  </si>
  <si>
    <t>Performance (30%)</t>
  </si>
  <si>
    <t>Penalty (5%)</t>
  </si>
  <si>
    <t>Score</t>
  </si>
  <si>
    <t>PASS or NOT</t>
  </si>
  <si>
    <t>Message</t>
  </si>
  <si>
    <t>Files</t>
  </si>
  <si>
    <t>01_RTL</t>
  </si>
  <si>
    <t>02_SYN</t>
  </si>
  <si>
    <t>03_GATE</t>
  </si>
  <si>
    <t>Cycle Time</t>
  </si>
  <si>
    <t>Area</t>
  </si>
  <si>
    <t>Latency</t>
  </si>
  <si>
    <t>Performance</t>
  </si>
  <si>
    <t>Rank</t>
  </si>
  <si>
    <t>Z-Score</t>
  </si>
  <si>
    <t>Naming error</t>
  </si>
  <si>
    <t>Perf. Score</t>
  </si>
  <si>
    <t>Lab01 Score</t>
  </si>
  <si>
    <t>1st_demo</t>
  </si>
  <si>
    <t>O</t>
  </si>
  <si>
    <t>X</t>
  </si>
  <si>
    <t>No tar File</t>
  </si>
  <si>
    <t>03_GATE Run Error</t>
  </si>
  <si>
    <t>total</t>
  </si>
  <si>
    <t>2nd_demo</t>
  </si>
  <si>
    <t>Demo result (80%)</t>
  </si>
  <si>
    <t>Performance (20%)</t>
  </si>
  <si>
    <t>PAT PASS or NOT</t>
  </si>
  <si>
    <t>Message_Pat</t>
  </si>
  <si>
    <t>2 ERROR Message FAIL</t>
  </si>
  <si>
    <t>SPEC_4</t>
  </si>
  <si>
    <t>SPEC_5</t>
  </si>
  <si>
    <t>SPEC_6</t>
  </si>
  <si>
    <t>SPEC_7</t>
  </si>
  <si>
    <t>SPEC_8</t>
  </si>
  <si>
    <t>CORRECT</t>
  </si>
  <si>
    <t>Pattern score</t>
  </si>
  <si>
    <t>3rd_demo</t>
  </si>
  <si>
    <t>SPEC_4 check Fail, SPEC_5 check Fail, SPEC_6 check Fail, SPEC_7 check Fail, SPEC_8 check Fail, Correct design check Fail,</t>
  </si>
  <si>
    <t>-</t>
  </si>
  <si>
    <t>SPEC_8 check Fail, Correct design check Fail,</t>
  </si>
  <si>
    <t>SPEC_7 check Fail, Correct design check Fail,</t>
  </si>
  <si>
    <t>01_RTL Pattern Fail</t>
  </si>
  <si>
    <t>No Files in folder</t>
  </si>
  <si>
    <t>SPEC_6 check Fail, SPEC_7 check Fail, SPEC_8 check Fail, Correct design check Fail,</t>
  </si>
  <si>
    <t>SPEC_4 check Fail,</t>
  </si>
  <si>
    <t>02_SYN Latch</t>
  </si>
  <si>
    <t>SPEC_5 check Fail, SPEC_7 check Fail,</t>
  </si>
  <si>
    <t>SPEC_5 check Fail, SPEC_6 check Fail, SPEC_8 check Fail, Correct design check Fail,</t>
  </si>
  <si>
    <t>SPEC_5 check Fail, SPEC_6 check Fail, SPEC_7 check Fail, SPEC_8 check Fail, Correct design check Fail,</t>
  </si>
  <si>
    <t>SPEC_7 check Fail, SPEC_8 check Fail, Correct design check Fail,</t>
  </si>
  <si>
    <t>include wrong file</t>
  </si>
  <si>
    <t>23 173</t>
  </si>
  <si>
    <t>Lab04 Score</t>
  </si>
  <si>
    <t>partial</t>
  </si>
  <si>
    <t>02_SYN Area&gt;5e6</t>
  </si>
  <si>
    <t>03_GATE Pattern Fail</t>
  </si>
  <si>
    <t>Lab05 Score</t>
  </si>
  <si>
    <t>01_RTL Run Error</t>
  </si>
  <si>
    <t>Demo result (50%)</t>
  </si>
  <si>
    <t>IP_FILE</t>
  </si>
  <si>
    <t>IP_BIT_5</t>
  </si>
  <si>
    <t>IP_BIT_6</t>
  </si>
  <si>
    <t>IP_BIT_7</t>
  </si>
  <si>
    <t>IP_BIT_8</t>
  </si>
  <si>
    <t>IP_BIT_9</t>
  </si>
  <si>
    <t>IP_BIT_10</t>
  </si>
  <si>
    <t>IP_BIT_11</t>
  </si>
  <si>
    <t>Lab06 Score</t>
  </si>
  <si>
    <t>IP_BIT_7 Pattern Fail</t>
  </si>
  <si>
    <t>Demo result (100%)</t>
  </si>
  <si>
    <t>OT Score</t>
  </si>
  <si>
    <t>1st_Demo</t>
  </si>
  <si>
    <t>Pass</t>
  </si>
  <si>
    <t>Design score</t>
  </si>
  <si>
    <t>MP Score</t>
  </si>
  <si>
    <t>01_RTL Pattern Fail dram1.dat</t>
  </si>
  <si>
    <t>人數</t>
  </si>
  <si>
    <t>通過率</t>
  </si>
  <si>
    <t>缺考</t>
  </si>
  <si>
    <t>實際成績</t>
  </si>
  <si>
    <t>成績級距</t>
  </si>
  <si>
    <t>區間</t>
  </si>
  <si>
    <t>各級距人數</t>
  </si>
  <si>
    <t>0 ~ 10</t>
  </si>
  <si>
    <t>10 ~ 20</t>
  </si>
  <si>
    <t>20 ~ 30</t>
  </si>
  <si>
    <t>30 ~ 40</t>
  </si>
  <si>
    <t>40 ~ 50</t>
  </si>
  <si>
    <t>50 ~ 60</t>
  </si>
  <si>
    <t>60 ~ 70</t>
  </si>
  <si>
    <t>70 ~ 80</t>
  </si>
  <si>
    <t>80 ~ 90</t>
  </si>
  <si>
    <t>90 ~ 100</t>
  </si>
  <si>
    <t>&gt;100</t>
  </si>
  <si>
    <t>(超過100分者，實際成績以100分計算)</t>
  </si>
  <si>
    <t>平均分數</t>
  </si>
  <si>
    <t>缺考人數</t>
  </si>
  <si>
    <t>JG</t>
  </si>
  <si>
    <t>Performance (5%)</t>
  </si>
  <si>
    <t>05_JG</t>
  </si>
  <si>
    <t>JG score</t>
  </si>
  <si>
    <t>05_JG CDC check Fail</t>
  </si>
  <si>
    <t>05_JG Run Out of Time05_JG Error</t>
  </si>
  <si>
    <t>Demo result (60%)</t>
  </si>
  <si>
    <t>04_PTPX</t>
  </si>
  <si>
    <t>05_JG1 (5%)</t>
  </si>
  <si>
    <t>05_JG2 (5%)</t>
  </si>
  <si>
    <t>Total Latency</t>
  </si>
  <si>
    <t>Power_wocg</t>
  </si>
  <si>
    <t>Power_CG</t>
  </si>
  <si>
    <t>Lab08 Score</t>
  </si>
  <si>
    <t>Demo result (90%)</t>
  </si>
  <si>
    <t>Demo Note</t>
  </si>
  <si>
    <t>Performance (10%)</t>
  </si>
  <si>
    <t>Pattern_Pass</t>
  </si>
  <si>
    <t>Pattern_FAIL_SPEC</t>
  </si>
  <si>
    <t>Checker_Pass</t>
  </si>
  <si>
    <t>Checker_Spec1</t>
  </si>
  <si>
    <t>Checker_Spec2</t>
  </si>
  <si>
    <t>Checker_Spec3</t>
  </si>
  <si>
    <t>Checker_Spec4</t>
  </si>
  <si>
    <t>Checker_Spec5</t>
  </si>
  <si>
    <t>Checker_Spec6</t>
  </si>
  <si>
    <t>Checker_Spec7</t>
  </si>
  <si>
    <t>Checker_Spec8</t>
  </si>
  <si>
    <t>Checker_Spec9</t>
  </si>
  <si>
    <t>Coverage_Pass</t>
  </si>
  <si>
    <t>TA_Coverage_Pass</t>
  </si>
  <si>
    <t>Simulation time</t>
  </si>
  <si>
    <t>V</t>
  </si>
  <si>
    <t>Pattern_FAIL_SPEC1 NOT FIND; Pattern_FAIL_SPEC2 NOT FIND; Pattern_FAIL_SPEC3 NOT FIND; Pattern_FAIL_SPEC4 NOT FIND;</t>
  </si>
  <si>
    <t>Penalty (10%)</t>
  </si>
  <si>
    <t>05_APR</t>
  </si>
  <si>
    <t>06_POST</t>
  </si>
  <si>
    <t>bywho</t>
  </si>
  <si>
    <t>Cell area</t>
  </si>
  <si>
    <t>Latency_03</t>
  </si>
  <si>
    <t>Chip Area</t>
  </si>
  <si>
    <t>Latency_06</t>
  </si>
  <si>
    <t>Performance_TA</t>
  </si>
  <si>
    <t>Rank_TA</t>
  </si>
  <si>
    <t>Z-Score_TA</t>
  </si>
  <si>
    <t>Performance_ME</t>
  </si>
  <si>
    <t>Rank_ME</t>
  </si>
  <si>
    <t>Z-Score_ME</t>
  </si>
  <si>
    <t>Perf. Score_TA</t>
  </si>
  <si>
    <t>Perf. Score_ME</t>
  </si>
  <si>
    <t>Total Score</t>
  </si>
  <si>
    <t>ME</t>
  </si>
  <si>
    <t>Floorplan</t>
  </si>
  <si>
    <t>Powerplan</t>
  </si>
  <si>
    <t>PostRoute</t>
  </si>
  <si>
    <t>Pad</t>
  </si>
  <si>
    <t>core_to_top</t>
  </si>
  <si>
    <t>core_to_bottom</t>
  </si>
  <si>
    <t>core_to_left</t>
  </si>
  <si>
    <t>core_to_right</t>
  </si>
  <si>
    <t>pass or not</t>
  </si>
  <si>
    <t>power_ring_width</t>
  </si>
  <si>
    <t>power_ring_pairs</t>
  </si>
  <si>
    <t>wire_group</t>
  </si>
  <si>
    <t>interleaving</t>
  </si>
  <si>
    <t>power_ring</t>
  </si>
  <si>
    <t>vertical_power_stripe_width</t>
  </si>
  <si>
    <t>vertical_set_to_set_distance</t>
  </si>
  <si>
    <t>horizontal_power_stripe_width</t>
  </si>
  <si>
    <t>horizontal_set_to_set_distance</t>
  </si>
  <si>
    <t>power_stripe</t>
  </si>
  <si>
    <t>WNS (setup)</t>
  </si>
  <si>
    <t>TNS (setup)</t>
  </si>
  <si>
    <t>setup check</t>
  </si>
  <si>
    <t>WNS (hold)</t>
  </si>
  <si>
    <t>TNS (hold)</t>
  </si>
  <si>
    <t>hold check</t>
  </si>
  <si>
    <t>DRV (cap)</t>
  </si>
  <si>
    <t>DRV (tran)</t>
  </si>
  <si>
    <t>DRV (fanout)</t>
  </si>
  <si>
    <t>DRV (length)</t>
  </si>
  <si>
    <t>DRV</t>
  </si>
  <si>
    <t>DRC</t>
  </si>
  <si>
    <t>LVS</t>
  </si>
  <si>
    <t>io_filler</t>
  </si>
  <si>
    <t>core_filler</t>
  </si>
  <si>
    <t>Filler</t>
  </si>
  <si>
    <t>input pad</t>
  </si>
  <si>
    <t>output pad</t>
  </si>
  <si>
    <t>core power pad (VCC)</t>
  </si>
  <si>
    <t>core power pad (GND)</t>
  </si>
  <si>
    <t>IO power pad (VCC)</t>
  </si>
  <si>
    <t>IO power pad (GND)</t>
  </si>
  <si>
    <t>Corner pad</t>
  </si>
  <si>
    <t>9 9 9 9</t>
  </si>
  <si>
    <t>Demo result</t>
  </si>
  <si>
    <t>Lab12 Score</t>
  </si>
  <si>
    <t>Part A 是非題</t>
  </si>
  <si>
    <t>Part B 選擇題</t>
  </si>
  <si>
    <t>Part C 簡答題</t>
  </si>
  <si>
    <t>原始總分</t>
  </si>
  <si>
    <t>APR Lab 11/12</t>
  </si>
  <si>
    <t>SV Lab 09/10</t>
  </si>
  <si>
    <t>Low Power Lab08</t>
  </si>
  <si>
    <t>CDC Lab07</t>
  </si>
  <si>
    <t>No.1</t>
  </si>
  <si>
    <t>No.2</t>
  </si>
  <si>
    <t>No.3</t>
  </si>
  <si>
    <t>&gt;=100</t>
  </si>
  <si>
    <t>Naming Error (-5)</t>
  </si>
  <si>
    <t>CT</t>
  </si>
  <si>
    <t>FP Score</t>
  </si>
  <si>
    <t>06_POST Run Error (Not Change the module name in CHIP.v)</t>
  </si>
  <si>
    <t>SPEC_7 check Fail, SPEC_8 check Fail,</t>
  </si>
  <si>
    <t>Pattern Extra Score</t>
  </si>
  <si>
    <t>Lab03 Score</t>
  </si>
  <si>
    <t>06_POST Run Error (Wrong Answer)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</si>
</sst>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trike/>
      <sz val="12"/>
      <color theme="1"/>
      <name val="Calibri"/>
      <family val="2"/>
    </font>
    <font>
      <sz val="10"/>
      <color rgb="FF000000"/>
      <name val="Arial"/>
      <family val="2"/>
    </font>
    <font>
      <sz val="9"/>
      <color rgb="FF000000"/>
      <name val="&quot;Google Sans Mono&quot;"/>
    </font>
    <font>
      <sz val="9"/>
      <color theme="1"/>
      <name val="Google Sans Mono"/>
    </font>
    <font>
      <sz val="11"/>
      <color rgb="FF000000"/>
      <name val="Calibri"/>
      <family val="2"/>
    </font>
    <font>
      <strike/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B7B7B7"/>
      <name val="Arial"/>
      <family val="2"/>
      <scheme val="minor"/>
    </font>
    <font>
      <sz val="9"/>
      <color rgb="FF000000"/>
      <name val="Google Sans Mono"/>
      <family val="2"/>
    </font>
    <font>
      <b/>
      <sz val="12"/>
      <color rgb="FF00000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F8F9FA"/>
        <bgColor rgb="FFF8F9FA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A4C2F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7" fillId="10" borderId="3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/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7" fillId="9" borderId="7" xfId="0" applyFont="1" applyFill="1" applyBorder="1" applyAlignment="1"/>
    <xf numFmtId="0" fontId="1" fillId="9" borderId="7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7" fillId="15" borderId="7" xfId="0" applyFont="1" applyFill="1" applyBorder="1" applyAlignment="1"/>
    <xf numFmtId="0" fontId="1" fillId="15" borderId="7" xfId="0" applyFont="1" applyFill="1" applyBorder="1" applyAlignment="1">
      <alignment horizontal="center"/>
    </xf>
    <xf numFmtId="10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9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2" fontId="8" fillId="0" borderId="0" xfId="0" applyNumberFormat="1" applyFont="1"/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2" fontId="12" fillId="9" borderId="0" xfId="0" applyNumberFormat="1" applyFont="1" applyFill="1"/>
    <xf numFmtId="0" fontId="7" fillId="0" borderId="0" xfId="0" applyFont="1" applyAlignment="1"/>
    <xf numFmtId="0" fontId="7" fillId="0" borderId="0" xfId="0" applyFont="1" applyAlignment="1">
      <alignment horizontal="right"/>
    </xf>
    <xf numFmtId="10" fontId="7" fillId="0" borderId="0" xfId="0" applyNumberFormat="1" applyFont="1" applyAlignment="1"/>
    <xf numFmtId="0" fontId="13" fillId="9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6" fillId="9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49" fontId="7" fillId="0" borderId="0" xfId="0" applyNumberFormat="1" applyFont="1" applyAlignment="1"/>
    <xf numFmtId="0" fontId="11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7" fillId="0" borderId="7" xfId="0" applyFont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15" borderId="3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7" fillId="17" borderId="7" xfId="0" applyFont="1" applyFill="1" applyBorder="1" applyAlignment="1">
      <alignment horizontal="center"/>
    </xf>
    <xf numFmtId="0" fontId="7" fillId="18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18" borderId="7" xfId="0" applyFont="1" applyFill="1" applyBorder="1" applyAlignment="1"/>
    <xf numFmtId="0" fontId="7" fillId="4" borderId="7" xfId="0" applyFont="1" applyFill="1" applyBorder="1" applyAlignment="1"/>
    <xf numFmtId="0" fontId="7" fillId="6" borderId="7" xfId="0" applyFont="1" applyFill="1" applyBorder="1" applyAlignment="1"/>
    <xf numFmtId="0" fontId="7" fillId="3" borderId="7" xfId="0" applyFont="1" applyFill="1" applyBorder="1" applyAlignment="1"/>
    <xf numFmtId="0" fontId="7" fillId="18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0" borderId="5" xfId="0" applyFont="1" applyBorder="1" applyAlignment="1"/>
    <xf numFmtId="0" fontId="7" fillId="0" borderId="5" xfId="0" applyFont="1" applyBorder="1" applyAlignment="1">
      <alignment horizontal="center"/>
    </xf>
    <xf numFmtId="0" fontId="7" fillId="18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7" fillId="18" borderId="7" xfId="0" applyFont="1" applyFill="1" applyBorder="1" applyAlignment="1"/>
    <xf numFmtId="0" fontId="7" fillId="9" borderId="5" xfId="0" applyFont="1" applyFill="1" applyBorder="1" applyAlignment="1"/>
    <xf numFmtId="0" fontId="7" fillId="4" borderId="7" xfId="0" applyFont="1" applyFill="1" applyBorder="1" applyAlignment="1"/>
    <xf numFmtId="0" fontId="7" fillId="6" borderId="7" xfId="0" applyFont="1" applyFill="1" applyBorder="1" applyAlignment="1"/>
    <xf numFmtId="0" fontId="7" fillId="3" borderId="7" xfId="0" applyFont="1" applyFill="1" applyBorder="1" applyAlignment="1"/>
    <xf numFmtId="0" fontId="7" fillId="15" borderId="5" xfId="0" applyFont="1" applyFill="1" applyBorder="1" applyAlignment="1"/>
    <xf numFmtId="0" fontId="7" fillId="9" borderId="3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7" fillId="15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7" fillId="15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9" borderId="0" xfId="0" applyFont="1" applyFill="1" applyAlignment="1">
      <alignment horizontal="center"/>
    </xf>
    <xf numFmtId="10" fontId="6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6" fillId="28" borderId="10" xfId="0" applyFont="1" applyFill="1" applyBorder="1" applyAlignment="1">
      <alignment horizontal="center" vertical="center" wrapText="1"/>
    </xf>
    <xf numFmtId="0" fontId="19" fillId="28" borderId="10" xfId="0" applyFont="1" applyFill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wrapText="1"/>
    </xf>
    <xf numFmtId="11" fontId="16" fillId="0" borderId="10" xfId="0" applyNumberFormat="1" applyFont="1" applyBorder="1" applyAlignment="1">
      <alignment horizontal="center" wrapText="1"/>
    </xf>
    <xf numFmtId="0" fontId="16" fillId="0" borderId="10" xfId="0" applyFont="1" applyBorder="1" applyAlignment="1">
      <alignment horizontal="right" wrapText="1"/>
    </xf>
    <xf numFmtId="0" fontId="16" fillId="24" borderId="1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10" xfId="0" applyFont="1" applyBorder="1" applyAlignment="1">
      <alignment wrapText="1"/>
    </xf>
    <xf numFmtId="0" fontId="15" fillId="20" borderId="10" xfId="0" applyFont="1" applyFill="1" applyBorder="1" applyAlignment="1">
      <alignment horizontal="center" wrapText="1"/>
    </xf>
    <xf numFmtId="0" fontId="18" fillId="21" borderId="10" xfId="0" applyFont="1" applyFill="1" applyBorder="1" applyAlignment="1">
      <alignment horizontal="center" wrapText="1"/>
    </xf>
    <xf numFmtId="0" fontId="18" fillId="22" borderId="10" xfId="0" applyFont="1" applyFill="1" applyBorder="1" applyAlignment="1">
      <alignment horizontal="center" wrapText="1"/>
    </xf>
    <xf numFmtId="0" fontId="18" fillId="23" borderId="10" xfId="0" applyFont="1" applyFill="1" applyBorder="1" applyAlignment="1">
      <alignment horizontal="center" wrapText="1"/>
    </xf>
    <xf numFmtId="0" fontId="18" fillId="24" borderId="10" xfId="0" applyFont="1" applyFill="1" applyBorder="1" applyAlignment="1">
      <alignment horizontal="center" wrapText="1"/>
    </xf>
    <xf numFmtId="0" fontId="18" fillId="25" borderId="10" xfId="0" applyFont="1" applyFill="1" applyBorder="1" applyAlignment="1">
      <alignment horizontal="center" wrapText="1"/>
    </xf>
    <xf numFmtId="0" fontId="18" fillId="26" borderId="10" xfId="0" applyFont="1" applyFill="1" applyBorder="1" applyAlignment="1">
      <alignment horizontal="center" wrapText="1"/>
    </xf>
    <xf numFmtId="0" fontId="18" fillId="27" borderId="10" xfId="0" applyFont="1" applyFill="1" applyBorder="1" applyAlignment="1">
      <alignment horizontal="center" wrapText="1"/>
    </xf>
    <xf numFmtId="0" fontId="15" fillId="27" borderId="10" xfId="0" applyFont="1" applyFill="1" applyBorder="1" applyAlignment="1">
      <alignment horizontal="center" wrapText="1"/>
    </xf>
    <xf numFmtId="0" fontId="18" fillId="20" borderId="10" xfId="0" applyFont="1" applyFill="1" applyBorder="1" applyAlignment="1">
      <alignment wrapText="1"/>
    </xf>
    <xf numFmtId="0" fontId="18" fillId="20" borderId="10" xfId="0" applyFont="1" applyFill="1" applyBorder="1" applyAlignment="1">
      <alignment horizontal="center" wrapText="1"/>
    </xf>
    <xf numFmtId="0" fontId="16" fillId="20" borderId="10" xfId="0" applyFont="1" applyFill="1" applyBorder="1" applyAlignment="1">
      <alignment wrapText="1"/>
    </xf>
    <xf numFmtId="11" fontId="16" fillId="20" borderId="10" xfId="0" applyNumberFormat="1" applyFont="1" applyFill="1" applyBorder="1" applyAlignment="1">
      <alignment horizontal="center" wrapText="1"/>
    </xf>
    <xf numFmtId="0" fontId="16" fillId="20" borderId="10" xfId="0" applyFont="1" applyFill="1" applyBorder="1" applyAlignment="1">
      <alignment horizontal="center" wrapText="1"/>
    </xf>
    <xf numFmtId="0" fontId="16" fillId="20" borderId="10" xfId="0" applyFont="1" applyFill="1" applyBorder="1" applyAlignment="1">
      <alignment horizontal="right" wrapText="1"/>
    </xf>
    <xf numFmtId="0" fontId="18" fillId="29" borderId="10" xfId="0" applyFont="1" applyFill="1" applyBorder="1" applyAlignment="1">
      <alignment wrapText="1"/>
    </xf>
    <xf numFmtId="0" fontId="18" fillId="29" borderId="10" xfId="0" applyFont="1" applyFill="1" applyBorder="1" applyAlignment="1">
      <alignment horizontal="center" wrapText="1"/>
    </xf>
    <xf numFmtId="0" fontId="16" fillId="29" borderId="10" xfId="0" applyFont="1" applyFill="1" applyBorder="1" applyAlignment="1">
      <alignment wrapText="1"/>
    </xf>
    <xf numFmtId="11" fontId="16" fillId="29" borderId="10" xfId="0" applyNumberFormat="1" applyFont="1" applyFill="1" applyBorder="1" applyAlignment="1">
      <alignment horizontal="center" wrapText="1"/>
    </xf>
    <xf numFmtId="0" fontId="16" fillId="29" borderId="10" xfId="0" applyFont="1" applyFill="1" applyBorder="1" applyAlignment="1">
      <alignment horizontal="center" wrapText="1"/>
    </xf>
    <xf numFmtId="0" fontId="16" fillId="29" borderId="10" xfId="0" applyFont="1" applyFill="1" applyBorder="1" applyAlignment="1">
      <alignment horizontal="right" wrapText="1"/>
    </xf>
    <xf numFmtId="0" fontId="15" fillId="29" borderId="10" xfId="0" applyFont="1" applyFill="1" applyBorder="1" applyAlignment="1">
      <alignment wrapText="1"/>
    </xf>
    <xf numFmtId="0" fontId="15" fillId="29" borderId="10" xfId="0" applyFont="1" applyFill="1" applyBorder="1" applyAlignment="1">
      <alignment horizontal="center" wrapText="1"/>
    </xf>
    <xf numFmtId="9" fontId="16" fillId="0" borderId="10" xfId="0" applyNumberFormat="1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20" borderId="10" xfId="0" applyFont="1" applyFill="1" applyBorder="1" applyAlignment="1">
      <alignment vertical="center" wrapText="1"/>
    </xf>
    <xf numFmtId="0" fontId="16" fillId="29" borderId="10" xfId="0" applyFont="1" applyFill="1" applyBorder="1" applyAlignment="1">
      <alignment horizontal="center" vertical="center" wrapText="1"/>
    </xf>
    <xf numFmtId="0" fontId="16" fillId="29" borderId="10" xfId="0" applyFont="1" applyFill="1" applyBorder="1" applyAlignment="1">
      <alignment vertical="center" wrapText="1"/>
    </xf>
    <xf numFmtId="2" fontId="7" fillId="8" borderId="10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 vertical="center"/>
    </xf>
    <xf numFmtId="2" fontId="7" fillId="8" borderId="10" xfId="0" applyNumberFormat="1" applyFont="1" applyFill="1" applyBorder="1" applyAlignment="1">
      <alignment horizontal="center" vertical="center"/>
    </xf>
    <xf numFmtId="2" fontId="7" fillId="0" borderId="10" xfId="0" applyNumberFormat="1" applyFont="1" applyBorder="1" applyAlignment="1"/>
    <xf numFmtId="0" fontId="16" fillId="33" borderId="10" xfId="0" applyFont="1" applyFill="1" applyBorder="1" applyAlignment="1">
      <alignment horizontal="center" wrapText="1"/>
    </xf>
    <xf numFmtId="0" fontId="16" fillId="30" borderId="10" xfId="0" applyFont="1" applyFill="1" applyBorder="1" applyAlignment="1">
      <alignment horizontal="center" wrapText="1"/>
    </xf>
    <xf numFmtId="0" fontId="16" fillId="31" borderId="10" xfId="0" applyFont="1" applyFill="1" applyBorder="1" applyAlignment="1">
      <alignment horizontal="center" wrapText="1"/>
    </xf>
    <xf numFmtId="0" fontId="16" fillId="32" borderId="10" xfId="0" applyFont="1" applyFill="1" applyBorder="1" applyAlignment="1">
      <alignment horizontal="center" wrapText="1"/>
    </xf>
    <xf numFmtId="0" fontId="16" fillId="28" borderId="10" xfId="0" applyFont="1" applyFill="1" applyBorder="1" applyAlignment="1">
      <alignment horizontal="center" wrapText="1"/>
    </xf>
    <xf numFmtId="0" fontId="18" fillId="19" borderId="10" xfId="0" applyFont="1" applyFill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0" fontId="18" fillId="21" borderId="10" xfId="0" applyFont="1" applyFill="1" applyBorder="1" applyAlignment="1">
      <alignment wrapText="1"/>
    </xf>
    <xf numFmtId="0" fontId="18" fillId="22" borderId="10" xfId="0" applyFont="1" applyFill="1" applyBorder="1" applyAlignment="1">
      <alignment wrapText="1"/>
    </xf>
    <xf numFmtId="0" fontId="18" fillId="23" borderId="10" xfId="0" applyFont="1" applyFill="1" applyBorder="1" applyAlignment="1">
      <alignment wrapText="1"/>
    </xf>
    <xf numFmtId="0" fontId="18" fillId="24" borderId="10" xfId="0" applyFont="1" applyFill="1" applyBorder="1" applyAlignment="1">
      <alignment wrapText="1"/>
    </xf>
    <xf numFmtId="0" fontId="18" fillId="25" borderId="10" xfId="0" applyFont="1" applyFill="1" applyBorder="1" applyAlignment="1">
      <alignment wrapText="1"/>
    </xf>
    <xf numFmtId="0" fontId="18" fillId="26" borderId="10" xfId="0" applyFont="1" applyFill="1" applyBorder="1" applyAlignment="1">
      <alignment wrapText="1"/>
    </xf>
    <xf numFmtId="0" fontId="18" fillId="27" borderId="10" xfId="0" applyFont="1" applyFill="1" applyBorder="1" applyAlignment="1">
      <alignment wrapText="1"/>
    </xf>
    <xf numFmtId="0" fontId="15" fillId="27" borderId="10" xfId="0" applyFont="1" applyFill="1" applyBorder="1" applyAlignment="1">
      <alignment wrapText="1"/>
    </xf>
    <xf numFmtId="0" fontId="7" fillId="0" borderId="10" xfId="0" applyFont="1" applyBorder="1" applyAlignment="1"/>
    <xf numFmtId="0" fontId="18" fillId="0" borderId="10" xfId="0" applyFont="1" applyBorder="1" applyAlignment="1">
      <alignment horizontal="center" wrapText="1"/>
    </xf>
    <xf numFmtId="0" fontId="15" fillId="20" borderId="10" xfId="0" applyFont="1" applyFill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10" fontId="16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20" borderId="10" xfId="0" applyFont="1" applyFill="1" applyBorder="1" applyAlignment="1">
      <alignment wrapText="1"/>
    </xf>
    <xf numFmtId="0" fontId="20" fillId="20" borderId="10" xfId="0" applyFont="1" applyFill="1" applyBorder="1" applyAlignment="1">
      <alignment horizontal="center" wrapText="1"/>
    </xf>
    <xf numFmtId="0" fontId="20" fillId="29" borderId="10" xfId="0" applyFont="1" applyFill="1" applyBorder="1" applyAlignment="1">
      <alignment wrapText="1"/>
    </xf>
    <xf numFmtId="0" fontId="20" fillId="29" borderId="10" xfId="0" applyFont="1" applyFill="1" applyBorder="1" applyAlignment="1">
      <alignment horizontal="center" wrapText="1"/>
    </xf>
    <xf numFmtId="0" fontId="16" fillId="31" borderId="10" xfId="0" applyFont="1" applyFill="1" applyBorder="1" applyAlignment="1">
      <alignment wrapText="1"/>
    </xf>
    <xf numFmtId="11" fontId="16" fillId="0" borderId="10" xfId="0" applyNumberFormat="1" applyFont="1" applyBorder="1" applyAlignment="1">
      <alignment horizontal="right" wrapText="1"/>
    </xf>
    <xf numFmtId="11" fontId="16" fillId="20" borderId="10" xfId="0" applyNumberFormat="1" applyFont="1" applyFill="1" applyBorder="1" applyAlignment="1">
      <alignment horizontal="right" wrapText="1"/>
    </xf>
    <xf numFmtId="11" fontId="16" fillId="29" borderId="10" xfId="0" applyNumberFormat="1" applyFont="1" applyFill="1" applyBorder="1" applyAlignment="1">
      <alignment horizontal="right" wrapText="1"/>
    </xf>
    <xf numFmtId="0" fontId="18" fillId="20" borderId="10" xfId="0" applyFont="1" applyFill="1" applyBorder="1" applyAlignment="1">
      <alignment horizontal="right" wrapText="1"/>
    </xf>
    <xf numFmtId="0" fontId="18" fillId="29" borderId="10" xfId="0" applyFont="1" applyFill="1" applyBorder="1" applyAlignment="1">
      <alignment horizontal="right" wrapText="1"/>
    </xf>
    <xf numFmtId="0" fontId="16" fillId="34" borderId="10" xfId="0" applyFont="1" applyFill="1" applyBorder="1" applyAlignment="1">
      <alignment wrapText="1"/>
    </xf>
    <xf numFmtId="0" fontId="19" fillId="28" borderId="10" xfId="0" applyFont="1" applyFill="1" applyBorder="1" applyAlignment="1">
      <alignment horizontal="center" wrapText="1"/>
    </xf>
    <xf numFmtId="11" fontId="19" fillId="20" borderId="10" xfId="0" applyNumberFormat="1" applyFont="1" applyFill="1" applyBorder="1" applyAlignment="1">
      <alignment horizontal="center" wrapText="1"/>
    </xf>
    <xf numFmtId="0" fontId="19" fillId="20" borderId="10" xfId="0" applyFont="1" applyFill="1" applyBorder="1" applyAlignment="1">
      <alignment horizontal="center" wrapText="1"/>
    </xf>
    <xf numFmtId="0" fontId="19" fillId="2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20" borderId="10" xfId="0" applyFont="1" applyFill="1" applyBorder="1" applyAlignment="1">
      <alignment wrapText="1"/>
    </xf>
    <xf numFmtId="0" fontId="19" fillId="29" borderId="10" xfId="0" applyFont="1" applyFill="1" applyBorder="1" applyAlignment="1">
      <alignment horizontal="center" wrapText="1"/>
    </xf>
    <xf numFmtId="0" fontId="19" fillId="29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30" borderId="10" xfId="0" applyFont="1" applyFill="1" applyBorder="1" applyAlignment="1">
      <alignment horizontal="center" vertical="center" wrapText="1"/>
    </xf>
    <xf numFmtId="0" fontId="16" fillId="32" borderId="10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19" borderId="10" xfId="0" applyFont="1" applyFill="1" applyBorder="1" applyAlignment="1">
      <alignment horizontal="center" wrapText="1"/>
    </xf>
    <xf numFmtId="0" fontId="16" fillId="25" borderId="10" xfId="0" applyFont="1" applyFill="1" applyBorder="1" applyAlignment="1">
      <alignment horizontal="center" wrapText="1"/>
    </xf>
    <xf numFmtId="0" fontId="16" fillId="21" borderId="10" xfId="0" applyFont="1" applyFill="1" applyBorder="1" applyAlignment="1">
      <alignment horizontal="center" wrapText="1"/>
    </xf>
    <xf numFmtId="0" fontId="16" fillId="26" borderId="10" xfId="0" applyFont="1" applyFill="1" applyBorder="1" applyAlignment="1">
      <alignment horizontal="center" wrapText="1"/>
    </xf>
    <xf numFmtId="0" fontId="16" fillId="22" borderId="10" xfId="0" applyFont="1" applyFill="1" applyBorder="1" applyAlignment="1">
      <alignment horizontal="center" wrapText="1"/>
    </xf>
    <xf numFmtId="0" fontId="16" fillId="23" borderId="10" xfId="0" applyFont="1" applyFill="1" applyBorder="1" applyAlignment="1">
      <alignment horizontal="center" wrapText="1"/>
    </xf>
    <xf numFmtId="0" fontId="16" fillId="19" borderId="10" xfId="0" applyFont="1" applyFill="1" applyBorder="1" applyAlignment="1">
      <alignment wrapText="1"/>
    </xf>
    <xf numFmtId="0" fontId="16" fillId="25" borderId="10" xfId="0" applyFont="1" applyFill="1" applyBorder="1" applyAlignment="1">
      <alignment wrapText="1"/>
    </xf>
    <xf numFmtId="0" fontId="16" fillId="21" borderId="10" xfId="0" applyFont="1" applyFill="1" applyBorder="1" applyAlignment="1">
      <alignment wrapText="1"/>
    </xf>
    <xf numFmtId="0" fontId="16" fillId="26" borderId="10" xfId="0" applyFont="1" applyFill="1" applyBorder="1" applyAlignment="1">
      <alignment wrapText="1"/>
    </xf>
    <xf numFmtId="0" fontId="16" fillId="22" borderId="10" xfId="0" applyFont="1" applyFill="1" applyBorder="1" applyAlignment="1">
      <alignment wrapText="1"/>
    </xf>
    <xf numFmtId="0" fontId="16" fillId="23" borderId="10" xfId="0" applyFont="1" applyFill="1" applyBorder="1" applyAlignment="1">
      <alignment wrapText="1"/>
    </xf>
    <xf numFmtId="0" fontId="16" fillId="37" borderId="10" xfId="0" applyFont="1" applyFill="1" applyBorder="1" applyAlignment="1">
      <alignment horizontal="center" wrapText="1"/>
    </xf>
    <xf numFmtId="0" fontId="14" fillId="0" borderId="10" xfId="0" applyFont="1" applyBorder="1" applyAlignment="1">
      <alignment wrapText="1"/>
    </xf>
    <xf numFmtId="0" fontId="14" fillId="0" borderId="10" xfId="0" applyFont="1" applyBorder="1" applyAlignment="1">
      <alignment horizontal="right" wrapText="1"/>
    </xf>
    <xf numFmtId="0" fontId="22" fillId="20" borderId="10" xfId="0" applyFont="1" applyFill="1" applyBorder="1" applyAlignment="1">
      <alignment horizontal="right" wrapText="1"/>
    </xf>
    <xf numFmtId="0" fontId="14" fillId="20" borderId="10" xfId="0" applyFont="1" applyFill="1" applyBorder="1" applyAlignment="1">
      <alignment wrapText="1"/>
    </xf>
    <xf numFmtId="0" fontId="14" fillId="20" borderId="10" xfId="0" applyFont="1" applyFill="1" applyBorder="1" applyAlignment="1">
      <alignment horizontal="right" wrapText="1"/>
    </xf>
    <xf numFmtId="0" fontId="14" fillId="29" borderId="10" xfId="0" applyFont="1" applyFill="1" applyBorder="1" applyAlignment="1">
      <alignment wrapText="1"/>
    </xf>
    <xf numFmtId="0" fontId="14" fillId="29" borderId="10" xfId="0" applyFont="1" applyFill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0" fontId="22" fillId="20" borderId="10" xfId="0" applyFont="1" applyFill="1" applyBorder="1" applyAlignment="1">
      <alignment wrapText="1"/>
    </xf>
    <xf numFmtId="0" fontId="20" fillId="20" borderId="10" xfId="0" applyFont="1" applyFill="1" applyBorder="1" applyAlignment="1">
      <alignment horizontal="right" wrapText="1"/>
    </xf>
    <xf numFmtId="0" fontId="20" fillId="29" borderId="10" xfId="0" applyFont="1" applyFill="1" applyBorder="1" applyAlignment="1">
      <alignment horizontal="right" wrapText="1"/>
    </xf>
    <xf numFmtId="0" fontId="20" fillId="31" borderId="10" xfId="0" applyFont="1" applyFill="1" applyBorder="1" applyAlignment="1">
      <alignment wrapText="1"/>
    </xf>
    <xf numFmtId="0" fontId="7" fillId="13" borderId="10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1" fillId="2" borderId="10" xfId="0" applyFont="1" applyFill="1" applyBorder="1" applyAlignment="1"/>
    <xf numFmtId="0" fontId="7" fillId="9" borderId="10" xfId="0" applyFont="1" applyFill="1" applyBorder="1" applyAlignment="1">
      <alignment horizontal="right"/>
    </xf>
    <xf numFmtId="0" fontId="10" fillId="0" borderId="10" xfId="0" applyFont="1" applyBorder="1" applyAlignment="1"/>
    <xf numFmtId="0" fontId="5" fillId="0" borderId="10" xfId="0" applyFont="1" applyBorder="1" applyAlignment="1"/>
    <xf numFmtId="0" fontId="1" fillId="3" borderId="10" xfId="0" applyFont="1" applyFill="1" applyBorder="1" applyAlignment="1"/>
    <xf numFmtId="0" fontId="1" fillId="4" borderId="10" xfId="0" applyFont="1" applyFill="1" applyBorder="1" applyAlignment="1"/>
    <xf numFmtId="0" fontId="1" fillId="5" borderId="10" xfId="0" applyFont="1" applyFill="1" applyBorder="1" applyAlignment="1"/>
    <xf numFmtId="0" fontId="10" fillId="9" borderId="10" xfId="0" applyFont="1" applyFill="1" applyBorder="1" applyAlignment="1"/>
    <xf numFmtId="0" fontId="1" fillId="6" borderId="10" xfId="0" applyFont="1" applyFill="1" applyBorder="1" applyAlignment="1"/>
    <xf numFmtId="0" fontId="1" fillId="7" borderId="10" xfId="0" applyFont="1" applyFill="1" applyBorder="1" applyAlignment="1"/>
    <xf numFmtId="0" fontId="1" fillId="8" borderId="10" xfId="0" applyFont="1" applyFill="1" applyBorder="1" applyAlignment="1"/>
    <xf numFmtId="0" fontId="1" fillId="14" borderId="10" xfId="0" applyFont="1" applyFill="1" applyBorder="1" applyAlignment="1"/>
    <xf numFmtId="0" fontId="7" fillId="9" borderId="10" xfId="0" applyFont="1" applyFill="1" applyBorder="1" applyAlignment="1"/>
    <xf numFmtId="0" fontId="7" fillId="15" borderId="10" xfId="0" applyFont="1" applyFill="1" applyBorder="1" applyAlignment="1"/>
    <xf numFmtId="0" fontId="1" fillId="16" borderId="10" xfId="0" applyFont="1" applyFill="1" applyBorder="1" applyAlignment="1"/>
    <xf numFmtId="0" fontId="5" fillId="15" borderId="10" xfId="0" applyFont="1" applyFill="1" applyBorder="1" applyAlignment="1"/>
    <xf numFmtId="0" fontId="1" fillId="9" borderId="1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/>
    <xf numFmtId="0" fontId="1" fillId="2" borderId="10" xfId="0" applyFont="1" applyFill="1" applyBorder="1" applyAlignment="1">
      <alignment horizontal="center" vertical="center"/>
    </xf>
    <xf numFmtId="0" fontId="2" fillId="0" borderId="10" xfId="0" applyFont="1" applyBorder="1"/>
    <xf numFmtId="0" fontId="1" fillId="3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0" fillId="25" borderId="10" xfId="0" applyFont="1" applyFill="1" applyBorder="1" applyAlignment="1">
      <alignment horizontal="center" vertical="center" wrapText="1"/>
    </xf>
    <xf numFmtId="0" fontId="20" fillId="26" borderId="10" xfId="0" applyFont="1" applyFill="1" applyBorder="1" applyAlignment="1">
      <alignment horizontal="center" vertical="center" wrapText="1"/>
    </xf>
    <xf numFmtId="0" fontId="20" fillId="24" borderId="10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 wrapText="1"/>
    </xf>
    <xf numFmtId="0" fontId="18" fillId="24" borderId="10" xfId="0" applyFont="1" applyFill="1" applyBorder="1" applyAlignment="1">
      <alignment horizontal="center" vertical="center" wrapText="1"/>
    </xf>
    <xf numFmtId="0" fontId="16" fillId="31" borderId="10" xfId="0" applyFont="1" applyFill="1" applyBorder="1" applyAlignment="1">
      <alignment horizontal="center" wrapText="1"/>
    </xf>
    <xf numFmtId="0" fontId="16" fillId="32" borderId="10" xfId="0" applyFont="1" applyFill="1" applyBorder="1" applyAlignment="1">
      <alignment horizontal="center" wrapText="1"/>
    </xf>
    <xf numFmtId="0" fontId="16" fillId="28" borderId="10" xfId="0" applyFont="1" applyFill="1" applyBorder="1" applyAlignment="1">
      <alignment horizontal="center" wrapText="1"/>
    </xf>
    <xf numFmtId="0" fontId="18" fillId="27" borderId="10" xfId="0" applyFont="1" applyFill="1" applyBorder="1" applyAlignment="1">
      <alignment horizontal="center" vertical="center" wrapText="1"/>
    </xf>
    <xf numFmtId="0" fontId="16" fillId="30" borderId="1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8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9" borderId="2" xfId="0" applyFont="1" applyFill="1" applyBorder="1"/>
    <xf numFmtId="0" fontId="2" fillId="15" borderId="2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10" borderId="4" xfId="0" applyFont="1" applyFill="1" applyBorder="1" applyAlignment="1">
      <alignment horizontal="center"/>
    </xf>
    <xf numFmtId="0" fontId="2" fillId="0" borderId="6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0" fillId="0" borderId="10" xfId="0" applyFont="1" applyBorder="1" applyAlignment="1">
      <alignment wrapText="1"/>
    </xf>
    <xf numFmtId="0" fontId="20" fillId="29" borderId="10" xfId="0" applyFont="1" applyFill="1" applyBorder="1" applyAlignment="1">
      <alignment wrapText="1"/>
    </xf>
    <xf numFmtId="2" fontId="6" fillId="9" borderId="0" xfId="0" applyNumberFormat="1" applyFont="1" applyFill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30" borderId="10" xfId="0" applyFont="1" applyFill="1" applyBorder="1" applyAlignment="1">
      <alignment horizontal="center" vertical="center" wrapText="1"/>
    </xf>
    <xf numFmtId="0" fontId="16" fillId="32" borderId="10" xfId="0" applyFont="1" applyFill="1" applyBorder="1" applyAlignment="1">
      <alignment horizontal="center" vertical="center" wrapText="1"/>
    </xf>
    <xf numFmtId="0" fontId="20" fillId="27" borderId="10" xfId="0" applyFont="1" applyFill="1" applyBorder="1" applyAlignment="1">
      <alignment horizontal="center" vertical="center" wrapText="1"/>
    </xf>
    <xf numFmtId="0" fontId="23" fillId="31" borderId="10" xfId="0" applyFont="1" applyFill="1" applyBorder="1" applyAlignment="1">
      <alignment horizontal="center" wrapText="1"/>
    </xf>
    <xf numFmtId="0" fontId="23" fillId="32" borderId="10" xfId="0" applyFont="1" applyFill="1" applyBorder="1" applyAlignment="1">
      <alignment horizontal="center" wrapText="1"/>
    </xf>
    <xf numFmtId="0" fontId="2" fillId="0" borderId="5" xfId="0" applyFont="1" applyBorder="1"/>
    <xf numFmtId="0" fontId="7" fillId="11" borderId="9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7" fillId="12" borderId="6" xfId="0" applyFont="1" applyFill="1" applyBorder="1" applyAlignment="1">
      <alignment horizontal="center"/>
    </xf>
    <xf numFmtId="0" fontId="7" fillId="13" borderId="9" xfId="0" applyFont="1" applyFill="1" applyBorder="1" applyAlignment="1">
      <alignment horizontal="center"/>
    </xf>
    <xf numFmtId="0" fontId="7" fillId="17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6" fillId="28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21" borderId="10" xfId="0" applyFont="1" applyFill="1" applyBorder="1" applyAlignment="1">
      <alignment horizontal="center" vertical="center" wrapText="1"/>
    </xf>
    <xf numFmtId="0" fontId="3" fillId="21" borderId="10" xfId="0" applyFont="1" applyFill="1" applyBorder="1" applyAlignment="1">
      <alignment wrapText="1"/>
    </xf>
    <xf numFmtId="0" fontId="3" fillId="22" borderId="10" xfId="0" applyFont="1" applyFill="1" applyBorder="1" applyAlignment="1">
      <alignment horizontal="center" vertical="center" wrapText="1"/>
    </xf>
    <xf numFmtId="0" fontId="3" fillId="22" borderId="10" xfId="0" applyFont="1" applyFill="1" applyBorder="1" applyAlignment="1">
      <alignment wrapText="1"/>
    </xf>
    <xf numFmtId="0" fontId="3" fillId="23" borderId="10" xfId="0" applyFont="1" applyFill="1" applyBorder="1" applyAlignment="1">
      <alignment horizontal="center" vertical="center" wrapText="1"/>
    </xf>
    <xf numFmtId="0" fontId="3" fillId="23" borderId="10" xfId="0" applyFont="1" applyFill="1" applyBorder="1" applyAlignment="1">
      <alignment wrapText="1"/>
    </xf>
    <xf numFmtId="0" fontId="3" fillId="24" borderId="10" xfId="0" applyFont="1" applyFill="1" applyBorder="1" applyAlignment="1">
      <alignment horizontal="center" vertical="center" wrapText="1"/>
    </xf>
    <xf numFmtId="0" fontId="3" fillId="24" borderId="10" xfId="0" applyFont="1" applyFill="1" applyBorder="1" applyAlignment="1">
      <alignment wrapText="1"/>
    </xf>
    <xf numFmtId="0" fontId="3" fillId="25" borderId="10" xfId="0" applyFont="1" applyFill="1" applyBorder="1" applyAlignment="1">
      <alignment wrapText="1"/>
    </xf>
    <xf numFmtId="0" fontId="3" fillId="26" borderId="10" xfId="0" applyFont="1" applyFill="1" applyBorder="1" applyAlignment="1">
      <alignment wrapText="1"/>
    </xf>
    <xf numFmtId="0" fontId="3" fillId="27" borderId="10" xfId="0" applyFont="1" applyFill="1" applyBorder="1" applyAlignment="1">
      <alignment horizontal="center" vertical="center" wrapText="1"/>
    </xf>
    <xf numFmtId="0" fontId="3" fillId="27" borderId="10" xfId="0" applyFont="1" applyFill="1" applyBorder="1" applyAlignment="1">
      <alignment wrapText="1"/>
    </xf>
    <xf numFmtId="0" fontId="3" fillId="20" borderId="10" xfId="0" applyFont="1" applyFill="1" applyBorder="1" applyAlignment="1">
      <alignment horizontal="center" wrapText="1"/>
    </xf>
    <xf numFmtId="0" fontId="3" fillId="29" borderId="10" xfId="0" applyFont="1" applyFill="1" applyBorder="1" applyAlignment="1">
      <alignment horizontal="center" wrapText="1"/>
    </xf>
    <xf numFmtId="0" fontId="3" fillId="34" borderId="10" xfId="0" applyFont="1" applyFill="1" applyBorder="1" applyAlignment="1">
      <alignment wrapText="1"/>
    </xf>
  </cellXfs>
  <cellStyles count="1">
    <cellStyle name="一般" xfId="0" builtinId="0"/>
  </cellStyles>
  <dxfs count="7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34">
    <tableStyle name="開帳號名單-style" pivot="0" count="2" xr9:uid="{00000000-0011-0000-FFFF-FFFF00000000}">
      <tableStyleElement type="firstRowStripe" dxfId="71"/>
      <tableStyleElement type="secondRowStripe" dxfId="70"/>
    </tableStyle>
    <tableStyle name="Total Score (學期原始成績)-style" pivot="0" count="2" xr9:uid="{00000000-0011-0000-FFFF-FFFF01000000}">
      <tableStyleElement type="firstRowStripe" dxfId="69"/>
      <tableStyleElement type="secondRowStripe" dxfId="68"/>
    </tableStyle>
    <tableStyle name="Lab01-style" pivot="0" count="2" xr9:uid="{00000000-0011-0000-FFFF-FFFF02000000}">
      <tableStyleElement type="firstRowStripe" dxfId="67"/>
      <tableStyleElement type="secondRowStripe" dxfId="66"/>
    </tableStyle>
    <tableStyle name="Lab02-style" pivot="0" count="2" xr9:uid="{00000000-0011-0000-FFFF-FFFF03000000}">
      <tableStyleElement type="firstRowStripe" dxfId="65"/>
      <tableStyleElement type="secondRowStripe" dxfId="64"/>
    </tableStyle>
    <tableStyle name="Lab03-style" pivot="0" count="2" xr9:uid="{00000000-0011-0000-FFFF-FFFF04000000}">
      <tableStyleElement type="firstRowStripe" dxfId="63"/>
      <tableStyleElement type="secondRowStripe" dxfId="62"/>
    </tableStyle>
    <tableStyle name="Lab05-style" pivot="0" count="2" xr9:uid="{00000000-0011-0000-FFFF-FFFF05000000}">
      <tableStyleElement type="firstRowStripe" dxfId="61"/>
      <tableStyleElement type="secondRowStripe" dxfId="60"/>
    </tableStyle>
    <tableStyle name="Lab06-style" pivot="0" count="2" xr9:uid="{00000000-0011-0000-FFFF-FFFF06000000}">
      <tableStyleElement type="firstRowStripe" dxfId="59"/>
      <tableStyleElement type="secondRowStripe" dxfId="58"/>
    </tableStyle>
    <tableStyle name="OT-style" pivot="0" count="2" xr9:uid="{00000000-0011-0000-FFFF-FFFF07000000}">
      <tableStyleElement type="firstRowStripe" dxfId="57"/>
      <tableStyleElement type="secondRowStripe" dxfId="56"/>
    </tableStyle>
    <tableStyle name="OT-style 2" pivot="0" count="2" xr9:uid="{00000000-0011-0000-FFFF-FFFF08000000}">
      <tableStyleElement type="firstRowStripe" dxfId="55"/>
      <tableStyleElement type="secondRowStripe" dxfId="54"/>
    </tableStyle>
    <tableStyle name="Midterm Project-style" pivot="0" count="2" xr9:uid="{00000000-0011-0000-FFFF-FFFF09000000}">
      <tableStyleElement type="firstRowStripe" dxfId="53"/>
      <tableStyleElement type="secondRowStripe" dxfId="52"/>
    </tableStyle>
    <tableStyle name="Midterm Exam-style" pivot="0" count="2" xr9:uid="{00000000-0011-0000-FFFF-FFFF0A000000}">
      <tableStyleElement type="firstRowStripe" dxfId="51"/>
      <tableStyleElement type="secondRowStripe" dxfId="50"/>
    </tableStyle>
    <tableStyle name="Lab07-style" pivot="0" count="2" xr9:uid="{00000000-0011-0000-FFFF-FFFF0B000000}">
      <tableStyleElement type="firstRowStripe" dxfId="49"/>
      <tableStyleElement type="secondRowStripe" dxfId="48"/>
    </tableStyle>
    <tableStyle name="Lab09-style" pivot="0" count="2" xr9:uid="{00000000-0011-0000-FFFF-FFFF0C000000}">
      <tableStyleElement type="firstRowStripe" dxfId="47"/>
      <tableStyleElement type="secondRowStripe" dxfId="46"/>
    </tableStyle>
    <tableStyle name="Lab10-style" pivot="0" count="2" xr9:uid="{00000000-0011-0000-FFFF-FFFF0D000000}">
      <tableStyleElement type="firstRowStripe" dxfId="45"/>
      <tableStyleElement type="secondRowStripe" dxfId="44"/>
    </tableStyle>
    <tableStyle name="Lab11-style" pivot="0" count="2" xr9:uid="{00000000-0011-0000-FFFF-FFFF0E000000}">
      <tableStyleElement type="firstRowStripe" dxfId="43"/>
      <tableStyleElement type="secondRowStripe" dxfId="42"/>
    </tableStyle>
    <tableStyle name="Lab11-style 2" pivot="0" count="2" xr9:uid="{00000000-0011-0000-FFFF-FFFF0F000000}">
      <tableStyleElement type="firstRowStripe" dxfId="41"/>
      <tableStyleElement type="secondRowStripe" dxfId="40"/>
    </tableStyle>
    <tableStyle name="Lab11-style 3" pivot="0" count="2" xr9:uid="{00000000-0011-0000-FFFF-FFFF10000000}">
      <tableStyleElement type="firstRowStripe" dxfId="39"/>
      <tableStyleElement type="secondRowStripe" dxfId="38"/>
    </tableStyle>
    <tableStyle name="Lab11-style 4" pivot="0" count="2" xr9:uid="{00000000-0011-0000-FFFF-FFFF11000000}">
      <tableStyleElement type="firstRowStripe" dxfId="37"/>
      <tableStyleElement type="secondRowStripe" dxfId="36"/>
    </tableStyle>
    <tableStyle name="Lab11-style 5" pivot="0" count="2" xr9:uid="{00000000-0011-0000-FFFF-FFFF12000000}">
      <tableStyleElement type="firstRowStripe" dxfId="35"/>
      <tableStyleElement type="secondRowStripe" dxfId="34"/>
    </tableStyle>
    <tableStyle name="Lab11-style 6" pivot="0" count="2" xr9:uid="{00000000-0011-0000-FFFF-FFFF13000000}">
      <tableStyleElement type="firstRowStripe" dxfId="33"/>
      <tableStyleElement type="secondRowStripe" dxfId="32"/>
    </tableStyle>
    <tableStyle name="Lab11-style 7" pivot="0" count="2" xr9:uid="{00000000-0011-0000-FFFF-FFFF14000000}">
      <tableStyleElement type="firstRowStripe" dxfId="31"/>
      <tableStyleElement type="secondRowStripe" dxfId="30"/>
    </tableStyle>
    <tableStyle name="Lab11-style 8" pivot="0" count="2" xr9:uid="{00000000-0011-0000-FFFF-FFFF15000000}">
      <tableStyleElement type="firstRowStripe" dxfId="29"/>
      <tableStyleElement type="secondRowStripe" dxfId="28"/>
    </tableStyle>
    <tableStyle name="Lab11_apr-style" pivot="0" count="2" xr9:uid="{00000000-0011-0000-FFFF-FFFF16000000}">
      <tableStyleElement type="firstRowStripe" dxfId="27"/>
      <tableStyleElement type="secondRowStripe" dxfId="26"/>
    </tableStyle>
    <tableStyle name="Lab11_apr-style 2" pivot="0" count="2" xr9:uid="{00000000-0011-0000-FFFF-FFFF17000000}">
      <tableStyleElement type="firstRowStripe" dxfId="25"/>
      <tableStyleElement type="secondRowStripe" dxfId="24"/>
    </tableStyle>
    <tableStyle name="Lab11_apr-style 3" pivot="0" count="2" xr9:uid="{00000000-0011-0000-FFFF-FFFF18000000}">
      <tableStyleElement type="firstRowStripe" dxfId="23"/>
      <tableStyleElement type="secondRowStripe" dxfId="22"/>
    </tableStyle>
    <tableStyle name="Lab11_apr-style 4" pivot="0" count="2" xr9:uid="{00000000-0011-0000-FFFF-FFFF19000000}">
      <tableStyleElement type="firstRowStripe" dxfId="21"/>
      <tableStyleElement type="secondRowStripe" dxfId="20"/>
    </tableStyle>
    <tableStyle name="Lab11_apr-style 5" pivot="0" count="2" xr9:uid="{00000000-0011-0000-FFFF-FFFF1A000000}">
      <tableStyleElement type="firstRowStripe" dxfId="19"/>
      <tableStyleElement type="secondRowStripe" dxfId="18"/>
    </tableStyle>
    <tableStyle name="Final Exam-style" pivot="0" count="2" xr9:uid="{00000000-0011-0000-FFFF-FFFF1B000000}">
      <tableStyleElement type="firstRowStripe" dxfId="17"/>
      <tableStyleElement type="secondRowStripe" dxfId="16"/>
    </tableStyle>
    <tableStyle name="Final Exam-style 2" pivot="0" count="2" xr9:uid="{00000000-0011-0000-FFFF-FFFF1C000000}">
      <tableStyleElement type="firstRowStripe" dxfId="15"/>
      <tableStyleElement type="secondRowStripe" dxfId="14"/>
    </tableStyle>
    <tableStyle name="Final Exam-style 3" pivot="0" count="2" xr9:uid="{00000000-0011-0000-FFFF-FFFF1D000000}">
      <tableStyleElement type="firstRowStripe" dxfId="13"/>
      <tableStyleElement type="secondRowStripe" dxfId="12"/>
    </tableStyle>
    <tableStyle name="Final Exam-style 4" pivot="0" count="2" xr9:uid="{00000000-0011-0000-FFFF-FFFF1E000000}">
      <tableStyleElement type="firstRowStripe" dxfId="11"/>
      <tableStyleElement type="secondRowStripe" dxfId="10"/>
    </tableStyle>
    <tableStyle name="Final Exam-style 5" pivot="0" count="2" xr9:uid="{00000000-0011-0000-FFFF-FFFF1F000000}">
      <tableStyleElement type="firstRowStripe" dxfId="9"/>
      <tableStyleElement type="secondRowStripe" dxfId="8"/>
    </tableStyle>
    <tableStyle name="Final Exam-style 6" pivot="0" count="2" xr9:uid="{00000000-0011-0000-FFFF-FFFF20000000}">
      <tableStyleElement type="firstRowStripe" dxfId="7"/>
      <tableStyleElement type="secondRowStripe" dxfId="6"/>
    </tableStyle>
    <tableStyle name="Final Project-style" pivot="0" count="2" xr9:uid="{00000000-0011-0000-FFFF-FFFF21000000}"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zh-TW" altLang="en-US" b="0">
                <a:solidFill>
                  <a:srgbClr val="757575"/>
                </a:solidFill>
                <a:latin typeface="+mn-lt"/>
              </a:rPr>
              <a:t>成績分布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'Midterm Exam'!$R$3:$R$13</c:f>
              <c:strCache>
                <c:ptCount val="11"/>
                <c:pt idx="0">
                  <c:v>0 ~ 10</c:v>
                </c:pt>
                <c:pt idx="1">
                  <c:v>10 ~ 20</c:v>
                </c:pt>
                <c:pt idx="2">
                  <c:v>20 ~ 30</c:v>
                </c:pt>
                <c:pt idx="3">
                  <c:v>30 ~ 40</c:v>
                </c:pt>
                <c:pt idx="4">
                  <c:v>40 ~ 50</c:v>
                </c:pt>
                <c:pt idx="5">
                  <c:v>50 ~ 60</c:v>
                </c:pt>
                <c:pt idx="6">
                  <c:v>60 ~ 70</c:v>
                </c:pt>
                <c:pt idx="7">
                  <c:v>70 ~ 80</c:v>
                </c:pt>
                <c:pt idx="8">
                  <c:v>80 ~ 90</c:v>
                </c:pt>
                <c:pt idx="9">
                  <c:v>90 ~ 100</c:v>
                </c:pt>
                <c:pt idx="10">
                  <c:v>&gt;100</c:v>
                </c:pt>
              </c:strCache>
            </c:strRef>
          </c:cat>
          <c:val>
            <c:numRef>
              <c:f>'Midterm Exam'!$S$3:$S$13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15</c:v>
                </c:pt>
                <c:pt idx="8">
                  <c:v>32</c:v>
                </c:pt>
                <c:pt idx="9">
                  <c:v>42</c:v>
                </c:pt>
                <c:pt idx="10">
                  <c:v>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AA5-4FD6-BE27-9662FD910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8971735"/>
        <c:axId val="731615327"/>
      </c:barChart>
      <c:catAx>
        <c:axId val="308971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zh-TW" altLang="en-US" b="0">
                    <a:solidFill>
                      <a:srgbClr val="000000"/>
                    </a:solidFill>
                    <a:latin typeface="+mn-lt"/>
                  </a:rPr>
                  <a:t>分數區間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731615327"/>
        <c:crosses val="autoZero"/>
        <c:auto val="1"/>
        <c:lblAlgn val="ctr"/>
        <c:lblOffset val="100"/>
        <c:noMultiLvlLbl val="1"/>
      </c:catAx>
      <c:valAx>
        <c:axId val="731615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zh-TW" altLang="en-US" b="0">
                    <a:solidFill>
                      <a:srgbClr val="000000"/>
                    </a:solidFill>
                    <a:latin typeface="+mn-lt"/>
                  </a:rPr>
                  <a:t>各級距人數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30897173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695325</xdr:colOff>
      <xdr:row>14</xdr:row>
      <xdr:rowOff>133350</xdr:rowOff>
    </xdr:from>
    <xdr:ext cx="6486525" cy="3533775"/>
    <xdr:graphicFrame macro="">
      <xdr:nvGraphicFramePr>
        <xdr:cNvPr id="2" name="Chart 1" title="圖表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2:C175" headerRowCount="0" headerRowDxfId="3" totalsRowDxfId="2">
  <tableColumns count="2">
    <tableColumn id="1" xr3:uid="{00000000-0010-0000-0000-000001000000}" name="Column1" dataDxfId="1"/>
    <tableColumn id="2" xr3:uid="{00000000-0010-0000-0000-000002000000}" name="Column2" dataDxfId="0"/>
  </tableColumns>
  <tableStyleInfo name="開帳號名單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B149:AS170" headerRowCount="0">
  <tableColumns count="44">
    <tableColumn id="1" xr3:uid="{00000000-0010-0000-1600-000001000000}" name="Column1"/>
    <tableColumn id="2" xr3:uid="{00000000-0010-0000-1600-000002000000}" name="Column2"/>
    <tableColumn id="3" xr3:uid="{00000000-0010-0000-1600-000003000000}" name="Column3"/>
    <tableColumn id="4" xr3:uid="{00000000-0010-0000-1600-000004000000}" name="Column4"/>
    <tableColumn id="5" xr3:uid="{00000000-0010-0000-1600-000005000000}" name="Column5"/>
    <tableColumn id="6" xr3:uid="{00000000-0010-0000-1600-000006000000}" name="Column6"/>
    <tableColumn id="7" xr3:uid="{00000000-0010-0000-1600-000007000000}" name="Column7"/>
    <tableColumn id="8" xr3:uid="{00000000-0010-0000-1600-000008000000}" name="Column8"/>
    <tableColumn id="9" xr3:uid="{00000000-0010-0000-1600-000009000000}" name="Column9"/>
    <tableColumn id="10" xr3:uid="{00000000-0010-0000-1600-00000A000000}" name="Column10"/>
    <tableColumn id="11" xr3:uid="{00000000-0010-0000-1600-00000B000000}" name="Column11"/>
    <tableColumn id="12" xr3:uid="{00000000-0010-0000-1600-00000C000000}" name="Column12"/>
    <tableColumn id="13" xr3:uid="{00000000-0010-0000-1600-00000D000000}" name="Column13"/>
    <tableColumn id="14" xr3:uid="{00000000-0010-0000-1600-00000E000000}" name="Column14"/>
    <tableColumn id="15" xr3:uid="{00000000-0010-0000-1600-00000F000000}" name="Column15"/>
    <tableColumn id="16" xr3:uid="{00000000-0010-0000-1600-000010000000}" name="Column16"/>
    <tableColumn id="17" xr3:uid="{00000000-0010-0000-1600-000011000000}" name="Column17"/>
    <tableColumn id="18" xr3:uid="{00000000-0010-0000-1600-000012000000}" name="Column18"/>
    <tableColumn id="19" xr3:uid="{00000000-0010-0000-1600-000013000000}" name="Column19"/>
    <tableColumn id="20" xr3:uid="{00000000-0010-0000-1600-000014000000}" name="Column20"/>
    <tableColumn id="21" xr3:uid="{00000000-0010-0000-1600-000015000000}" name="Column21"/>
    <tableColumn id="22" xr3:uid="{00000000-0010-0000-1600-000016000000}" name="Column22"/>
    <tableColumn id="23" xr3:uid="{00000000-0010-0000-1600-000017000000}" name="Column23"/>
    <tableColumn id="24" xr3:uid="{00000000-0010-0000-1600-000018000000}" name="Column24"/>
    <tableColumn id="25" xr3:uid="{00000000-0010-0000-1600-000019000000}" name="Column25"/>
    <tableColumn id="26" xr3:uid="{00000000-0010-0000-1600-00001A000000}" name="Column26"/>
    <tableColumn id="27" xr3:uid="{00000000-0010-0000-1600-00001B000000}" name="Column27"/>
    <tableColumn id="28" xr3:uid="{00000000-0010-0000-1600-00001C000000}" name="Column28"/>
    <tableColumn id="29" xr3:uid="{00000000-0010-0000-1600-00001D000000}" name="Column29"/>
    <tableColumn id="30" xr3:uid="{00000000-0010-0000-1600-00001E000000}" name="Column30"/>
    <tableColumn id="31" xr3:uid="{00000000-0010-0000-1600-00001F000000}" name="Column31"/>
    <tableColumn id="32" xr3:uid="{00000000-0010-0000-1600-000020000000}" name="Column32"/>
    <tableColumn id="33" xr3:uid="{00000000-0010-0000-1600-000021000000}" name="Column33"/>
    <tableColumn id="34" xr3:uid="{00000000-0010-0000-1600-000022000000}" name="Column34"/>
    <tableColumn id="35" xr3:uid="{00000000-0010-0000-1600-000023000000}" name="Column35"/>
    <tableColumn id="36" xr3:uid="{00000000-0010-0000-1600-000024000000}" name="Column36"/>
    <tableColumn id="37" xr3:uid="{00000000-0010-0000-1600-000025000000}" name="Column37"/>
    <tableColumn id="38" xr3:uid="{00000000-0010-0000-1600-000026000000}" name="Column38"/>
    <tableColumn id="39" xr3:uid="{00000000-0010-0000-1600-000027000000}" name="Column39"/>
    <tableColumn id="40" xr3:uid="{00000000-0010-0000-1600-000028000000}" name="Column40"/>
    <tableColumn id="41" xr3:uid="{00000000-0010-0000-1600-000029000000}" name="Column41"/>
    <tableColumn id="42" xr3:uid="{00000000-0010-0000-1600-00002A000000}" name="Column42"/>
    <tableColumn id="43" xr3:uid="{00000000-0010-0000-1600-00002B000000}" name="Column43"/>
    <tableColumn id="44" xr3:uid="{00000000-0010-0000-1600-00002C000000}" name="Column44"/>
  </tableColumns>
  <tableStyleInfo name="Lab11_ap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C171:AS171" headerRowCount="0">
  <tableColumns count="43">
    <tableColumn id="1" xr3:uid="{00000000-0010-0000-1700-000001000000}" name="Column1"/>
    <tableColumn id="2" xr3:uid="{00000000-0010-0000-1700-000002000000}" name="Column2"/>
    <tableColumn id="3" xr3:uid="{00000000-0010-0000-1700-000003000000}" name="Column3"/>
    <tableColumn id="4" xr3:uid="{00000000-0010-0000-1700-000004000000}" name="Column4"/>
    <tableColumn id="5" xr3:uid="{00000000-0010-0000-1700-000005000000}" name="Column5"/>
    <tableColumn id="6" xr3:uid="{00000000-0010-0000-1700-000006000000}" name="Column6"/>
    <tableColumn id="7" xr3:uid="{00000000-0010-0000-1700-000007000000}" name="Column7"/>
    <tableColumn id="8" xr3:uid="{00000000-0010-0000-1700-000008000000}" name="Column8"/>
    <tableColumn id="9" xr3:uid="{00000000-0010-0000-1700-000009000000}" name="Column9"/>
    <tableColumn id="10" xr3:uid="{00000000-0010-0000-1700-00000A000000}" name="Column10"/>
    <tableColumn id="11" xr3:uid="{00000000-0010-0000-1700-00000B000000}" name="Column11"/>
    <tableColumn id="12" xr3:uid="{00000000-0010-0000-1700-00000C000000}" name="Column12"/>
    <tableColumn id="13" xr3:uid="{00000000-0010-0000-1700-00000D000000}" name="Column13"/>
    <tableColumn id="14" xr3:uid="{00000000-0010-0000-1700-00000E000000}" name="Column14"/>
    <tableColumn id="15" xr3:uid="{00000000-0010-0000-1700-00000F000000}" name="Column15"/>
    <tableColumn id="16" xr3:uid="{00000000-0010-0000-1700-000010000000}" name="Column16"/>
    <tableColumn id="17" xr3:uid="{00000000-0010-0000-1700-000011000000}" name="Column17"/>
    <tableColumn id="18" xr3:uid="{00000000-0010-0000-1700-000012000000}" name="Column18"/>
    <tableColumn id="19" xr3:uid="{00000000-0010-0000-1700-000013000000}" name="Column19"/>
    <tableColumn id="20" xr3:uid="{00000000-0010-0000-1700-000014000000}" name="Column20"/>
    <tableColumn id="21" xr3:uid="{00000000-0010-0000-1700-000015000000}" name="Column21"/>
    <tableColumn id="22" xr3:uid="{00000000-0010-0000-1700-000016000000}" name="Column22"/>
    <tableColumn id="23" xr3:uid="{00000000-0010-0000-1700-000017000000}" name="Column23"/>
    <tableColumn id="24" xr3:uid="{00000000-0010-0000-1700-000018000000}" name="Column24"/>
    <tableColumn id="25" xr3:uid="{00000000-0010-0000-1700-000019000000}" name="Column25"/>
    <tableColumn id="26" xr3:uid="{00000000-0010-0000-1700-00001A000000}" name="Column26"/>
    <tableColumn id="27" xr3:uid="{00000000-0010-0000-1700-00001B000000}" name="Column27"/>
    <tableColumn id="28" xr3:uid="{00000000-0010-0000-1700-00001C000000}" name="Column28"/>
    <tableColumn id="29" xr3:uid="{00000000-0010-0000-1700-00001D000000}" name="Column29"/>
    <tableColumn id="30" xr3:uid="{00000000-0010-0000-1700-00001E000000}" name="Column30"/>
    <tableColumn id="31" xr3:uid="{00000000-0010-0000-1700-00001F000000}" name="Column31"/>
    <tableColumn id="32" xr3:uid="{00000000-0010-0000-1700-000020000000}" name="Column32"/>
    <tableColumn id="33" xr3:uid="{00000000-0010-0000-1700-000021000000}" name="Column33"/>
    <tableColumn id="34" xr3:uid="{00000000-0010-0000-1700-000022000000}" name="Column34"/>
    <tableColumn id="35" xr3:uid="{00000000-0010-0000-1700-000023000000}" name="Column35"/>
    <tableColumn id="36" xr3:uid="{00000000-0010-0000-1700-000024000000}" name="Column36"/>
    <tableColumn id="37" xr3:uid="{00000000-0010-0000-1700-000025000000}" name="Column37"/>
    <tableColumn id="38" xr3:uid="{00000000-0010-0000-1700-000026000000}" name="Column38"/>
    <tableColumn id="39" xr3:uid="{00000000-0010-0000-1700-000027000000}" name="Column39"/>
    <tableColumn id="40" xr3:uid="{00000000-0010-0000-1700-000028000000}" name="Column40"/>
    <tableColumn id="41" xr3:uid="{00000000-0010-0000-1700-000029000000}" name="Column41"/>
    <tableColumn id="42" xr3:uid="{00000000-0010-0000-1700-00002A000000}" name="Column42"/>
    <tableColumn id="43" xr3:uid="{00000000-0010-0000-1700-00002B000000}" name="Column43"/>
  </tableColumns>
  <tableStyleInfo name="Lab11_apr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C172:AS173" headerRowCount="0">
  <tableColumns count="43">
    <tableColumn id="1" xr3:uid="{00000000-0010-0000-1800-000001000000}" name="Column1"/>
    <tableColumn id="2" xr3:uid="{00000000-0010-0000-1800-000002000000}" name="Column2"/>
    <tableColumn id="3" xr3:uid="{00000000-0010-0000-1800-000003000000}" name="Column3"/>
    <tableColumn id="4" xr3:uid="{00000000-0010-0000-1800-000004000000}" name="Column4"/>
    <tableColumn id="5" xr3:uid="{00000000-0010-0000-1800-000005000000}" name="Column5"/>
    <tableColumn id="6" xr3:uid="{00000000-0010-0000-1800-000006000000}" name="Column6"/>
    <tableColumn id="7" xr3:uid="{00000000-0010-0000-1800-000007000000}" name="Column7"/>
    <tableColumn id="8" xr3:uid="{00000000-0010-0000-1800-000008000000}" name="Column8"/>
    <tableColumn id="9" xr3:uid="{00000000-0010-0000-1800-000009000000}" name="Column9"/>
    <tableColumn id="10" xr3:uid="{00000000-0010-0000-1800-00000A000000}" name="Column10"/>
    <tableColumn id="11" xr3:uid="{00000000-0010-0000-1800-00000B000000}" name="Column11"/>
    <tableColumn id="12" xr3:uid="{00000000-0010-0000-1800-00000C000000}" name="Column12"/>
    <tableColumn id="13" xr3:uid="{00000000-0010-0000-1800-00000D000000}" name="Column13"/>
    <tableColumn id="14" xr3:uid="{00000000-0010-0000-1800-00000E000000}" name="Column14"/>
    <tableColumn id="15" xr3:uid="{00000000-0010-0000-1800-00000F000000}" name="Column15"/>
    <tableColumn id="16" xr3:uid="{00000000-0010-0000-1800-000010000000}" name="Column16"/>
    <tableColumn id="17" xr3:uid="{00000000-0010-0000-1800-000011000000}" name="Column17"/>
    <tableColumn id="18" xr3:uid="{00000000-0010-0000-1800-000012000000}" name="Column18"/>
    <tableColumn id="19" xr3:uid="{00000000-0010-0000-1800-000013000000}" name="Column19"/>
    <tableColumn id="20" xr3:uid="{00000000-0010-0000-1800-000014000000}" name="Column20"/>
    <tableColumn id="21" xr3:uid="{00000000-0010-0000-1800-000015000000}" name="Column21"/>
    <tableColumn id="22" xr3:uid="{00000000-0010-0000-1800-000016000000}" name="Column22"/>
    <tableColumn id="23" xr3:uid="{00000000-0010-0000-1800-000017000000}" name="Column23"/>
    <tableColumn id="24" xr3:uid="{00000000-0010-0000-1800-000018000000}" name="Column24"/>
    <tableColumn id="25" xr3:uid="{00000000-0010-0000-1800-000019000000}" name="Column25"/>
    <tableColumn id="26" xr3:uid="{00000000-0010-0000-1800-00001A000000}" name="Column26"/>
    <tableColumn id="27" xr3:uid="{00000000-0010-0000-1800-00001B000000}" name="Column27"/>
    <tableColumn id="28" xr3:uid="{00000000-0010-0000-1800-00001C000000}" name="Column28"/>
    <tableColumn id="29" xr3:uid="{00000000-0010-0000-1800-00001D000000}" name="Column29"/>
    <tableColumn id="30" xr3:uid="{00000000-0010-0000-1800-00001E000000}" name="Column30"/>
    <tableColumn id="31" xr3:uid="{00000000-0010-0000-1800-00001F000000}" name="Column31"/>
    <tableColumn id="32" xr3:uid="{00000000-0010-0000-1800-000020000000}" name="Column32"/>
    <tableColumn id="33" xr3:uid="{00000000-0010-0000-1800-000021000000}" name="Column33"/>
    <tableColumn id="34" xr3:uid="{00000000-0010-0000-1800-000022000000}" name="Column34"/>
    <tableColumn id="35" xr3:uid="{00000000-0010-0000-1800-000023000000}" name="Column35"/>
    <tableColumn id="36" xr3:uid="{00000000-0010-0000-1800-000024000000}" name="Column36"/>
    <tableColumn id="37" xr3:uid="{00000000-0010-0000-1800-000025000000}" name="Column37"/>
    <tableColumn id="38" xr3:uid="{00000000-0010-0000-1800-000026000000}" name="Column38"/>
    <tableColumn id="39" xr3:uid="{00000000-0010-0000-1800-000027000000}" name="Column39"/>
    <tableColumn id="40" xr3:uid="{00000000-0010-0000-1800-000028000000}" name="Column40"/>
    <tableColumn id="41" xr3:uid="{00000000-0010-0000-1800-000029000000}" name="Column41"/>
    <tableColumn id="42" xr3:uid="{00000000-0010-0000-1800-00002A000000}" name="Column42"/>
    <tableColumn id="43" xr3:uid="{00000000-0010-0000-1800-00002B000000}" name="Column43"/>
  </tableColumns>
  <tableStyleInfo name="Lab11_apr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C174:AS174" headerRowCount="0">
  <tableColumns count="43">
    <tableColumn id="1" xr3:uid="{00000000-0010-0000-1900-000001000000}" name="Column1"/>
    <tableColumn id="2" xr3:uid="{00000000-0010-0000-1900-000002000000}" name="Column2"/>
    <tableColumn id="3" xr3:uid="{00000000-0010-0000-1900-000003000000}" name="Column3"/>
    <tableColumn id="4" xr3:uid="{00000000-0010-0000-1900-000004000000}" name="Column4"/>
    <tableColumn id="5" xr3:uid="{00000000-0010-0000-1900-000005000000}" name="Column5"/>
    <tableColumn id="6" xr3:uid="{00000000-0010-0000-1900-000006000000}" name="Column6"/>
    <tableColumn id="7" xr3:uid="{00000000-0010-0000-1900-000007000000}" name="Column7"/>
    <tableColumn id="8" xr3:uid="{00000000-0010-0000-1900-000008000000}" name="Column8"/>
    <tableColumn id="9" xr3:uid="{00000000-0010-0000-1900-000009000000}" name="Column9"/>
    <tableColumn id="10" xr3:uid="{00000000-0010-0000-1900-00000A000000}" name="Column10"/>
    <tableColumn id="11" xr3:uid="{00000000-0010-0000-1900-00000B000000}" name="Column11"/>
    <tableColumn id="12" xr3:uid="{00000000-0010-0000-1900-00000C000000}" name="Column12"/>
    <tableColumn id="13" xr3:uid="{00000000-0010-0000-1900-00000D000000}" name="Column13"/>
    <tableColumn id="14" xr3:uid="{00000000-0010-0000-1900-00000E000000}" name="Column14"/>
    <tableColumn id="15" xr3:uid="{00000000-0010-0000-1900-00000F000000}" name="Column15"/>
    <tableColumn id="16" xr3:uid="{00000000-0010-0000-1900-000010000000}" name="Column16"/>
    <tableColumn id="17" xr3:uid="{00000000-0010-0000-1900-000011000000}" name="Column17"/>
    <tableColumn id="18" xr3:uid="{00000000-0010-0000-1900-000012000000}" name="Column18"/>
    <tableColumn id="19" xr3:uid="{00000000-0010-0000-1900-000013000000}" name="Column19"/>
    <tableColumn id="20" xr3:uid="{00000000-0010-0000-1900-000014000000}" name="Column20"/>
    <tableColumn id="21" xr3:uid="{00000000-0010-0000-1900-000015000000}" name="Column21"/>
    <tableColumn id="22" xr3:uid="{00000000-0010-0000-1900-000016000000}" name="Column22"/>
    <tableColumn id="23" xr3:uid="{00000000-0010-0000-1900-000017000000}" name="Column23"/>
    <tableColumn id="24" xr3:uid="{00000000-0010-0000-1900-000018000000}" name="Column24"/>
    <tableColumn id="25" xr3:uid="{00000000-0010-0000-1900-000019000000}" name="Column25"/>
    <tableColumn id="26" xr3:uid="{00000000-0010-0000-1900-00001A000000}" name="Column26"/>
    <tableColumn id="27" xr3:uid="{00000000-0010-0000-1900-00001B000000}" name="Column27"/>
    <tableColumn id="28" xr3:uid="{00000000-0010-0000-1900-00001C000000}" name="Column28"/>
    <tableColumn id="29" xr3:uid="{00000000-0010-0000-1900-00001D000000}" name="Column29"/>
    <tableColumn id="30" xr3:uid="{00000000-0010-0000-1900-00001E000000}" name="Column30"/>
    <tableColumn id="31" xr3:uid="{00000000-0010-0000-1900-00001F000000}" name="Column31"/>
    <tableColumn id="32" xr3:uid="{00000000-0010-0000-1900-000020000000}" name="Column32"/>
    <tableColumn id="33" xr3:uid="{00000000-0010-0000-1900-000021000000}" name="Column33"/>
    <tableColumn id="34" xr3:uid="{00000000-0010-0000-1900-000022000000}" name="Column34"/>
    <tableColumn id="35" xr3:uid="{00000000-0010-0000-1900-000023000000}" name="Column35"/>
    <tableColumn id="36" xr3:uid="{00000000-0010-0000-1900-000024000000}" name="Column36"/>
    <tableColumn id="37" xr3:uid="{00000000-0010-0000-1900-000025000000}" name="Column37"/>
    <tableColumn id="38" xr3:uid="{00000000-0010-0000-1900-000026000000}" name="Column38"/>
    <tableColumn id="39" xr3:uid="{00000000-0010-0000-1900-000027000000}" name="Column39"/>
    <tableColumn id="40" xr3:uid="{00000000-0010-0000-1900-000028000000}" name="Column40"/>
    <tableColumn id="41" xr3:uid="{00000000-0010-0000-1900-000029000000}" name="Column41"/>
    <tableColumn id="42" xr3:uid="{00000000-0010-0000-1900-00002A000000}" name="Column42"/>
    <tableColumn id="43" xr3:uid="{00000000-0010-0000-1900-00002B000000}" name="Column43"/>
  </tableColumns>
  <tableStyleInfo name="Lab11_apr-style 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E175:AS175" headerRowCount="0">
  <tableColumns count="41">
    <tableColumn id="1" xr3:uid="{00000000-0010-0000-1A00-000001000000}" name="Column1"/>
    <tableColumn id="2" xr3:uid="{00000000-0010-0000-1A00-000002000000}" name="Column2"/>
    <tableColumn id="3" xr3:uid="{00000000-0010-0000-1A00-000003000000}" name="Column3"/>
    <tableColumn id="4" xr3:uid="{00000000-0010-0000-1A00-000004000000}" name="Column4"/>
    <tableColumn id="5" xr3:uid="{00000000-0010-0000-1A00-000005000000}" name="Column5"/>
    <tableColumn id="6" xr3:uid="{00000000-0010-0000-1A00-000006000000}" name="Column6"/>
    <tableColumn id="7" xr3:uid="{00000000-0010-0000-1A00-000007000000}" name="Column7"/>
    <tableColumn id="8" xr3:uid="{00000000-0010-0000-1A00-000008000000}" name="Column8"/>
    <tableColumn id="9" xr3:uid="{00000000-0010-0000-1A00-000009000000}" name="Column9"/>
    <tableColumn id="10" xr3:uid="{00000000-0010-0000-1A00-00000A000000}" name="Column10"/>
    <tableColumn id="11" xr3:uid="{00000000-0010-0000-1A00-00000B000000}" name="Column11"/>
    <tableColumn id="12" xr3:uid="{00000000-0010-0000-1A00-00000C000000}" name="Column12"/>
    <tableColumn id="13" xr3:uid="{00000000-0010-0000-1A00-00000D000000}" name="Column13"/>
    <tableColumn id="14" xr3:uid="{00000000-0010-0000-1A00-00000E000000}" name="Column14"/>
    <tableColumn id="15" xr3:uid="{00000000-0010-0000-1A00-00000F000000}" name="Column15"/>
    <tableColumn id="16" xr3:uid="{00000000-0010-0000-1A00-000010000000}" name="Column16"/>
    <tableColumn id="17" xr3:uid="{00000000-0010-0000-1A00-000011000000}" name="Column17"/>
    <tableColumn id="18" xr3:uid="{00000000-0010-0000-1A00-000012000000}" name="Column18"/>
    <tableColumn id="19" xr3:uid="{00000000-0010-0000-1A00-000013000000}" name="Column19"/>
    <tableColumn id="20" xr3:uid="{00000000-0010-0000-1A00-000014000000}" name="Column20"/>
    <tableColumn id="21" xr3:uid="{00000000-0010-0000-1A00-000015000000}" name="Column21"/>
    <tableColumn id="22" xr3:uid="{00000000-0010-0000-1A00-000016000000}" name="Column22"/>
    <tableColumn id="23" xr3:uid="{00000000-0010-0000-1A00-000017000000}" name="Column23"/>
    <tableColumn id="24" xr3:uid="{00000000-0010-0000-1A00-000018000000}" name="Column24"/>
    <tableColumn id="25" xr3:uid="{00000000-0010-0000-1A00-000019000000}" name="Column25"/>
    <tableColumn id="26" xr3:uid="{00000000-0010-0000-1A00-00001A000000}" name="Column26"/>
    <tableColumn id="27" xr3:uid="{00000000-0010-0000-1A00-00001B000000}" name="Column27"/>
    <tableColumn id="28" xr3:uid="{00000000-0010-0000-1A00-00001C000000}" name="Column28"/>
    <tableColumn id="29" xr3:uid="{00000000-0010-0000-1A00-00001D000000}" name="Column29"/>
    <tableColumn id="30" xr3:uid="{00000000-0010-0000-1A00-00001E000000}" name="Column30"/>
    <tableColumn id="31" xr3:uid="{00000000-0010-0000-1A00-00001F000000}" name="Column31"/>
    <tableColumn id="32" xr3:uid="{00000000-0010-0000-1A00-000020000000}" name="Column32"/>
    <tableColumn id="33" xr3:uid="{00000000-0010-0000-1A00-000021000000}" name="Column33"/>
    <tableColumn id="34" xr3:uid="{00000000-0010-0000-1A00-000022000000}" name="Column34"/>
    <tableColumn id="35" xr3:uid="{00000000-0010-0000-1A00-000023000000}" name="Column35"/>
    <tableColumn id="36" xr3:uid="{00000000-0010-0000-1A00-000024000000}" name="Column36"/>
    <tableColumn id="37" xr3:uid="{00000000-0010-0000-1A00-000025000000}" name="Column37"/>
    <tableColumn id="38" xr3:uid="{00000000-0010-0000-1A00-000026000000}" name="Column38"/>
    <tableColumn id="39" xr3:uid="{00000000-0010-0000-1A00-000027000000}" name="Column39"/>
    <tableColumn id="40" xr3:uid="{00000000-0010-0000-1A00-000028000000}" name="Column40"/>
    <tableColumn id="41" xr3:uid="{00000000-0010-0000-1A00-000029000000}" name="Column41"/>
  </tableColumns>
  <tableStyleInfo name="Lab11_apr-style 5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_28" displayName="Table_28" ref="L137:O137" headerRowCount="0">
  <tableColumns count="4">
    <tableColumn id="1" xr3:uid="{00000000-0010-0000-1B00-000001000000}" name="Column1"/>
    <tableColumn id="2" xr3:uid="{00000000-0010-0000-1B00-000002000000}" name="Column2"/>
    <tableColumn id="3" xr3:uid="{00000000-0010-0000-1B00-000003000000}" name="Column3"/>
    <tableColumn id="4" xr3:uid="{00000000-0010-0000-1B00-000004000000}" name="Column4"/>
  </tableColumns>
  <tableStyleInfo name="Final Exam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_29" displayName="Table_29" ref="L142:O142" headerRowCount="0">
  <tableColumns count="4">
    <tableColumn id="1" xr3:uid="{00000000-0010-0000-1C00-000001000000}" name="Column1"/>
    <tableColumn id="2" xr3:uid="{00000000-0010-0000-1C00-000002000000}" name="Column2"/>
    <tableColumn id="3" xr3:uid="{00000000-0010-0000-1C00-000003000000}" name="Column3"/>
    <tableColumn id="4" xr3:uid="{00000000-0010-0000-1C00-000004000000}" name="Column4"/>
  </tableColumns>
  <tableStyleInfo name="Final Exam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_30" displayName="Table_30" ref="L143:O143" headerRowCount="0">
  <tableColumns count="4">
    <tableColumn id="1" xr3:uid="{00000000-0010-0000-1D00-000001000000}" name="Column1"/>
    <tableColumn id="2" xr3:uid="{00000000-0010-0000-1D00-000002000000}" name="Column2"/>
    <tableColumn id="3" xr3:uid="{00000000-0010-0000-1D00-000003000000}" name="Column3"/>
    <tableColumn id="4" xr3:uid="{00000000-0010-0000-1D00-000004000000}" name="Column4"/>
  </tableColumns>
  <tableStyleInfo name="Final Exam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_31" displayName="Table_31" ref="L144:O144" headerRowCount="0">
  <tableColumns count="4">
    <tableColumn id="1" xr3:uid="{00000000-0010-0000-1E00-000001000000}" name="Column1"/>
    <tableColumn id="2" xr3:uid="{00000000-0010-0000-1E00-000002000000}" name="Column2"/>
    <tableColumn id="3" xr3:uid="{00000000-0010-0000-1E00-000003000000}" name="Column3"/>
    <tableColumn id="4" xr3:uid="{00000000-0010-0000-1E00-000004000000}" name="Column4"/>
  </tableColumns>
  <tableStyleInfo name="Final Exam-style 4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_32" displayName="Table_32" ref="L148:O148" headerRowCount="0">
  <tableColumns count="4">
    <tableColumn id="1" xr3:uid="{00000000-0010-0000-1F00-000001000000}" name="Column1"/>
    <tableColumn id="2" xr3:uid="{00000000-0010-0000-1F00-000002000000}" name="Column2"/>
    <tableColumn id="3" xr3:uid="{00000000-0010-0000-1F00-000003000000}" name="Column3"/>
    <tableColumn id="4" xr3:uid="{00000000-0010-0000-1F00-000004000000}" name="Column4"/>
  </tableColumns>
  <tableStyleInfo name="Final Exam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_33" displayName="Table_33" ref="B149:X170" headerRowCount="0">
  <tableColumns count="23">
    <tableColumn id="1" xr3:uid="{00000000-0010-0000-2000-000001000000}" name="Column1"/>
    <tableColumn id="2" xr3:uid="{00000000-0010-0000-2000-000002000000}" name="Column2"/>
    <tableColumn id="3" xr3:uid="{00000000-0010-0000-2000-000003000000}" name="Column3"/>
    <tableColumn id="4" xr3:uid="{00000000-0010-0000-2000-000004000000}" name="Column4"/>
    <tableColumn id="5" xr3:uid="{00000000-0010-0000-2000-000005000000}" name="Column5"/>
    <tableColumn id="6" xr3:uid="{00000000-0010-0000-2000-000006000000}" name="Column6"/>
    <tableColumn id="7" xr3:uid="{00000000-0010-0000-2000-000007000000}" name="Column7"/>
    <tableColumn id="8" xr3:uid="{00000000-0010-0000-2000-000008000000}" name="Column8"/>
    <tableColumn id="9" xr3:uid="{00000000-0010-0000-2000-000009000000}" name="Column9"/>
    <tableColumn id="10" xr3:uid="{00000000-0010-0000-2000-00000A000000}" name="Column10"/>
    <tableColumn id="11" xr3:uid="{00000000-0010-0000-2000-00000B000000}" name="Column11"/>
    <tableColumn id="12" xr3:uid="{00000000-0010-0000-2000-00000C000000}" name="Column12"/>
    <tableColumn id="13" xr3:uid="{00000000-0010-0000-2000-00000D000000}" name="Column13"/>
    <tableColumn id="14" xr3:uid="{00000000-0010-0000-2000-00000E000000}" name="Column14"/>
    <tableColumn id="15" xr3:uid="{00000000-0010-0000-2000-00000F000000}" name="Column15"/>
    <tableColumn id="16" xr3:uid="{00000000-0010-0000-2000-000010000000}" name="Column16"/>
    <tableColumn id="17" xr3:uid="{00000000-0010-0000-2000-000011000000}" name="Column17"/>
    <tableColumn id="18" xr3:uid="{00000000-0010-0000-2000-000012000000}" name="Column18"/>
    <tableColumn id="19" xr3:uid="{00000000-0010-0000-2000-000013000000}" name="Column19"/>
    <tableColumn id="20" xr3:uid="{00000000-0010-0000-2000-000014000000}" name="Column20"/>
    <tableColumn id="21" xr3:uid="{00000000-0010-0000-2000-000015000000}" name="Column21"/>
    <tableColumn id="22" xr3:uid="{00000000-0010-0000-2000-000016000000}" name="Column22"/>
    <tableColumn id="23" xr3:uid="{00000000-0010-0000-2000-000017000000}" name="Column23"/>
  </tableColumns>
  <tableStyleInfo name="Final Exam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5"/>
  <sheetViews>
    <sheetView workbookViewId="0">
      <selection activeCell="D13" sqref="D13"/>
    </sheetView>
  </sheetViews>
  <sheetFormatPr defaultColWidth="12.59765625" defaultRowHeight="15.75" customHeight="1"/>
  <cols>
    <col min="2" max="2" width="15" customWidth="1"/>
  </cols>
  <sheetData>
    <row r="1" spans="1:3" ht="15.75" customHeight="1">
      <c r="A1" s="277" t="s">
        <v>0</v>
      </c>
      <c r="B1" s="277" t="s">
        <v>1</v>
      </c>
      <c r="C1" s="277" t="s">
        <v>2</v>
      </c>
    </row>
    <row r="2" spans="1:3" ht="15.75" customHeight="1">
      <c r="A2" s="278"/>
      <c r="B2" s="278"/>
      <c r="C2" s="278"/>
    </row>
    <row r="3" spans="1:3" ht="15.75" customHeight="1">
      <c r="A3" s="279" t="s">
        <v>3</v>
      </c>
      <c r="B3" s="268">
        <v>412510029</v>
      </c>
      <c r="C3" s="268" t="s">
        <v>4</v>
      </c>
    </row>
    <row r="4" spans="1:3" ht="15.75" customHeight="1">
      <c r="A4" s="280"/>
      <c r="B4" s="268">
        <v>412510030</v>
      </c>
      <c r="C4" s="268" t="s">
        <v>5</v>
      </c>
    </row>
    <row r="5" spans="1:3" ht="15.75" customHeight="1">
      <c r="A5" s="280"/>
      <c r="B5" s="268">
        <v>413510025</v>
      </c>
      <c r="C5" s="268" t="s">
        <v>6</v>
      </c>
    </row>
    <row r="6" spans="1:3" ht="15.75" customHeight="1">
      <c r="A6" s="280"/>
      <c r="B6" s="268">
        <v>412510020</v>
      </c>
      <c r="C6" s="268" t="s">
        <v>7</v>
      </c>
    </row>
    <row r="7" spans="1:3" ht="15.75" customHeight="1">
      <c r="A7" s="280"/>
      <c r="B7" s="268">
        <v>313510196</v>
      </c>
      <c r="C7" s="268" t="s">
        <v>8</v>
      </c>
    </row>
    <row r="8" spans="1:3" ht="15.75" customHeight="1">
      <c r="A8" s="280"/>
      <c r="B8" s="268">
        <v>313510020</v>
      </c>
      <c r="C8" s="268" t="s">
        <v>9</v>
      </c>
    </row>
    <row r="9" spans="1:3" ht="15.75" customHeight="1">
      <c r="A9" s="280"/>
      <c r="B9" s="268">
        <v>312510053</v>
      </c>
      <c r="C9" s="268" t="s">
        <v>10</v>
      </c>
    </row>
    <row r="10" spans="1:3" ht="15.75" customHeight="1">
      <c r="A10" s="280"/>
      <c r="B10" s="268">
        <v>312510113</v>
      </c>
      <c r="C10" s="268" t="s">
        <v>11</v>
      </c>
    </row>
    <row r="11" spans="1:3" ht="15.75" customHeight="1">
      <c r="A11" s="280"/>
      <c r="B11" s="268">
        <v>313510192</v>
      </c>
      <c r="C11" s="268" t="s">
        <v>12</v>
      </c>
    </row>
    <row r="12" spans="1:3" ht="15.75" customHeight="1">
      <c r="A12" s="280"/>
      <c r="B12" s="268">
        <v>313510194</v>
      </c>
      <c r="C12" s="268" t="s">
        <v>13</v>
      </c>
    </row>
    <row r="13" spans="1:3" ht="15.75" customHeight="1">
      <c r="A13" s="280"/>
      <c r="B13" s="268">
        <v>313510217</v>
      </c>
      <c r="C13" s="268" t="s">
        <v>14</v>
      </c>
    </row>
    <row r="14" spans="1:3" ht="15.75" customHeight="1">
      <c r="A14" s="280"/>
      <c r="B14" s="268">
        <v>313510203</v>
      </c>
      <c r="C14" s="268" t="s">
        <v>15</v>
      </c>
    </row>
    <row r="15" spans="1:3" ht="15.75" customHeight="1">
      <c r="A15" s="280"/>
      <c r="B15" s="268">
        <v>313510226</v>
      </c>
      <c r="C15" s="268" t="s">
        <v>16</v>
      </c>
    </row>
    <row r="16" spans="1:3" ht="15.75" customHeight="1">
      <c r="A16" s="280"/>
      <c r="B16" s="268">
        <v>312510096</v>
      </c>
      <c r="C16" s="268" t="s">
        <v>17</v>
      </c>
    </row>
    <row r="17" spans="1:3" ht="15.75" customHeight="1">
      <c r="A17" s="280"/>
      <c r="B17" s="268">
        <v>313510103</v>
      </c>
      <c r="C17" s="268" t="s">
        <v>18</v>
      </c>
    </row>
    <row r="18" spans="1:3" ht="15.75" customHeight="1">
      <c r="A18" s="280"/>
      <c r="B18" s="268">
        <v>312510199</v>
      </c>
      <c r="C18" s="268" t="s">
        <v>19</v>
      </c>
    </row>
    <row r="19" spans="1:3" ht="15.75" customHeight="1">
      <c r="A19" s="280"/>
      <c r="B19" s="268">
        <v>310510058</v>
      </c>
      <c r="C19" s="268" t="s">
        <v>20</v>
      </c>
    </row>
    <row r="20" spans="1:3" ht="15.75" customHeight="1">
      <c r="A20" s="280"/>
      <c r="B20" s="268">
        <v>313510160</v>
      </c>
      <c r="C20" s="268" t="s">
        <v>21</v>
      </c>
    </row>
    <row r="21" spans="1:3" ht="15.75" customHeight="1">
      <c r="A21" s="280"/>
      <c r="B21" s="268">
        <v>313510155</v>
      </c>
      <c r="C21" s="268" t="s">
        <v>22</v>
      </c>
    </row>
    <row r="22" spans="1:3" ht="15.75" customHeight="1">
      <c r="A22" s="280"/>
      <c r="B22" s="268">
        <v>312510217</v>
      </c>
      <c r="C22" s="268" t="s">
        <v>23</v>
      </c>
    </row>
    <row r="23" spans="1:3" ht="15.75" customHeight="1">
      <c r="A23" s="281" t="s">
        <v>24</v>
      </c>
      <c r="B23" s="269">
        <v>313510178</v>
      </c>
      <c r="C23" s="269" t="s">
        <v>25</v>
      </c>
    </row>
    <row r="24" spans="1:3" ht="15.75" customHeight="1">
      <c r="A24" s="280"/>
      <c r="B24" s="269">
        <v>312510124</v>
      </c>
      <c r="C24" s="269" t="s">
        <v>26</v>
      </c>
    </row>
    <row r="25" spans="1:3" ht="15.75" customHeight="1">
      <c r="A25" s="280"/>
      <c r="B25" s="269">
        <v>313510041</v>
      </c>
      <c r="C25" s="269" t="s">
        <v>27</v>
      </c>
    </row>
    <row r="26" spans="1:3" ht="15.75" customHeight="1">
      <c r="A26" s="280"/>
      <c r="B26" s="269">
        <v>313510141</v>
      </c>
      <c r="C26" s="269" t="s">
        <v>28</v>
      </c>
    </row>
    <row r="27" spans="1:3" ht="15.75" customHeight="1">
      <c r="A27" s="280"/>
      <c r="B27" s="269">
        <v>313510210</v>
      </c>
      <c r="C27" s="269" t="s">
        <v>29</v>
      </c>
    </row>
    <row r="28" spans="1:3" ht="15.75" customHeight="1">
      <c r="A28" s="280"/>
      <c r="B28" s="269" t="s">
        <v>30</v>
      </c>
      <c r="C28" s="269" t="s">
        <v>31</v>
      </c>
    </row>
    <row r="29" spans="1:3" ht="15.75" customHeight="1">
      <c r="A29" s="280"/>
      <c r="B29" s="269">
        <v>313510033</v>
      </c>
      <c r="C29" s="269" t="s">
        <v>32</v>
      </c>
    </row>
    <row r="30" spans="1:3" ht="15.75" customHeight="1">
      <c r="A30" s="280"/>
      <c r="B30" s="269">
        <v>313510228</v>
      </c>
      <c r="C30" s="269" t="s">
        <v>33</v>
      </c>
    </row>
    <row r="31" spans="1:3" ht="15.75" customHeight="1">
      <c r="A31" s="280"/>
      <c r="B31" s="269">
        <v>312510207</v>
      </c>
      <c r="C31" s="269" t="s">
        <v>34</v>
      </c>
    </row>
    <row r="32" spans="1:3" ht="15.75" customHeight="1">
      <c r="A32" s="280"/>
      <c r="B32" s="269">
        <v>313510167</v>
      </c>
      <c r="C32" s="269" t="s">
        <v>35</v>
      </c>
    </row>
    <row r="33" spans="1:4" ht="15.75" customHeight="1">
      <c r="A33" s="280"/>
      <c r="B33" s="269">
        <v>313510193</v>
      </c>
      <c r="C33" s="269" t="s">
        <v>36</v>
      </c>
    </row>
    <row r="34" spans="1:4" ht="15.75" customHeight="1">
      <c r="A34" s="280"/>
      <c r="B34" s="269">
        <v>313510180</v>
      </c>
      <c r="C34" s="269" t="s">
        <v>37</v>
      </c>
    </row>
    <row r="35" spans="1:4" ht="15.75" customHeight="1">
      <c r="A35" s="280"/>
      <c r="B35" s="269">
        <v>313510214</v>
      </c>
      <c r="C35" s="269" t="s">
        <v>38</v>
      </c>
    </row>
    <row r="36" spans="1:4" ht="15.75" customHeight="1">
      <c r="A36" s="280"/>
      <c r="B36" s="269">
        <v>313510222</v>
      </c>
      <c r="C36" s="269" t="s">
        <v>39</v>
      </c>
    </row>
    <row r="37" spans="1:4">
      <c r="A37" s="280"/>
      <c r="B37" s="269">
        <v>313510128</v>
      </c>
      <c r="C37" s="269" t="s">
        <v>40</v>
      </c>
    </row>
    <row r="38" spans="1:4">
      <c r="A38" s="280"/>
      <c r="B38" s="269">
        <v>313510172</v>
      </c>
      <c r="C38" s="269" t="s">
        <v>41</v>
      </c>
    </row>
    <row r="39" spans="1:4">
      <c r="A39" s="280"/>
      <c r="B39" s="269">
        <v>313510168</v>
      </c>
      <c r="C39" s="269" t="s">
        <v>42</v>
      </c>
    </row>
    <row r="40" spans="1:4">
      <c r="A40" s="280"/>
      <c r="B40" s="269">
        <v>313510204</v>
      </c>
      <c r="C40" s="269" t="s">
        <v>43</v>
      </c>
    </row>
    <row r="41" spans="1:4">
      <c r="A41" s="280"/>
      <c r="B41" s="269">
        <v>313510164</v>
      </c>
      <c r="C41" s="269" t="s">
        <v>44</v>
      </c>
    </row>
    <row r="42" spans="1:4">
      <c r="A42" s="280"/>
      <c r="B42" s="269">
        <v>313510010</v>
      </c>
      <c r="C42" s="269" t="s">
        <v>45</v>
      </c>
    </row>
    <row r="43" spans="1:4">
      <c r="A43" s="282" t="s">
        <v>46</v>
      </c>
      <c r="B43" s="270">
        <v>313510179</v>
      </c>
      <c r="C43" s="270" t="s">
        <v>47</v>
      </c>
    </row>
    <row r="44" spans="1:4">
      <c r="A44" s="280"/>
      <c r="B44" s="270">
        <v>313510186</v>
      </c>
      <c r="C44" s="270" t="s">
        <v>48</v>
      </c>
      <c r="D44" s="4"/>
    </row>
    <row r="45" spans="1:4">
      <c r="A45" s="280"/>
      <c r="B45" s="270">
        <v>313510093</v>
      </c>
      <c r="C45" s="270" t="s">
        <v>49</v>
      </c>
      <c r="D45" s="4"/>
    </row>
    <row r="46" spans="1:4">
      <c r="A46" s="280"/>
      <c r="B46" s="270">
        <v>313510177</v>
      </c>
      <c r="C46" s="270" t="s">
        <v>50</v>
      </c>
      <c r="D46" s="4"/>
    </row>
    <row r="47" spans="1:4">
      <c r="A47" s="280"/>
      <c r="B47" s="270">
        <v>313510213</v>
      </c>
      <c r="C47" s="270" t="s">
        <v>51</v>
      </c>
      <c r="D47" s="4"/>
    </row>
    <row r="48" spans="1:4">
      <c r="A48" s="280"/>
      <c r="B48" s="270">
        <v>312510202</v>
      </c>
      <c r="C48" s="270" t="s">
        <v>52</v>
      </c>
    </row>
    <row r="49" spans="1:4">
      <c r="A49" s="280"/>
      <c r="B49" s="270">
        <v>313510227</v>
      </c>
      <c r="C49" s="270" t="s">
        <v>53</v>
      </c>
    </row>
    <row r="50" spans="1:4">
      <c r="A50" s="280"/>
      <c r="B50" s="270">
        <v>313510125</v>
      </c>
      <c r="C50" s="270" t="s">
        <v>54</v>
      </c>
      <c r="D50" s="4"/>
    </row>
    <row r="51" spans="1:4">
      <c r="A51" s="280"/>
      <c r="B51" s="270">
        <v>312510221</v>
      </c>
      <c r="C51" s="270" t="s">
        <v>55</v>
      </c>
      <c r="D51" s="4"/>
    </row>
    <row r="52" spans="1:4">
      <c r="A52" s="280"/>
      <c r="B52" s="270">
        <v>313510187</v>
      </c>
      <c r="C52" s="270" t="s">
        <v>56</v>
      </c>
      <c r="D52" s="4"/>
    </row>
    <row r="53" spans="1:4">
      <c r="A53" s="280"/>
      <c r="B53" s="270">
        <v>313510184</v>
      </c>
      <c r="C53" s="270" t="s">
        <v>57</v>
      </c>
      <c r="D53" s="4"/>
    </row>
    <row r="54" spans="1:4">
      <c r="A54" s="280"/>
      <c r="B54" s="270">
        <v>313510170</v>
      </c>
      <c r="C54" s="270" t="s">
        <v>58</v>
      </c>
    </row>
    <row r="55" spans="1:4">
      <c r="A55" s="280"/>
      <c r="B55" s="270">
        <v>313510157</v>
      </c>
      <c r="C55" s="270" t="s">
        <v>59</v>
      </c>
    </row>
    <row r="56" spans="1:4">
      <c r="A56" s="280"/>
      <c r="B56" s="270">
        <v>312510024</v>
      </c>
      <c r="C56" s="270" t="s">
        <v>60</v>
      </c>
    </row>
    <row r="57" spans="1:4">
      <c r="A57" s="280"/>
      <c r="B57" s="270">
        <v>313510162</v>
      </c>
      <c r="C57" s="270" t="s">
        <v>61</v>
      </c>
    </row>
    <row r="58" spans="1:4">
      <c r="A58" s="280"/>
      <c r="B58" s="270">
        <v>313510156</v>
      </c>
      <c r="C58" s="270" t="s">
        <v>62</v>
      </c>
    </row>
    <row r="59" spans="1:4">
      <c r="A59" s="280"/>
      <c r="B59" s="270">
        <v>312510186</v>
      </c>
      <c r="C59" s="270" t="s">
        <v>63</v>
      </c>
    </row>
    <row r="60" spans="1:4">
      <c r="A60" s="280"/>
      <c r="B60" s="270">
        <v>313510138</v>
      </c>
      <c r="C60" s="270" t="s">
        <v>64</v>
      </c>
    </row>
    <row r="61" spans="1:4">
      <c r="A61" s="280"/>
      <c r="B61" s="270">
        <v>313510158</v>
      </c>
      <c r="C61" s="270" t="s">
        <v>65</v>
      </c>
    </row>
    <row r="62" spans="1:4">
      <c r="A62" s="280"/>
      <c r="B62" s="270">
        <v>313510224</v>
      </c>
      <c r="C62" s="270" t="s">
        <v>66</v>
      </c>
    </row>
    <row r="63" spans="1:4">
      <c r="A63" s="287" t="s">
        <v>67</v>
      </c>
      <c r="B63" s="271">
        <v>313510151</v>
      </c>
      <c r="C63" s="271" t="s">
        <v>68</v>
      </c>
    </row>
    <row r="64" spans="1:4">
      <c r="A64" s="280"/>
      <c r="B64" s="271">
        <v>313510223</v>
      </c>
      <c r="C64" s="271" t="s">
        <v>69</v>
      </c>
    </row>
    <row r="65" spans="1:3">
      <c r="A65" s="280"/>
      <c r="B65" s="271">
        <v>312510170</v>
      </c>
      <c r="C65" s="271" t="s">
        <v>70</v>
      </c>
    </row>
    <row r="66" spans="1:3">
      <c r="A66" s="280"/>
      <c r="B66" s="271">
        <v>312510184</v>
      </c>
      <c r="C66" s="271" t="s">
        <v>71</v>
      </c>
    </row>
    <row r="67" spans="1:3">
      <c r="A67" s="280"/>
      <c r="B67" s="271">
        <v>313510202</v>
      </c>
      <c r="C67" s="271" t="s">
        <v>72</v>
      </c>
    </row>
    <row r="68" spans="1:3">
      <c r="A68" s="280"/>
      <c r="B68" s="271">
        <v>312510198</v>
      </c>
      <c r="C68" s="271" t="s">
        <v>73</v>
      </c>
    </row>
    <row r="69" spans="1:3">
      <c r="A69" s="280"/>
      <c r="B69" s="271">
        <v>313510067</v>
      </c>
      <c r="C69" s="271" t="s">
        <v>74</v>
      </c>
    </row>
    <row r="70" spans="1:3">
      <c r="A70" s="280"/>
      <c r="B70" s="271">
        <v>313510176</v>
      </c>
      <c r="C70" s="271" t="s">
        <v>75</v>
      </c>
    </row>
    <row r="71" spans="1:3">
      <c r="A71" s="280"/>
      <c r="B71" s="271">
        <v>311512048</v>
      </c>
      <c r="C71" s="271" t="s">
        <v>76</v>
      </c>
    </row>
    <row r="72" spans="1:3">
      <c r="A72" s="280"/>
      <c r="B72" s="271">
        <v>511506030</v>
      </c>
      <c r="C72" s="271" t="s">
        <v>77</v>
      </c>
    </row>
    <row r="73" spans="1:3">
      <c r="A73" s="280"/>
      <c r="B73" s="271">
        <v>510506003</v>
      </c>
      <c r="C73" s="271" t="s">
        <v>78</v>
      </c>
    </row>
    <row r="74" spans="1:3">
      <c r="A74" s="280"/>
      <c r="B74" s="271">
        <v>313511044</v>
      </c>
      <c r="C74" s="271" t="s">
        <v>79</v>
      </c>
    </row>
    <row r="75" spans="1:3">
      <c r="A75" s="280"/>
      <c r="B75" s="271">
        <v>313511034</v>
      </c>
      <c r="C75" s="271" t="s">
        <v>80</v>
      </c>
    </row>
    <row r="76" spans="1:3">
      <c r="A76" s="280"/>
      <c r="B76" s="271">
        <v>311511026</v>
      </c>
      <c r="C76" s="271" t="s">
        <v>81</v>
      </c>
    </row>
    <row r="77" spans="1:3">
      <c r="A77" s="280"/>
      <c r="B77" s="271">
        <v>312511032</v>
      </c>
      <c r="C77" s="271" t="s">
        <v>82</v>
      </c>
    </row>
    <row r="78" spans="1:3">
      <c r="A78" s="280"/>
      <c r="B78" s="271">
        <v>312511024</v>
      </c>
      <c r="C78" s="271" t="s">
        <v>83</v>
      </c>
    </row>
    <row r="79" spans="1:3">
      <c r="A79" s="280"/>
      <c r="B79" s="271">
        <v>110511187</v>
      </c>
      <c r="C79" s="271" t="s">
        <v>84</v>
      </c>
    </row>
    <row r="80" spans="1:3">
      <c r="A80" s="280"/>
      <c r="B80" s="271">
        <v>110511235</v>
      </c>
      <c r="C80" s="271" t="s">
        <v>85</v>
      </c>
    </row>
    <row r="81" spans="1:3">
      <c r="A81" s="280"/>
      <c r="B81" s="271">
        <v>110511214</v>
      </c>
      <c r="C81" s="271" t="s">
        <v>86</v>
      </c>
    </row>
    <row r="82" spans="1:3">
      <c r="A82" s="280"/>
      <c r="B82" s="271">
        <v>110511225</v>
      </c>
      <c r="C82" s="271" t="s">
        <v>87</v>
      </c>
    </row>
    <row r="83" spans="1:3">
      <c r="A83" s="283" t="s">
        <v>88</v>
      </c>
      <c r="B83" s="272">
        <v>110511194</v>
      </c>
      <c r="C83" s="272" t="s">
        <v>89</v>
      </c>
    </row>
    <row r="84" spans="1:3">
      <c r="A84" s="280"/>
      <c r="B84" s="272">
        <v>110511074</v>
      </c>
      <c r="C84" s="272" t="s">
        <v>90</v>
      </c>
    </row>
    <row r="85" spans="1:3">
      <c r="A85" s="280"/>
      <c r="B85" s="272">
        <v>110511179</v>
      </c>
      <c r="C85" s="272" t="s">
        <v>91</v>
      </c>
    </row>
    <row r="86" spans="1:3">
      <c r="A86" s="280"/>
      <c r="B86" s="272">
        <v>110511323</v>
      </c>
      <c r="C86" s="272" t="s">
        <v>92</v>
      </c>
    </row>
    <row r="87" spans="1:3">
      <c r="A87" s="280"/>
      <c r="B87" s="272">
        <v>110511164</v>
      </c>
      <c r="C87" s="272" t="s">
        <v>93</v>
      </c>
    </row>
    <row r="88" spans="1:3">
      <c r="A88" s="280"/>
      <c r="B88" s="272">
        <v>110511069</v>
      </c>
      <c r="C88" s="272" t="s">
        <v>94</v>
      </c>
    </row>
    <row r="89" spans="1:3">
      <c r="A89" s="280"/>
      <c r="B89" s="272">
        <v>110511159</v>
      </c>
      <c r="C89" s="272" t="s">
        <v>95</v>
      </c>
    </row>
    <row r="90" spans="1:3">
      <c r="A90" s="280"/>
      <c r="B90" s="272">
        <v>110511254</v>
      </c>
      <c r="C90" s="272" t="s">
        <v>96</v>
      </c>
    </row>
    <row r="91" spans="1:3">
      <c r="A91" s="280"/>
      <c r="B91" s="272">
        <v>110511210</v>
      </c>
      <c r="C91" s="272" t="s">
        <v>97</v>
      </c>
    </row>
    <row r="92" spans="1:3">
      <c r="A92" s="280"/>
      <c r="B92" s="272">
        <v>110511161</v>
      </c>
      <c r="C92" s="272" t="s">
        <v>98</v>
      </c>
    </row>
    <row r="93" spans="1:3">
      <c r="A93" s="280"/>
      <c r="B93" s="272">
        <v>110511109</v>
      </c>
      <c r="C93" s="272" t="s">
        <v>99</v>
      </c>
    </row>
    <row r="94" spans="1:3">
      <c r="A94" s="280"/>
      <c r="B94" s="272">
        <v>110511233</v>
      </c>
      <c r="C94" s="272" t="s">
        <v>100</v>
      </c>
    </row>
    <row r="95" spans="1:3">
      <c r="A95" s="280"/>
      <c r="B95" s="272">
        <v>110511168</v>
      </c>
      <c r="C95" s="272" t="s">
        <v>101</v>
      </c>
    </row>
    <row r="96" spans="1:3">
      <c r="A96" s="280"/>
      <c r="B96" s="272">
        <v>110511093</v>
      </c>
      <c r="C96" s="272" t="s">
        <v>102</v>
      </c>
    </row>
    <row r="97" spans="1:3">
      <c r="A97" s="280"/>
      <c r="B97" s="272">
        <v>110511288</v>
      </c>
      <c r="C97" s="272" t="s">
        <v>103</v>
      </c>
    </row>
    <row r="98" spans="1:3">
      <c r="A98" s="280"/>
      <c r="B98" s="272">
        <v>110511008</v>
      </c>
      <c r="C98" s="272" t="s">
        <v>104</v>
      </c>
    </row>
    <row r="99" spans="1:3">
      <c r="A99" s="280"/>
      <c r="B99" s="272">
        <v>110511239</v>
      </c>
      <c r="C99" s="272" t="s">
        <v>105</v>
      </c>
    </row>
    <row r="100" spans="1:3">
      <c r="A100" s="280"/>
      <c r="B100" s="272">
        <v>110511010</v>
      </c>
      <c r="C100" s="272" t="s">
        <v>106</v>
      </c>
    </row>
    <row r="101" spans="1:3">
      <c r="A101" s="280"/>
      <c r="B101" s="272">
        <v>110511203</v>
      </c>
      <c r="C101" s="272" t="s">
        <v>107</v>
      </c>
    </row>
    <row r="102" spans="1:3">
      <c r="A102" s="280"/>
      <c r="B102" s="272">
        <v>110511006</v>
      </c>
      <c r="C102" s="272" t="s">
        <v>108</v>
      </c>
    </row>
    <row r="103" spans="1:3">
      <c r="A103" s="284" t="s">
        <v>109</v>
      </c>
      <c r="B103" s="273">
        <v>110511212</v>
      </c>
      <c r="C103" s="273" t="s">
        <v>110</v>
      </c>
    </row>
    <row r="104" spans="1:3">
      <c r="A104" s="280"/>
      <c r="B104" s="273">
        <v>110511113</v>
      </c>
      <c r="C104" s="273" t="s">
        <v>111</v>
      </c>
    </row>
    <row r="105" spans="1:3">
      <c r="A105" s="280"/>
      <c r="B105" s="273">
        <v>110511070</v>
      </c>
      <c r="C105" s="273" t="s">
        <v>112</v>
      </c>
    </row>
    <row r="106" spans="1:3">
      <c r="A106" s="280"/>
      <c r="B106" s="273">
        <v>110511119</v>
      </c>
      <c r="C106" s="273" t="s">
        <v>113</v>
      </c>
    </row>
    <row r="107" spans="1:3">
      <c r="A107" s="280"/>
      <c r="B107" s="273">
        <v>110511083</v>
      </c>
      <c r="C107" s="273" t="s">
        <v>114</v>
      </c>
    </row>
    <row r="108" spans="1:3">
      <c r="A108" s="280"/>
      <c r="B108" s="273">
        <v>110511067</v>
      </c>
      <c r="C108" s="273" t="s">
        <v>115</v>
      </c>
    </row>
    <row r="109" spans="1:3">
      <c r="A109" s="280"/>
      <c r="B109" s="273">
        <v>110511123</v>
      </c>
      <c r="C109" s="273" t="s">
        <v>116</v>
      </c>
    </row>
    <row r="110" spans="1:3">
      <c r="A110" s="280"/>
      <c r="B110" s="273">
        <v>110511277</v>
      </c>
      <c r="C110" s="273" t="s">
        <v>117</v>
      </c>
    </row>
    <row r="111" spans="1:3">
      <c r="A111" s="280"/>
      <c r="B111" s="273">
        <v>110511139</v>
      </c>
      <c r="C111" s="273" t="s">
        <v>118</v>
      </c>
    </row>
    <row r="112" spans="1:3">
      <c r="A112" s="280"/>
      <c r="B112" s="273">
        <v>110511206</v>
      </c>
      <c r="C112" s="273" t="s">
        <v>119</v>
      </c>
    </row>
    <row r="113" spans="1:3">
      <c r="A113" s="280"/>
      <c r="B113" s="273">
        <v>110511253</v>
      </c>
      <c r="C113" s="273" t="s">
        <v>120</v>
      </c>
    </row>
    <row r="114" spans="1:3">
      <c r="A114" s="280"/>
      <c r="B114" s="273">
        <v>110652052</v>
      </c>
      <c r="C114" s="273" t="s">
        <v>121</v>
      </c>
    </row>
    <row r="115" spans="1:3">
      <c r="A115" s="280"/>
      <c r="B115" s="273">
        <v>110511118</v>
      </c>
      <c r="C115" s="273" t="s">
        <v>122</v>
      </c>
    </row>
    <row r="116" spans="1:3">
      <c r="A116" s="280"/>
      <c r="B116" s="273">
        <v>110511082</v>
      </c>
      <c r="C116" s="273" t="s">
        <v>123</v>
      </c>
    </row>
    <row r="117" spans="1:3">
      <c r="A117" s="280"/>
      <c r="B117" s="273">
        <v>110511066</v>
      </c>
      <c r="C117" s="273" t="s">
        <v>124</v>
      </c>
    </row>
    <row r="118" spans="1:3">
      <c r="A118" s="280"/>
      <c r="B118" s="273">
        <v>110511218</v>
      </c>
      <c r="C118" s="273" t="s">
        <v>125</v>
      </c>
    </row>
    <row r="119" spans="1:3">
      <c r="A119" s="285" t="s">
        <v>126</v>
      </c>
      <c r="B119" s="274">
        <v>110511311</v>
      </c>
      <c r="C119" s="274" t="s">
        <v>127</v>
      </c>
    </row>
    <row r="120" spans="1:3">
      <c r="A120" s="280"/>
      <c r="B120" s="274">
        <v>313540006</v>
      </c>
      <c r="C120" s="274" t="s">
        <v>128</v>
      </c>
    </row>
    <row r="121" spans="1:3">
      <c r="A121" s="280"/>
      <c r="B121" s="274">
        <v>313505004</v>
      </c>
      <c r="C121" s="274" t="s">
        <v>129</v>
      </c>
    </row>
    <row r="122" spans="1:3">
      <c r="A122" s="280"/>
      <c r="B122" s="274">
        <v>313505012</v>
      </c>
      <c r="C122" s="274" t="s">
        <v>130</v>
      </c>
    </row>
    <row r="123" spans="1:3">
      <c r="A123" s="280"/>
      <c r="B123" s="274">
        <v>313505001</v>
      </c>
      <c r="C123" s="274" t="s">
        <v>131</v>
      </c>
    </row>
    <row r="124" spans="1:3">
      <c r="A124" s="280"/>
      <c r="B124" s="274">
        <v>313505011</v>
      </c>
      <c r="C124" s="274" t="s">
        <v>132</v>
      </c>
    </row>
    <row r="125" spans="1:3">
      <c r="A125" s="280"/>
      <c r="B125" s="274">
        <v>313514005</v>
      </c>
      <c r="C125" s="274" t="s">
        <v>133</v>
      </c>
    </row>
    <row r="126" spans="1:3">
      <c r="A126" s="280"/>
      <c r="B126" s="274">
        <v>313591010</v>
      </c>
      <c r="C126" s="274" t="s">
        <v>134</v>
      </c>
    </row>
    <row r="127" spans="1:3">
      <c r="A127" s="280"/>
      <c r="B127" s="274">
        <v>313591021</v>
      </c>
      <c r="C127" s="274" t="s">
        <v>135</v>
      </c>
    </row>
    <row r="128" spans="1:3">
      <c r="A128" s="280"/>
      <c r="B128" s="274">
        <v>313591025</v>
      </c>
      <c r="C128" s="274" t="s">
        <v>136</v>
      </c>
    </row>
    <row r="129" spans="1:3">
      <c r="A129" s="280"/>
      <c r="B129" s="274">
        <v>312651057</v>
      </c>
      <c r="C129" s="274" t="s">
        <v>137</v>
      </c>
    </row>
    <row r="130" spans="1:3">
      <c r="A130" s="280"/>
      <c r="B130" s="274">
        <v>312515019</v>
      </c>
      <c r="C130" s="274" t="s">
        <v>138</v>
      </c>
    </row>
    <row r="131" spans="1:3">
      <c r="A131" s="280"/>
      <c r="B131" s="274">
        <v>312552058</v>
      </c>
      <c r="C131" s="274" t="s">
        <v>139</v>
      </c>
    </row>
    <row r="132" spans="1:3">
      <c r="A132" s="280"/>
      <c r="B132" s="274">
        <v>312513038</v>
      </c>
      <c r="C132" s="274" t="s">
        <v>140</v>
      </c>
    </row>
    <row r="133" spans="1:3">
      <c r="A133" s="280"/>
      <c r="B133" s="274">
        <v>312513066</v>
      </c>
      <c r="C133" s="274" t="s">
        <v>141</v>
      </c>
    </row>
    <row r="134" spans="1:3">
      <c r="A134" s="280"/>
      <c r="B134" s="274">
        <v>311613059</v>
      </c>
      <c r="C134" s="274" t="s">
        <v>142</v>
      </c>
    </row>
    <row r="135" spans="1:3">
      <c r="A135" s="286" t="s">
        <v>143</v>
      </c>
      <c r="B135" s="272">
        <v>312580069</v>
      </c>
      <c r="C135" s="272" t="s">
        <v>144</v>
      </c>
    </row>
    <row r="136" spans="1:3">
      <c r="A136" s="278"/>
      <c r="B136" s="272">
        <v>312580059</v>
      </c>
      <c r="C136" s="272" t="s">
        <v>145</v>
      </c>
    </row>
    <row r="137" spans="1:3">
      <c r="A137" s="278"/>
      <c r="B137" s="272">
        <v>313580057</v>
      </c>
      <c r="C137" s="272" t="s">
        <v>146</v>
      </c>
    </row>
    <row r="138" spans="1:3">
      <c r="A138" s="278"/>
      <c r="B138" s="272" t="s">
        <v>147</v>
      </c>
      <c r="C138" s="272" t="s">
        <v>148</v>
      </c>
    </row>
    <row r="139" spans="1:3">
      <c r="A139" s="278"/>
      <c r="B139" s="272">
        <v>312580064</v>
      </c>
      <c r="C139" s="272" t="s">
        <v>149</v>
      </c>
    </row>
    <row r="140" spans="1:3">
      <c r="A140" s="278"/>
      <c r="B140" s="272">
        <v>313580050</v>
      </c>
      <c r="C140" s="272" t="s">
        <v>150</v>
      </c>
    </row>
    <row r="141" spans="1:3">
      <c r="A141" s="278"/>
      <c r="B141" s="272">
        <v>313580060</v>
      </c>
      <c r="C141" s="272" t="s">
        <v>151</v>
      </c>
    </row>
    <row r="142" spans="1:3">
      <c r="A142" s="278"/>
      <c r="B142" s="272">
        <v>313580058</v>
      </c>
      <c r="C142" s="272" t="s">
        <v>152</v>
      </c>
    </row>
    <row r="143" spans="1:3">
      <c r="A143" s="278"/>
      <c r="B143" s="272">
        <v>312580066</v>
      </c>
      <c r="C143" s="272" t="s">
        <v>153</v>
      </c>
    </row>
    <row r="144" spans="1:3">
      <c r="A144" s="278"/>
      <c r="B144" s="272">
        <v>313580064</v>
      </c>
      <c r="C144" s="272" t="s">
        <v>154</v>
      </c>
    </row>
    <row r="145" spans="1:3">
      <c r="A145" s="278"/>
      <c r="B145" s="272">
        <v>313580048</v>
      </c>
      <c r="C145" s="272" t="s">
        <v>155</v>
      </c>
    </row>
    <row r="146" spans="1:3">
      <c r="A146" s="278"/>
      <c r="B146" s="272">
        <v>311580038</v>
      </c>
      <c r="C146" s="272" t="s">
        <v>156</v>
      </c>
    </row>
    <row r="147" spans="1:3">
      <c r="A147" s="278"/>
      <c r="B147" s="272">
        <v>312580072</v>
      </c>
      <c r="C147" s="272" t="s">
        <v>157</v>
      </c>
    </row>
    <row r="148" spans="1:3">
      <c r="A148" s="278"/>
      <c r="B148" s="272">
        <v>313580053</v>
      </c>
      <c r="C148" s="272" t="s">
        <v>158</v>
      </c>
    </row>
    <row r="149" spans="1:3">
      <c r="A149" s="278"/>
      <c r="B149" s="272">
        <v>313512053</v>
      </c>
      <c r="C149" s="272" t="s">
        <v>159</v>
      </c>
    </row>
    <row r="150" spans="1:3">
      <c r="A150" s="278"/>
      <c r="B150" s="272">
        <v>313581012</v>
      </c>
      <c r="C150" s="272" t="s">
        <v>160</v>
      </c>
    </row>
    <row r="151" spans="1:3">
      <c r="A151" s="278"/>
      <c r="B151" s="272">
        <v>313512024</v>
      </c>
      <c r="C151" s="272" t="s">
        <v>161</v>
      </c>
    </row>
    <row r="152" spans="1:3">
      <c r="A152" s="278"/>
      <c r="B152" s="272">
        <v>313591006</v>
      </c>
      <c r="C152" s="272" t="s">
        <v>162</v>
      </c>
    </row>
    <row r="153" spans="1:3">
      <c r="A153" s="278"/>
      <c r="B153" s="272">
        <v>313512007</v>
      </c>
      <c r="C153" s="272" t="s">
        <v>163</v>
      </c>
    </row>
    <row r="154" spans="1:3">
      <c r="A154" s="278"/>
      <c r="B154" s="272" t="s">
        <v>147</v>
      </c>
      <c r="C154" s="272" t="s">
        <v>164</v>
      </c>
    </row>
    <row r="155" spans="1:3">
      <c r="A155" s="278"/>
      <c r="B155" s="272">
        <v>311514094</v>
      </c>
      <c r="C155" s="272" t="s">
        <v>165</v>
      </c>
    </row>
    <row r="156" spans="1:3">
      <c r="A156" s="278"/>
      <c r="B156" s="272">
        <v>313591005</v>
      </c>
      <c r="C156" s="272" t="s">
        <v>166</v>
      </c>
    </row>
    <row r="157" spans="1:3">
      <c r="A157" s="278"/>
      <c r="B157" s="272">
        <v>313551129</v>
      </c>
      <c r="C157" s="272" t="s">
        <v>167</v>
      </c>
    </row>
    <row r="158" spans="1:3">
      <c r="A158" s="278"/>
      <c r="B158" s="272">
        <v>113064502</v>
      </c>
      <c r="C158" s="272" t="s">
        <v>168</v>
      </c>
    </row>
    <row r="159" spans="1:3">
      <c r="A159" s="278"/>
      <c r="B159" s="272">
        <v>313552003</v>
      </c>
      <c r="C159" s="272" t="s">
        <v>169</v>
      </c>
    </row>
    <row r="160" spans="1:3">
      <c r="A160" s="278"/>
      <c r="B160" s="272">
        <v>313552010</v>
      </c>
      <c r="C160" s="272" t="s">
        <v>170</v>
      </c>
    </row>
    <row r="161" spans="1:3">
      <c r="A161" s="278"/>
      <c r="B161" s="272">
        <v>311515034</v>
      </c>
      <c r="C161" s="272" t="s">
        <v>171</v>
      </c>
    </row>
    <row r="162" spans="1:3">
      <c r="A162" s="278"/>
      <c r="B162" s="272">
        <v>313591023</v>
      </c>
      <c r="C162" s="272" t="s">
        <v>172</v>
      </c>
    </row>
    <row r="163" spans="1:3">
      <c r="A163" s="278"/>
      <c r="B163" s="272">
        <v>313551089</v>
      </c>
      <c r="C163" s="272" t="s">
        <v>173</v>
      </c>
    </row>
    <row r="164" spans="1:3">
      <c r="A164" s="278"/>
      <c r="B164" s="272">
        <v>313552025</v>
      </c>
      <c r="C164" s="272" t="s">
        <v>174</v>
      </c>
    </row>
    <row r="165" spans="1:3">
      <c r="A165" s="278"/>
      <c r="B165" s="272">
        <v>313591004</v>
      </c>
      <c r="C165" s="272" t="s">
        <v>175</v>
      </c>
    </row>
    <row r="166" spans="1:3">
      <c r="A166" s="278"/>
      <c r="B166" s="272">
        <v>512660021</v>
      </c>
      <c r="C166" s="272" t="s">
        <v>176</v>
      </c>
    </row>
    <row r="167" spans="1:3">
      <c r="A167" s="278"/>
      <c r="B167" s="272">
        <v>313591015</v>
      </c>
      <c r="C167" s="272" t="s">
        <v>177</v>
      </c>
    </row>
    <row r="168" spans="1:3">
      <c r="A168" s="278"/>
      <c r="B168" s="272">
        <v>313581019</v>
      </c>
      <c r="C168" s="272" t="s">
        <v>178</v>
      </c>
    </row>
    <row r="169" spans="1:3">
      <c r="A169" s="278"/>
      <c r="B169" s="272">
        <v>311514082</v>
      </c>
      <c r="C169" s="272" t="s">
        <v>179</v>
      </c>
    </row>
    <row r="170" spans="1:3">
      <c r="A170" s="278"/>
      <c r="B170" s="272" t="s">
        <v>147</v>
      </c>
      <c r="C170" s="272" t="s">
        <v>180</v>
      </c>
    </row>
    <row r="171" spans="1:3">
      <c r="A171" s="278"/>
      <c r="B171" s="272">
        <v>313511046</v>
      </c>
      <c r="C171" s="272" t="s">
        <v>181</v>
      </c>
    </row>
    <row r="172" spans="1:3">
      <c r="A172" s="278"/>
      <c r="B172" s="272">
        <v>313591030</v>
      </c>
      <c r="C172" s="272" t="s">
        <v>182</v>
      </c>
    </row>
    <row r="173" spans="1:3">
      <c r="A173" s="278"/>
      <c r="B173" s="272" t="s">
        <v>183</v>
      </c>
      <c r="C173" s="272" t="s">
        <v>184</v>
      </c>
    </row>
    <row r="174" spans="1:3">
      <c r="A174" s="278"/>
      <c r="B174" s="272">
        <v>312515003</v>
      </c>
      <c r="C174" s="272" t="s">
        <v>185</v>
      </c>
    </row>
    <row r="175" spans="1:3">
      <c r="A175" s="278"/>
      <c r="B175" s="272">
        <v>313580068</v>
      </c>
      <c r="C175" s="272" t="s">
        <v>186</v>
      </c>
    </row>
  </sheetData>
  <mergeCells count="11">
    <mergeCell ref="A83:A102"/>
    <mergeCell ref="A103:A118"/>
    <mergeCell ref="A119:A134"/>
    <mergeCell ref="A135:A175"/>
    <mergeCell ref="A1:A2"/>
    <mergeCell ref="A63:A82"/>
    <mergeCell ref="B1:B2"/>
    <mergeCell ref="C1:C2"/>
    <mergeCell ref="A3:A22"/>
    <mergeCell ref="A23:A42"/>
    <mergeCell ref="A43:A62"/>
  </mergeCells>
  <phoneticPr fontId="1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C9" sqref="C9"/>
    </sheetView>
  </sheetViews>
  <sheetFormatPr defaultColWidth="12.59765625" defaultRowHeight="15.75" customHeight="1"/>
  <sheetData>
    <row r="1" spans="1:2" ht="15.75" customHeight="1">
      <c r="A1" s="275" t="s">
        <v>1</v>
      </c>
      <c r="B1" s="276" t="s">
        <v>187</v>
      </c>
    </row>
    <row r="2" spans="1:2" ht="15.75" customHeight="1">
      <c r="A2" s="275">
        <v>313505004</v>
      </c>
      <c r="B2" s="275">
        <v>95</v>
      </c>
    </row>
    <row r="3" spans="1:2" ht="15.75" customHeight="1">
      <c r="A3" s="275">
        <v>313505012</v>
      </c>
      <c r="B3" s="275">
        <v>92</v>
      </c>
    </row>
    <row r="4" spans="1:2" ht="15.75" customHeight="1">
      <c r="A4" s="275">
        <v>313505001</v>
      </c>
      <c r="B4" s="275">
        <v>85</v>
      </c>
    </row>
    <row r="5" spans="1:2" ht="15.75" customHeight="1">
      <c r="A5" s="275">
        <v>313505011</v>
      </c>
      <c r="B5" s="275">
        <v>80</v>
      </c>
    </row>
    <row r="6" spans="1:2" ht="15.75" customHeight="1">
      <c r="A6" s="275">
        <v>313514005</v>
      </c>
      <c r="B6" s="275">
        <v>82</v>
      </c>
    </row>
    <row r="7" spans="1:2" ht="15.75" customHeight="1">
      <c r="A7" s="275">
        <v>311514094</v>
      </c>
      <c r="B7" s="275">
        <v>82</v>
      </c>
    </row>
    <row r="8" spans="1:2" ht="15.75" customHeight="1">
      <c r="A8" s="275">
        <v>311514082</v>
      </c>
      <c r="B8" s="275">
        <v>80</v>
      </c>
    </row>
    <row r="9" spans="1:2" ht="15.75" customHeight="1">
      <c r="A9" s="275">
        <v>313580068</v>
      </c>
      <c r="B9" s="275">
        <v>88</v>
      </c>
    </row>
    <row r="10" spans="1:2" ht="15.75" customHeight="1">
      <c r="A10" s="275">
        <v>312580069</v>
      </c>
      <c r="B10" s="275">
        <v>92</v>
      </c>
    </row>
    <row r="11" spans="1:2" ht="15.75" customHeight="1">
      <c r="A11" s="275">
        <v>313580057</v>
      </c>
      <c r="B11" s="275">
        <v>81</v>
      </c>
    </row>
    <row r="12" spans="1:2" ht="15.75" customHeight="1">
      <c r="A12" s="275">
        <v>313580050</v>
      </c>
      <c r="B12" s="275">
        <v>89</v>
      </c>
    </row>
    <row r="13" spans="1:2" ht="15.75" customHeight="1">
      <c r="A13" s="275">
        <v>313580060</v>
      </c>
      <c r="B13" s="275">
        <v>87</v>
      </c>
    </row>
    <row r="14" spans="1:2" ht="15.75" customHeight="1">
      <c r="A14" s="275">
        <v>313580058</v>
      </c>
      <c r="B14" s="275">
        <v>99</v>
      </c>
    </row>
    <row r="15" spans="1:2" ht="15.75" customHeight="1">
      <c r="A15" s="275">
        <v>312580066</v>
      </c>
      <c r="B15" s="275">
        <v>95</v>
      </c>
    </row>
    <row r="16" spans="1:2" ht="15.75" customHeight="1">
      <c r="A16" s="275">
        <v>313580064</v>
      </c>
      <c r="B16" s="275">
        <v>92</v>
      </c>
    </row>
    <row r="17" spans="1:2" ht="15.75" customHeight="1">
      <c r="A17" s="275">
        <v>313580048</v>
      </c>
      <c r="B17" s="275">
        <v>93</v>
      </c>
    </row>
    <row r="18" spans="1:2" ht="15.75" customHeight="1">
      <c r="A18" s="275">
        <v>312580072</v>
      </c>
      <c r="B18" s="275">
        <v>98</v>
      </c>
    </row>
    <row r="19" spans="1:2" ht="15.75" customHeight="1">
      <c r="A19" s="275">
        <v>313580053</v>
      </c>
      <c r="B19" s="275">
        <v>91</v>
      </c>
    </row>
    <row r="20" spans="1:2" ht="15.75" customHeight="1">
      <c r="A20" s="275">
        <v>313591004</v>
      </c>
      <c r="B20" s="275">
        <v>96</v>
      </c>
    </row>
    <row r="21" spans="1:2" ht="15.75" customHeight="1">
      <c r="A21" s="275">
        <v>313591006</v>
      </c>
      <c r="B21" s="275">
        <v>100</v>
      </c>
    </row>
    <row r="22" spans="1:2" ht="15.75" customHeight="1">
      <c r="A22" s="275">
        <v>313591021</v>
      </c>
      <c r="B22" s="275">
        <v>91</v>
      </c>
    </row>
    <row r="23" spans="1:2" ht="15.75" customHeight="1">
      <c r="A23" s="275">
        <v>313591030</v>
      </c>
      <c r="B23" s="275">
        <v>98</v>
      </c>
    </row>
    <row r="24" spans="1:2" ht="15.75" customHeight="1">
      <c r="A24" s="275">
        <v>313591015</v>
      </c>
      <c r="B24" s="275">
        <v>92</v>
      </c>
    </row>
    <row r="25" spans="1:2" ht="15.75" customHeight="1">
      <c r="A25" s="275">
        <v>313591005</v>
      </c>
      <c r="B25" s="275">
        <v>93</v>
      </c>
    </row>
    <row r="26" spans="1:2" ht="15.75" customHeight="1">
      <c r="A26" s="275">
        <v>313591025</v>
      </c>
      <c r="B26" s="275">
        <v>89</v>
      </c>
    </row>
    <row r="27" spans="1:2" ht="15.75" customHeight="1">
      <c r="A27" s="275">
        <v>313591023</v>
      </c>
      <c r="B27" s="275">
        <v>100</v>
      </c>
    </row>
    <row r="28" spans="1:2" ht="15.75" customHeight="1">
      <c r="A28" s="275">
        <v>512660021</v>
      </c>
      <c r="B28" s="275">
        <v>85</v>
      </c>
    </row>
    <row r="29" spans="1:2" ht="15.75" customHeight="1">
      <c r="A29" s="275">
        <v>313581012</v>
      </c>
      <c r="B29" s="275">
        <v>90</v>
      </c>
    </row>
    <row r="30" spans="1:2" ht="15.75" customHeight="1">
      <c r="A30" s="275">
        <v>313581019</v>
      </c>
      <c r="B30" s="275">
        <v>92</v>
      </c>
    </row>
    <row r="31" spans="1:2" ht="15.75" customHeight="1">
      <c r="A31" s="275" t="s">
        <v>188</v>
      </c>
      <c r="B31" s="275">
        <v>84</v>
      </c>
    </row>
    <row r="32" spans="1:2" ht="15.75" customHeight="1">
      <c r="A32" s="275" t="s">
        <v>189</v>
      </c>
      <c r="B32" s="275">
        <v>66</v>
      </c>
    </row>
    <row r="33" spans="1:2" ht="15.75" customHeight="1">
      <c r="A33" s="275" t="s">
        <v>190</v>
      </c>
      <c r="B33" s="275">
        <v>84</v>
      </c>
    </row>
    <row r="34" spans="1:2" ht="15.75" customHeight="1">
      <c r="A34" s="275">
        <v>311515034</v>
      </c>
      <c r="B34" s="275">
        <v>87</v>
      </c>
    </row>
    <row r="35" spans="1:2" ht="15.75" customHeight="1">
      <c r="A35" s="275">
        <v>312515003</v>
      </c>
      <c r="B35" s="275">
        <v>78</v>
      </c>
    </row>
    <row r="36" spans="1:2" ht="15.75" customHeight="1">
      <c r="A36" s="275">
        <v>312515019</v>
      </c>
      <c r="B36" s="275">
        <v>12</v>
      </c>
    </row>
    <row r="37" spans="1:2" ht="14.25">
      <c r="A37" s="275">
        <v>313552025</v>
      </c>
      <c r="B37" s="275">
        <v>83</v>
      </c>
    </row>
    <row r="38" spans="1:2" ht="14.25">
      <c r="A38" s="275">
        <v>313552003</v>
      </c>
      <c r="B38" s="275">
        <v>93</v>
      </c>
    </row>
    <row r="39" spans="1:2" ht="14.25">
      <c r="A39" s="275">
        <v>313552010</v>
      </c>
      <c r="B39" s="275">
        <v>93</v>
      </c>
    </row>
    <row r="40" spans="1:2" ht="14.25">
      <c r="A40" s="275">
        <v>313551129</v>
      </c>
      <c r="B40" s="275">
        <v>93</v>
      </c>
    </row>
    <row r="41" spans="1:2" ht="14.25">
      <c r="A41" s="275">
        <v>313551089</v>
      </c>
      <c r="B41" s="275">
        <v>95</v>
      </c>
    </row>
    <row r="42" spans="1:2" ht="14.25">
      <c r="A42" s="275">
        <v>312513038</v>
      </c>
      <c r="B42" s="275">
        <v>86</v>
      </c>
    </row>
    <row r="43" spans="1:2" ht="14.25">
      <c r="A43" s="275">
        <v>312513066</v>
      </c>
      <c r="B43" s="275">
        <v>93</v>
      </c>
    </row>
    <row r="44" spans="1:2" ht="14.25">
      <c r="A44" s="275">
        <v>412510029</v>
      </c>
      <c r="B44" s="275">
        <v>74</v>
      </c>
    </row>
    <row r="45" spans="1:2" ht="14.25">
      <c r="A45" s="275">
        <v>412510030</v>
      </c>
      <c r="B45" s="275">
        <v>93</v>
      </c>
    </row>
    <row r="46" spans="1:2" ht="14.25">
      <c r="A46" s="275">
        <v>413510025</v>
      </c>
      <c r="B46" s="275">
        <v>90</v>
      </c>
    </row>
    <row r="47" spans="1:2" ht="14.25">
      <c r="A47" s="275">
        <v>412510020</v>
      </c>
      <c r="B47" s="275">
        <v>75</v>
      </c>
    </row>
    <row r="48" spans="1:2" ht="14.25">
      <c r="A48" s="275">
        <v>313510196</v>
      </c>
      <c r="B48" s="275">
        <v>97</v>
      </c>
    </row>
    <row r="49" spans="1:2" ht="14.25">
      <c r="A49" s="275">
        <v>313510020</v>
      </c>
      <c r="B49" s="275">
        <v>85</v>
      </c>
    </row>
    <row r="50" spans="1:2" ht="14.25">
      <c r="A50" s="275">
        <v>312510113</v>
      </c>
      <c r="B50" s="275">
        <v>93</v>
      </c>
    </row>
    <row r="51" spans="1:2" ht="14.25">
      <c r="A51" s="275">
        <v>313510192</v>
      </c>
      <c r="B51" s="275">
        <v>91</v>
      </c>
    </row>
    <row r="52" spans="1:2" ht="14.25">
      <c r="A52" s="275">
        <v>313510217</v>
      </c>
      <c r="B52" s="275">
        <v>93</v>
      </c>
    </row>
    <row r="53" spans="1:2" ht="14.25">
      <c r="A53" s="275">
        <v>313510226</v>
      </c>
      <c r="B53" s="275">
        <v>97</v>
      </c>
    </row>
    <row r="54" spans="1:2" ht="14.25">
      <c r="A54" s="275">
        <v>313510103</v>
      </c>
      <c r="B54" s="275">
        <v>89</v>
      </c>
    </row>
    <row r="55" spans="1:2" ht="14.25">
      <c r="A55" s="275">
        <v>312510199</v>
      </c>
      <c r="B55" s="275">
        <v>84</v>
      </c>
    </row>
    <row r="56" spans="1:2" ht="14.25">
      <c r="A56" s="275">
        <v>310510058</v>
      </c>
      <c r="B56" s="275">
        <v>93</v>
      </c>
    </row>
    <row r="57" spans="1:2" ht="14.25">
      <c r="A57" s="275">
        <v>313510160</v>
      </c>
      <c r="B57" s="275">
        <v>98</v>
      </c>
    </row>
    <row r="58" spans="1:2" ht="14.25">
      <c r="A58" s="275">
        <v>313510155</v>
      </c>
      <c r="B58" s="275">
        <v>88</v>
      </c>
    </row>
    <row r="59" spans="1:2" ht="14.25">
      <c r="A59" s="275">
        <v>313510178</v>
      </c>
      <c r="B59" s="275">
        <v>70</v>
      </c>
    </row>
    <row r="60" spans="1:2" ht="14.25">
      <c r="A60" s="275">
        <v>312510124</v>
      </c>
      <c r="B60" s="275">
        <v>89</v>
      </c>
    </row>
    <row r="61" spans="1:2" ht="14.25">
      <c r="A61" s="275">
        <v>313510141</v>
      </c>
      <c r="B61" s="275">
        <v>94</v>
      </c>
    </row>
    <row r="62" spans="1:2" ht="14.25">
      <c r="A62" s="275">
        <v>313510033</v>
      </c>
      <c r="B62" s="275">
        <v>77</v>
      </c>
    </row>
    <row r="63" spans="1:2" ht="14.25">
      <c r="A63" s="275">
        <v>313510228</v>
      </c>
      <c r="B63" s="275">
        <v>79</v>
      </c>
    </row>
    <row r="64" spans="1:2" ht="14.25">
      <c r="A64" s="275">
        <v>313510167</v>
      </c>
      <c r="B64" s="275">
        <v>96</v>
      </c>
    </row>
    <row r="65" spans="1:2" ht="14.25">
      <c r="A65" s="275">
        <v>313510193</v>
      </c>
      <c r="B65" s="275">
        <v>93</v>
      </c>
    </row>
    <row r="66" spans="1:2" ht="14.25">
      <c r="A66" s="275">
        <v>313510180</v>
      </c>
      <c r="B66" s="275">
        <v>88</v>
      </c>
    </row>
    <row r="67" spans="1:2" ht="14.25">
      <c r="A67" s="275">
        <v>313510214</v>
      </c>
      <c r="B67" s="275">
        <v>82</v>
      </c>
    </row>
    <row r="68" spans="1:2" ht="14.25">
      <c r="A68" s="275">
        <v>313510222</v>
      </c>
      <c r="B68" s="275">
        <v>93</v>
      </c>
    </row>
    <row r="69" spans="1:2" ht="14.25">
      <c r="A69" s="275">
        <v>313510172</v>
      </c>
      <c r="B69" s="275">
        <v>91</v>
      </c>
    </row>
    <row r="70" spans="1:2" ht="14.25">
      <c r="A70" s="275">
        <v>312510186</v>
      </c>
      <c r="B70" s="275">
        <v>84</v>
      </c>
    </row>
    <row r="71" spans="1:2" ht="14.25">
      <c r="A71" s="275">
        <v>313510138</v>
      </c>
      <c r="B71" s="275">
        <v>91</v>
      </c>
    </row>
    <row r="72" spans="1:2" ht="14.25">
      <c r="A72" s="275">
        <v>313510158</v>
      </c>
      <c r="B72" s="275">
        <v>80</v>
      </c>
    </row>
    <row r="73" spans="1:2" ht="14.25">
      <c r="A73" s="275">
        <v>313510224</v>
      </c>
      <c r="B73" s="275">
        <v>84</v>
      </c>
    </row>
    <row r="74" spans="1:2" ht="14.25">
      <c r="A74" s="275">
        <v>313510179</v>
      </c>
      <c r="B74" s="275">
        <v>94</v>
      </c>
    </row>
    <row r="75" spans="1:2" ht="14.25">
      <c r="A75" s="275">
        <v>313510186</v>
      </c>
      <c r="B75" s="275">
        <v>93</v>
      </c>
    </row>
    <row r="76" spans="1:2" ht="14.25">
      <c r="A76" s="275">
        <v>313510177</v>
      </c>
      <c r="B76" s="275">
        <v>92</v>
      </c>
    </row>
    <row r="77" spans="1:2" ht="14.25">
      <c r="A77" s="275">
        <v>313510213</v>
      </c>
      <c r="B77" s="275">
        <v>84</v>
      </c>
    </row>
    <row r="78" spans="1:2" ht="14.25">
      <c r="A78" s="275">
        <v>312510202</v>
      </c>
      <c r="B78" s="275">
        <v>79</v>
      </c>
    </row>
    <row r="79" spans="1:2" ht="14.25">
      <c r="A79" s="275">
        <v>313510227</v>
      </c>
      <c r="B79" s="275">
        <v>93</v>
      </c>
    </row>
    <row r="80" spans="1:2" ht="14.25">
      <c r="A80" s="275">
        <v>313510125</v>
      </c>
      <c r="B80" s="275">
        <v>85</v>
      </c>
    </row>
    <row r="81" spans="1:2" ht="14.25">
      <c r="A81" s="275">
        <v>313510187</v>
      </c>
      <c r="B81" s="275">
        <v>93</v>
      </c>
    </row>
    <row r="82" spans="1:2" ht="14.25">
      <c r="A82" s="275">
        <v>313510184</v>
      </c>
      <c r="B82" s="275">
        <v>97</v>
      </c>
    </row>
    <row r="83" spans="1:2" ht="14.25">
      <c r="A83" s="275">
        <v>313510170</v>
      </c>
      <c r="B83" s="275">
        <v>92</v>
      </c>
    </row>
    <row r="84" spans="1:2" ht="14.25">
      <c r="A84" s="275">
        <v>313510157</v>
      </c>
      <c r="B84" s="275">
        <v>96</v>
      </c>
    </row>
    <row r="85" spans="1:2" ht="14.25">
      <c r="A85" s="275">
        <v>313510162</v>
      </c>
      <c r="B85" s="275">
        <v>100</v>
      </c>
    </row>
    <row r="86" spans="1:2" ht="14.25">
      <c r="A86" s="275">
        <v>313510156</v>
      </c>
      <c r="B86" s="275">
        <v>100</v>
      </c>
    </row>
    <row r="87" spans="1:2" ht="14.25">
      <c r="A87" s="275">
        <v>313510168</v>
      </c>
      <c r="B87" s="275">
        <v>92</v>
      </c>
    </row>
    <row r="88" spans="1:2" ht="14.25">
      <c r="A88" s="275">
        <v>313510204</v>
      </c>
      <c r="B88" s="275">
        <v>77</v>
      </c>
    </row>
    <row r="89" spans="1:2" ht="14.25">
      <c r="A89" s="275">
        <v>313510164</v>
      </c>
      <c r="B89" s="275">
        <v>79</v>
      </c>
    </row>
    <row r="90" spans="1:2" ht="14.25">
      <c r="A90" s="275">
        <v>313510010</v>
      </c>
      <c r="B90" s="275">
        <v>7</v>
      </c>
    </row>
    <row r="91" spans="1:2" ht="14.25">
      <c r="A91" s="275">
        <v>313510151</v>
      </c>
      <c r="B91" s="275">
        <v>92</v>
      </c>
    </row>
    <row r="92" spans="1:2" ht="14.25">
      <c r="A92" s="275">
        <v>313510223</v>
      </c>
      <c r="B92" s="275">
        <v>90</v>
      </c>
    </row>
    <row r="93" spans="1:2" ht="14.25">
      <c r="A93" s="275">
        <v>313510176</v>
      </c>
      <c r="B93" s="275">
        <v>85</v>
      </c>
    </row>
    <row r="94" spans="1:2" ht="14.25">
      <c r="A94" s="275">
        <v>313512053</v>
      </c>
      <c r="B94" s="275">
        <v>86</v>
      </c>
    </row>
    <row r="95" spans="1:2" ht="14.25">
      <c r="A95" s="275">
        <v>313512024</v>
      </c>
      <c r="B95" s="275">
        <v>88</v>
      </c>
    </row>
    <row r="96" spans="1:2" ht="14.25">
      <c r="A96" s="275">
        <v>511506030</v>
      </c>
      <c r="B96" s="275">
        <v>70</v>
      </c>
    </row>
    <row r="97" spans="1:2" ht="14.25">
      <c r="A97" s="275">
        <v>510506003</v>
      </c>
      <c r="B97" s="275">
        <v>83</v>
      </c>
    </row>
    <row r="98" spans="1:2" ht="14.25">
      <c r="A98" s="275">
        <v>313511044</v>
      </c>
      <c r="B98" s="275">
        <v>93</v>
      </c>
    </row>
    <row r="99" spans="1:2" ht="14.25">
      <c r="A99" s="275">
        <v>313511046</v>
      </c>
      <c r="B99" s="275">
        <v>96</v>
      </c>
    </row>
    <row r="100" spans="1:2" ht="14.25">
      <c r="A100" s="275">
        <v>313511034</v>
      </c>
      <c r="B100" s="275">
        <v>99</v>
      </c>
    </row>
    <row r="101" spans="1:2" ht="14.25">
      <c r="A101" s="275">
        <v>311511026</v>
      </c>
      <c r="B101" s="275">
        <v>81</v>
      </c>
    </row>
    <row r="102" spans="1:2" ht="14.25">
      <c r="A102" s="275">
        <v>312511032</v>
      </c>
      <c r="B102" s="275">
        <v>87</v>
      </c>
    </row>
    <row r="103" spans="1:2" ht="14.25">
      <c r="A103" s="275">
        <v>312511024</v>
      </c>
      <c r="B103" s="275">
        <v>85</v>
      </c>
    </row>
    <row r="104" spans="1:2" ht="14.25">
      <c r="A104" s="275">
        <v>110511235</v>
      </c>
      <c r="B104" s="275">
        <v>90</v>
      </c>
    </row>
    <row r="105" spans="1:2" ht="14.25">
      <c r="A105" s="275">
        <v>110511214</v>
      </c>
      <c r="B105" s="275">
        <v>100</v>
      </c>
    </row>
    <row r="106" spans="1:2" ht="14.25">
      <c r="A106" s="275">
        <v>110511225</v>
      </c>
      <c r="B106" s="275">
        <v>97</v>
      </c>
    </row>
    <row r="107" spans="1:2" ht="14.25">
      <c r="A107" s="275">
        <v>110511194</v>
      </c>
      <c r="B107" s="275">
        <v>76</v>
      </c>
    </row>
    <row r="108" spans="1:2" ht="14.25">
      <c r="A108" s="275">
        <v>110511074</v>
      </c>
      <c r="B108" s="275">
        <v>93</v>
      </c>
    </row>
    <row r="109" spans="1:2" ht="14.25">
      <c r="A109" s="275">
        <v>110511179</v>
      </c>
      <c r="B109" s="275">
        <v>96</v>
      </c>
    </row>
    <row r="110" spans="1:2" ht="14.25">
      <c r="A110" s="275">
        <v>110511323</v>
      </c>
      <c r="B110" s="275">
        <v>100</v>
      </c>
    </row>
    <row r="111" spans="1:2" ht="14.25">
      <c r="A111" s="275">
        <v>110511164</v>
      </c>
      <c r="B111" s="275">
        <v>96</v>
      </c>
    </row>
    <row r="112" spans="1:2" ht="14.25">
      <c r="A112" s="275">
        <v>110511069</v>
      </c>
      <c r="B112" s="275">
        <v>95</v>
      </c>
    </row>
    <row r="113" spans="1:2" ht="14.25">
      <c r="A113" s="275">
        <v>110511254</v>
      </c>
      <c r="B113" s="275">
        <v>97</v>
      </c>
    </row>
    <row r="114" spans="1:2" ht="14.25">
      <c r="A114" s="275">
        <v>110511210</v>
      </c>
      <c r="B114" s="275">
        <v>96</v>
      </c>
    </row>
    <row r="115" spans="1:2" ht="14.25">
      <c r="A115" s="275">
        <v>110511161</v>
      </c>
      <c r="B115" s="275">
        <v>98</v>
      </c>
    </row>
    <row r="116" spans="1:2" ht="14.25">
      <c r="A116" s="275">
        <v>110511109</v>
      </c>
      <c r="B116" s="275">
        <v>97</v>
      </c>
    </row>
    <row r="117" spans="1:2" ht="14.25">
      <c r="A117" s="275">
        <v>110511233</v>
      </c>
      <c r="B117" s="275">
        <v>100</v>
      </c>
    </row>
    <row r="118" spans="1:2" ht="14.25">
      <c r="A118" s="275">
        <v>110511093</v>
      </c>
      <c r="B118" s="275">
        <v>97</v>
      </c>
    </row>
    <row r="119" spans="1:2" ht="14.25">
      <c r="A119" s="275">
        <v>110511008</v>
      </c>
      <c r="B119" s="275">
        <v>90</v>
      </c>
    </row>
    <row r="120" spans="1:2" ht="14.25">
      <c r="A120" s="275">
        <v>110511239</v>
      </c>
      <c r="B120" s="275">
        <v>87</v>
      </c>
    </row>
    <row r="121" spans="1:2" ht="14.25">
      <c r="A121" s="275">
        <v>110511010</v>
      </c>
      <c r="B121" s="275">
        <v>96</v>
      </c>
    </row>
    <row r="122" spans="1:2" ht="14.25">
      <c r="A122" s="275">
        <v>110511006</v>
      </c>
      <c r="B122" s="275">
        <v>96</v>
      </c>
    </row>
    <row r="123" spans="1:2" ht="14.25">
      <c r="A123" s="275">
        <v>110511212</v>
      </c>
      <c r="B123" s="275">
        <v>97</v>
      </c>
    </row>
    <row r="124" spans="1:2" ht="14.25">
      <c r="A124" s="275">
        <v>110511113</v>
      </c>
      <c r="B124" s="275">
        <v>96</v>
      </c>
    </row>
    <row r="125" spans="1:2" ht="14.25">
      <c r="A125" s="275">
        <v>110511070</v>
      </c>
      <c r="B125" s="275">
        <v>82</v>
      </c>
    </row>
    <row r="126" spans="1:2" ht="14.25">
      <c r="A126" s="275">
        <v>110511119</v>
      </c>
      <c r="B126" s="275">
        <v>92</v>
      </c>
    </row>
    <row r="127" spans="1:2" ht="14.25">
      <c r="A127" s="275">
        <v>110511083</v>
      </c>
      <c r="B127" s="275">
        <v>97</v>
      </c>
    </row>
    <row r="128" spans="1:2" ht="14.25">
      <c r="A128" s="275">
        <v>110511067</v>
      </c>
      <c r="B128" s="275">
        <v>90</v>
      </c>
    </row>
    <row r="129" spans="1:2" ht="14.25">
      <c r="A129" s="275">
        <v>110511123</v>
      </c>
      <c r="B129" s="275">
        <v>98</v>
      </c>
    </row>
    <row r="130" spans="1:2" ht="14.25">
      <c r="A130" s="275">
        <v>110511277</v>
      </c>
      <c r="B130" s="275">
        <v>100</v>
      </c>
    </row>
    <row r="131" spans="1:2" ht="14.25">
      <c r="A131" s="275">
        <v>110511139</v>
      </c>
      <c r="B131" s="275">
        <v>93</v>
      </c>
    </row>
    <row r="132" spans="1:2" ht="14.25">
      <c r="A132" s="275">
        <v>110511206</v>
      </c>
      <c r="B132" s="275">
        <v>96</v>
      </c>
    </row>
    <row r="133" spans="1:2" ht="14.25">
      <c r="A133" s="275">
        <v>110511253</v>
      </c>
      <c r="B133" s="275">
        <v>80</v>
      </c>
    </row>
    <row r="134" spans="1:2" ht="14.25">
      <c r="A134" s="275">
        <v>110652052</v>
      </c>
      <c r="B134" s="275">
        <v>100</v>
      </c>
    </row>
    <row r="135" spans="1:2" ht="14.25">
      <c r="A135" s="275">
        <v>110511118</v>
      </c>
      <c r="B135" s="275">
        <v>96</v>
      </c>
    </row>
    <row r="136" spans="1:2" ht="14.25">
      <c r="A136" s="275">
        <v>110511082</v>
      </c>
      <c r="B136" s="275">
        <v>96</v>
      </c>
    </row>
    <row r="137" spans="1:2" ht="14.25">
      <c r="A137" s="275">
        <v>110511066</v>
      </c>
      <c r="B137" s="275">
        <v>95</v>
      </c>
    </row>
    <row r="138" spans="1:2" ht="14.25">
      <c r="A138" s="275">
        <v>110511218</v>
      </c>
      <c r="B138" s="275">
        <v>99</v>
      </c>
    </row>
    <row r="139" spans="1:2" ht="14.25">
      <c r="A139" s="275">
        <v>313540006</v>
      </c>
      <c r="B139" s="275">
        <v>82</v>
      </c>
    </row>
    <row r="140" spans="1:2" ht="12.75">
      <c r="A140" s="9"/>
      <c r="B140" s="9"/>
    </row>
    <row r="141" spans="1:2" ht="12.75">
      <c r="A141" s="9"/>
      <c r="B141" s="9"/>
    </row>
    <row r="142" spans="1:2" ht="12.75">
      <c r="A142" s="9"/>
      <c r="B142" s="9"/>
    </row>
    <row r="143" spans="1:2" ht="12.75">
      <c r="A143" s="9"/>
      <c r="B143" s="9"/>
    </row>
    <row r="144" spans="1:2" ht="12.75">
      <c r="A144" s="9"/>
      <c r="B144" s="9"/>
    </row>
    <row r="145" spans="1:2" ht="12.75">
      <c r="A145" s="9"/>
      <c r="B145" s="9"/>
    </row>
    <row r="146" spans="1:2" ht="12.75">
      <c r="A146" s="9"/>
      <c r="B146" s="9"/>
    </row>
    <row r="147" spans="1:2" ht="12.75">
      <c r="A147" s="9"/>
      <c r="B147" s="9"/>
    </row>
    <row r="148" spans="1:2" ht="12.75">
      <c r="A148" s="9"/>
      <c r="B148" s="9"/>
    </row>
    <row r="149" spans="1:2" ht="12.75">
      <c r="A149" s="9"/>
      <c r="B149" s="9"/>
    </row>
    <row r="150" spans="1:2" ht="12.75">
      <c r="A150" s="9"/>
      <c r="B150" s="9"/>
    </row>
    <row r="151" spans="1:2" ht="12.75">
      <c r="A151" s="9"/>
      <c r="B151" s="9"/>
    </row>
    <row r="152" spans="1:2" ht="12.75">
      <c r="A152" s="9"/>
      <c r="B152" s="9"/>
    </row>
    <row r="153" spans="1:2" ht="12.75">
      <c r="A153" s="9"/>
      <c r="B153" s="9"/>
    </row>
    <row r="154" spans="1:2" ht="12.75">
      <c r="A154" s="9"/>
      <c r="B154" s="9"/>
    </row>
    <row r="155" spans="1:2" ht="12.75">
      <c r="A155" s="9"/>
      <c r="B155" s="9"/>
    </row>
    <row r="156" spans="1:2" ht="12.75">
      <c r="A156" s="9"/>
      <c r="B156" s="9"/>
    </row>
    <row r="157" spans="1:2" ht="12.75">
      <c r="A157" s="9"/>
      <c r="B157" s="9"/>
    </row>
    <row r="158" spans="1:2" ht="12.75">
      <c r="A158" s="9"/>
      <c r="B158" s="9"/>
    </row>
    <row r="159" spans="1:2" ht="12.75">
      <c r="A159" s="9"/>
      <c r="B159" s="9"/>
    </row>
    <row r="160" spans="1:2" ht="12.75">
      <c r="A160" s="9"/>
      <c r="B160" s="9"/>
    </row>
    <row r="161" spans="1:2" ht="12.75">
      <c r="A161" s="9"/>
      <c r="B161" s="9"/>
    </row>
    <row r="162" spans="1:2" ht="12.75">
      <c r="A162" s="9"/>
      <c r="B162" s="9"/>
    </row>
    <row r="163" spans="1:2" ht="12.75">
      <c r="A163" s="9"/>
      <c r="B163" s="9"/>
    </row>
    <row r="164" spans="1:2" ht="12.75">
      <c r="A164" s="9"/>
      <c r="B164" s="9"/>
    </row>
    <row r="165" spans="1:2" ht="12.75">
      <c r="A165" s="9"/>
      <c r="B165" s="9"/>
    </row>
    <row r="166" spans="1:2" ht="12.75">
      <c r="A166" s="9"/>
      <c r="B166" s="9"/>
    </row>
    <row r="167" spans="1:2" ht="12.75">
      <c r="A167" s="9"/>
      <c r="B167" s="9"/>
    </row>
    <row r="168" spans="1:2" ht="12.75">
      <c r="A168" s="9"/>
      <c r="B168" s="9"/>
    </row>
    <row r="169" spans="1:2" ht="12.75">
      <c r="A169" s="9"/>
      <c r="B169" s="9"/>
    </row>
    <row r="170" spans="1:2" ht="12.75">
      <c r="A170" s="9"/>
      <c r="B170" s="9"/>
    </row>
    <row r="171" spans="1:2" ht="12.75">
      <c r="A171" s="9"/>
      <c r="B171" s="9"/>
    </row>
    <row r="172" spans="1:2" ht="12.75">
      <c r="A172" s="9"/>
      <c r="B172" s="9"/>
    </row>
    <row r="173" spans="1:2" ht="12.75">
      <c r="A173" s="9"/>
      <c r="B173" s="9"/>
    </row>
    <row r="174" spans="1:2" ht="12.75">
      <c r="A174" s="9"/>
      <c r="B174" s="9"/>
    </row>
    <row r="175" spans="1:2" ht="12.75">
      <c r="A175" s="9"/>
      <c r="B175" s="9"/>
    </row>
    <row r="176" spans="1:2" ht="12.75">
      <c r="A176" s="9"/>
      <c r="B176" s="9"/>
    </row>
    <row r="177" spans="1:2" ht="12.75">
      <c r="A177" s="9"/>
      <c r="B177" s="9"/>
    </row>
    <row r="178" spans="1:2" ht="12.75">
      <c r="A178" s="9"/>
      <c r="B178" s="9"/>
    </row>
    <row r="179" spans="1:2" ht="12.75">
      <c r="A179" s="9"/>
      <c r="B179" s="9"/>
    </row>
    <row r="180" spans="1:2" ht="12.75">
      <c r="A180" s="9"/>
      <c r="B180" s="9"/>
    </row>
    <row r="181" spans="1:2" ht="12.75">
      <c r="A181" s="9"/>
      <c r="B181" s="9"/>
    </row>
    <row r="182" spans="1:2" ht="12.75">
      <c r="A182" s="9"/>
      <c r="B182" s="9"/>
    </row>
    <row r="183" spans="1:2" ht="12.75">
      <c r="A183" s="9"/>
      <c r="B183" s="9"/>
    </row>
    <row r="184" spans="1:2" ht="12.75">
      <c r="A184" s="9"/>
      <c r="B184" s="9"/>
    </row>
    <row r="185" spans="1:2" ht="12.75">
      <c r="A185" s="9"/>
      <c r="B185" s="9"/>
    </row>
    <row r="186" spans="1:2" ht="12.75">
      <c r="A186" s="9"/>
      <c r="B186" s="9"/>
    </row>
    <row r="187" spans="1:2" ht="12.75">
      <c r="A187" s="9"/>
      <c r="B187" s="9"/>
    </row>
    <row r="188" spans="1:2" ht="12.75">
      <c r="A188" s="9"/>
      <c r="B188" s="9"/>
    </row>
    <row r="189" spans="1:2" ht="12.75">
      <c r="A189" s="9"/>
      <c r="B189" s="9"/>
    </row>
    <row r="190" spans="1:2" ht="12.75">
      <c r="A190" s="9"/>
      <c r="B190" s="9"/>
    </row>
    <row r="191" spans="1:2" ht="12.75">
      <c r="A191" s="9"/>
      <c r="B191" s="9"/>
    </row>
    <row r="192" spans="1:2" ht="12.75">
      <c r="A192" s="9"/>
      <c r="B192" s="9"/>
    </row>
    <row r="193" spans="1:2" ht="12.75">
      <c r="A193" s="9"/>
      <c r="B193" s="9"/>
    </row>
    <row r="194" spans="1:2" ht="12.75">
      <c r="A194" s="9"/>
      <c r="B194" s="9"/>
    </row>
    <row r="195" spans="1:2" ht="12.75">
      <c r="A195" s="9"/>
      <c r="B195" s="9"/>
    </row>
    <row r="196" spans="1:2" ht="12.75">
      <c r="A196" s="9"/>
      <c r="B196" s="9"/>
    </row>
    <row r="197" spans="1:2" ht="12.75">
      <c r="A197" s="9"/>
      <c r="B197" s="9"/>
    </row>
    <row r="198" spans="1:2" ht="12.75">
      <c r="A198" s="9"/>
      <c r="B198" s="9"/>
    </row>
    <row r="199" spans="1:2" ht="12.75">
      <c r="A199" s="9"/>
      <c r="B199" s="9"/>
    </row>
    <row r="200" spans="1:2" ht="12.75">
      <c r="A200" s="9"/>
      <c r="B200" s="9"/>
    </row>
    <row r="201" spans="1:2" ht="12.75">
      <c r="A201" s="9"/>
      <c r="B201" s="9"/>
    </row>
    <row r="202" spans="1:2" ht="12.75">
      <c r="A202" s="9"/>
      <c r="B202" s="9"/>
    </row>
    <row r="203" spans="1:2" ht="12.75">
      <c r="A203" s="9"/>
      <c r="B203" s="9"/>
    </row>
    <row r="204" spans="1:2" ht="12.75">
      <c r="A204" s="9"/>
      <c r="B204" s="9"/>
    </row>
    <row r="205" spans="1:2" ht="12.75">
      <c r="A205" s="9"/>
      <c r="B205" s="9"/>
    </row>
    <row r="206" spans="1:2" ht="12.75">
      <c r="A206" s="9"/>
      <c r="B206" s="9"/>
    </row>
    <row r="207" spans="1:2" ht="12.75">
      <c r="A207" s="9"/>
      <c r="B207" s="9"/>
    </row>
    <row r="208" spans="1:2" ht="12.75">
      <c r="A208" s="9"/>
      <c r="B208" s="9"/>
    </row>
    <row r="209" spans="1:2" ht="12.75">
      <c r="A209" s="9"/>
      <c r="B209" s="9"/>
    </row>
    <row r="210" spans="1:2" ht="12.75">
      <c r="A210" s="9"/>
      <c r="B210" s="9"/>
    </row>
    <row r="211" spans="1:2" ht="12.75">
      <c r="A211" s="9"/>
      <c r="B211" s="9"/>
    </row>
    <row r="212" spans="1:2" ht="12.75">
      <c r="A212" s="9"/>
      <c r="B212" s="9"/>
    </row>
    <row r="213" spans="1:2" ht="12.75">
      <c r="A213" s="9"/>
      <c r="B213" s="9"/>
    </row>
    <row r="214" spans="1:2" ht="12.75">
      <c r="A214" s="9"/>
      <c r="B214" s="9"/>
    </row>
    <row r="215" spans="1:2" ht="12.75">
      <c r="A215" s="9"/>
      <c r="B215" s="9"/>
    </row>
    <row r="216" spans="1:2" ht="12.75">
      <c r="A216" s="9"/>
      <c r="B216" s="9"/>
    </row>
    <row r="217" spans="1:2" ht="12.75">
      <c r="A217" s="9"/>
      <c r="B217" s="9"/>
    </row>
    <row r="218" spans="1:2" ht="12.75">
      <c r="A218" s="9"/>
      <c r="B218" s="9"/>
    </row>
    <row r="219" spans="1:2" ht="12.75">
      <c r="A219" s="9"/>
      <c r="B219" s="9"/>
    </row>
    <row r="220" spans="1:2" ht="12.75">
      <c r="A220" s="9"/>
      <c r="B220" s="9"/>
    </row>
    <row r="221" spans="1:2" ht="12.75">
      <c r="A221" s="9"/>
      <c r="B221" s="9"/>
    </row>
    <row r="222" spans="1:2" ht="12.75">
      <c r="A222" s="9"/>
      <c r="B222" s="9"/>
    </row>
    <row r="223" spans="1:2" ht="12.75">
      <c r="A223" s="9"/>
      <c r="B223" s="9"/>
    </row>
    <row r="224" spans="1:2" ht="12.75">
      <c r="A224" s="9"/>
      <c r="B224" s="9"/>
    </row>
    <row r="225" spans="1:2" ht="12.75">
      <c r="A225" s="9"/>
      <c r="B225" s="9"/>
    </row>
    <row r="226" spans="1:2" ht="12.75">
      <c r="A226" s="9"/>
      <c r="B226" s="9"/>
    </row>
    <row r="227" spans="1:2" ht="12.75">
      <c r="A227" s="9"/>
      <c r="B227" s="9"/>
    </row>
    <row r="228" spans="1:2" ht="12.75">
      <c r="A228" s="9"/>
      <c r="B228" s="9"/>
    </row>
    <row r="229" spans="1:2" ht="12.75">
      <c r="A229" s="9"/>
      <c r="B229" s="9"/>
    </row>
    <row r="230" spans="1:2" ht="12.75">
      <c r="A230" s="9"/>
      <c r="B230" s="9"/>
    </row>
    <row r="231" spans="1:2" ht="12.75">
      <c r="A231" s="9"/>
      <c r="B231" s="9"/>
    </row>
    <row r="232" spans="1:2" ht="12.75">
      <c r="A232" s="9"/>
      <c r="B232" s="9"/>
    </row>
    <row r="233" spans="1:2" ht="12.75">
      <c r="A233" s="9"/>
      <c r="B233" s="9"/>
    </row>
    <row r="234" spans="1:2" ht="12.75">
      <c r="A234" s="9"/>
      <c r="B234" s="9"/>
    </row>
    <row r="235" spans="1:2" ht="12.75">
      <c r="A235" s="9"/>
      <c r="B235" s="9"/>
    </row>
    <row r="236" spans="1:2" ht="12.75">
      <c r="A236" s="9"/>
      <c r="B236" s="9"/>
    </row>
    <row r="237" spans="1:2" ht="12.75">
      <c r="A237" s="9"/>
      <c r="B237" s="9"/>
    </row>
    <row r="238" spans="1:2" ht="12.75">
      <c r="A238" s="9"/>
      <c r="B238" s="9"/>
    </row>
    <row r="239" spans="1:2" ht="12.75">
      <c r="A239" s="9"/>
      <c r="B239" s="9"/>
    </row>
    <row r="240" spans="1:2" ht="12.75">
      <c r="A240" s="9"/>
      <c r="B240" s="9"/>
    </row>
    <row r="241" spans="1:2" ht="12.75">
      <c r="A241" s="9"/>
      <c r="B241" s="9"/>
    </row>
    <row r="242" spans="1:2" ht="12.75">
      <c r="A242" s="9"/>
      <c r="B242" s="9"/>
    </row>
    <row r="243" spans="1:2" ht="12.75">
      <c r="A243" s="9"/>
      <c r="B243" s="9"/>
    </row>
    <row r="244" spans="1:2" ht="12.75">
      <c r="A244" s="9"/>
      <c r="B244" s="9"/>
    </row>
    <row r="245" spans="1:2" ht="12.75">
      <c r="A245" s="9"/>
      <c r="B245" s="9"/>
    </row>
    <row r="246" spans="1:2" ht="12.75">
      <c r="A246" s="9"/>
      <c r="B246" s="9"/>
    </row>
    <row r="247" spans="1:2" ht="12.75">
      <c r="A247" s="9"/>
      <c r="B247" s="9"/>
    </row>
    <row r="248" spans="1:2" ht="12.75">
      <c r="A248" s="9"/>
      <c r="B248" s="9"/>
    </row>
    <row r="249" spans="1:2" ht="12.75">
      <c r="A249" s="9"/>
      <c r="B249" s="9"/>
    </row>
    <row r="250" spans="1:2" ht="12.75">
      <c r="A250" s="9"/>
      <c r="B250" s="9"/>
    </row>
    <row r="251" spans="1:2" ht="12.75">
      <c r="A251" s="9"/>
      <c r="B251" s="9"/>
    </row>
    <row r="252" spans="1:2" ht="12.75">
      <c r="A252" s="9"/>
      <c r="B252" s="9"/>
    </row>
    <row r="253" spans="1:2" ht="12.75">
      <c r="A253" s="9"/>
      <c r="B253" s="9"/>
    </row>
    <row r="254" spans="1:2" ht="12.75">
      <c r="A254" s="9"/>
      <c r="B254" s="9"/>
    </row>
    <row r="255" spans="1:2" ht="12.75">
      <c r="A255" s="9"/>
      <c r="B255" s="9"/>
    </row>
    <row r="256" spans="1:2" ht="12.75">
      <c r="A256" s="9"/>
      <c r="B256" s="9"/>
    </row>
    <row r="257" spans="1:2" ht="12.75">
      <c r="A257" s="9"/>
      <c r="B257" s="9"/>
    </row>
    <row r="258" spans="1:2" ht="12.75">
      <c r="A258" s="9"/>
      <c r="B258" s="9"/>
    </row>
    <row r="259" spans="1:2" ht="12.75">
      <c r="A259" s="9"/>
      <c r="B259" s="9"/>
    </row>
    <row r="260" spans="1:2" ht="12.75">
      <c r="A260" s="9"/>
      <c r="B260" s="9"/>
    </row>
    <row r="261" spans="1:2" ht="12.75">
      <c r="A261" s="9"/>
      <c r="B261" s="9"/>
    </row>
    <row r="262" spans="1:2" ht="12.75">
      <c r="A262" s="9"/>
      <c r="B262" s="9"/>
    </row>
    <row r="263" spans="1:2" ht="12.75">
      <c r="A263" s="9"/>
      <c r="B263" s="9"/>
    </row>
    <row r="264" spans="1:2" ht="12.75">
      <c r="A264" s="9"/>
      <c r="B264" s="9"/>
    </row>
    <row r="265" spans="1:2" ht="12.75">
      <c r="A265" s="9"/>
      <c r="B265" s="9"/>
    </row>
    <row r="266" spans="1:2" ht="12.75">
      <c r="A266" s="9"/>
      <c r="B266" s="9"/>
    </row>
    <row r="267" spans="1:2" ht="12.75">
      <c r="A267" s="9"/>
      <c r="B267" s="9"/>
    </row>
    <row r="268" spans="1:2" ht="12.75">
      <c r="A268" s="9"/>
      <c r="B268" s="9"/>
    </row>
    <row r="269" spans="1:2" ht="12.75">
      <c r="A269" s="9"/>
      <c r="B269" s="9"/>
    </row>
    <row r="270" spans="1:2" ht="12.75">
      <c r="A270" s="9"/>
      <c r="B270" s="9"/>
    </row>
    <row r="271" spans="1:2" ht="12.75">
      <c r="A271" s="9"/>
      <c r="B271" s="9"/>
    </row>
    <row r="272" spans="1:2" ht="12.75">
      <c r="A272" s="9"/>
      <c r="B272" s="9"/>
    </row>
    <row r="273" spans="1:2" ht="12.75">
      <c r="A273" s="9"/>
      <c r="B273" s="9"/>
    </row>
    <row r="274" spans="1:2" ht="12.75">
      <c r="A274" s="9"/>
      <c r="B274" s="9"/>
    </row>
    <row r="275" spans="1:2" ht="12.75">
      <c r="A275" s="9"/>
      <c r="B275" s="9"/>
    </row>
    <row r="276" spans="1:2" ht="12.75">
      <c r="A276" s="9"/>
      <c r="B276" s="9"/>
    </row>
    <row r="277" spans="1:2" ht="12.75">
      <c r="A277" s="9"/>
      <c r="B277" s="9"/>
    </row>
    <row r="278" spans="1:2" ht="12.75">
      <c r="A278" s="9"/>
      <c r="B278" s="9"/>
    </row>
    <row r="279" spans="1:2" ht="12.75">
      <c r="A279" s="9"/>
      <c r="B279" s="9"/>
    </row>
    <row r="280" spans="1:2" ht="12.75">
      <c r="A280" s="9"/>
      <c r="B280" s="9"/>
    </row>
    <row r="281" spans="1:2" ht="12.75">
      <c r="A281" s="9"/>
      <c r="B281" s="9"/>
    </row>
    <row r="282" spans="1:2" ht="12.75">
      <c r="A282" s="9"/>
      <c r="B282" s="9"/>
    </row>
    <row r="283" spans="1:2" ht="12.75">
      <c r="A283" s="9"/>
      <c r="B283" s="9"/>
    </row>
    <row r="284" spans="1:2" ht="12.75">
      <c r="A284" s="9"/>
      <c r="B284" s="9"/>
    </row>
    <row r="285" spans="1:2" ht="12.75">
      <c r="A285" s="9"/>
      <c r="B285" s="9"/>
    </row>
    <row r="286" spans="1:2" ht="12.75">
      <c r="A286" s="9"/>
      <c r="B286" s="9"/>
    </row>
    <row r="287" spans="1:2" ht="12.75">
      <c r="A287" s="9"/>
      <c r="B287" s="9"/>
    </row>
    <row r="288" spans="1:2" ht="12.75">
      <c r="A288" s="9"/>
      <c r="B288" s="9"/>
    </row>
    <row r="289" spans="1:2" ht="12.75">
      <c r="A289" s="9"/>
      <c r="B289" s="9"/>
    </row>
    <row r="290" spans="1:2" ht="12.75">
      <c r="A290" s="9"/>
      <c r="B290" s="9"/>
    </row>
    <row r="291" spans="1:2" ht="12.75">
      <c r="A291" s="9"/>
      <c r="B291" s="9"/>
    </row>
    <row r="292" spans="1:2" ht="12.75">
      <c r="A292" s="9"/>
      <c r="B292" s="9"/>
    </row>
    <row r="293" spans="1:2" ht="12.75">
      <c r="A293" s="9"/>
      <c r="B293" s="9"/>
    </row>
    <row r="294" spans="1:2" ht="12.75">
      <c r="A294" s="9"/>
      <c r="B294" s="9"/>
    </row>
    <row r="295" spans="1:2" ht="12.75">
      <c r="A295" s="9"/>
      <c r="B295" s="9"/>
    </row>
    <row r="296" spans="1:2" ht="12.75">
      <c r="A296" s="9"/>
      <c r="B296" s="9"/>
    </row>
    <row r="297" spans="1:2" ht="12.75">
      <c r="A297" s="9"/>
      <c r="B297" s="9"/>
    </row>
    <row r="298" spans="1:2" ht="12.75">
      <c r="A298" s="9"/>
      <c r="B298" s="9"/>
    </row>
    <row r="299" spans="1:2" ht="12.75">
      <c r="A299" s="9"/>
      <c r="B299" s="9"/>
    </row>
    <row r="300" spans="1:2" ht="12.75">
      <c r="A300" s="9"/>
      <c r="B300" s="9"/>
    </row>
    <row r="301" spans="1:2" ht="12.75">
      <c r="A301" s="9"/>
      <c r="B301" s="9"/>
    </row>
    <row r="302" spans="1:2" ht="12.75">
      <c r="A302" s="9"/>
      <c r="B302" s="9"/>
    </row>
    <row r="303" spans="1:2" ht="12.75">
      <c r="A303" s="9"/>
      <c r="B303" s="9"/>
    </row>
    <row r="304" spans="1:2" ht="12.75">
      <c r="A304" s="9"/>
      <c r="B304" s="9"/>
    </row>
    <row r="305" spans="1:2" ht="12.75">
      <c r="A305" s="9"/>
      <c r="B305" s="9"/>
    </row>
    <row r="306" spans="1:2" ht="12.75">
      <c r="A306" s="9"/>
      <c r="B306" s="9"/>
    </row>
    <row r="307" spans="1:2" ht="12.75">
      <c r="A307" s="9"/>
      <c r="B307" s="9"/>
    </row>
    <row r="308" spans="1:2" ht="12.75">
      <c r="A308" s="9"/>
      <c r="B308" s="9"/>
    </row>
    <row r="309" spans="1:2" ht="12.75">
      <c r="A309" s="9"/>
      <c r="B309" s="9"/>
    </row>
    <row r="310" spans="1:2" ht="12.75">
      <c r="A310" s="9"/>
      <c r="B310" s="9"/>
    </row>
    <row r="311" spans="1:2" ht="12.75">
      <c r="A311" s="9"/>
      <c r="B311" s="9"/>
    </row>
    <row r="312" spans="1:2" ht="12.75">
      <c r="A312" s="9"/>
      <c r="B312" s="9"/>
    </row>
    <row r="313" spans="1:2" ht="12.75">
      <c r="A313" s="9"/>
      <c r="B313" s="9"/>
    </row>
    <row r="314" spans="1:2" ht="12.75">
      <c r="A314" s="9"/>
      <c r="B314" s="9"/>
    </row>
    <row r="315" spans="1:2" ht="12.75">
      <c r="A315" s="9"/>
      <c r="B315" s="9"/>
    </row>
    <row r="316" spans="1:2" ht="12.75">
      <c r="A316" s="9"/>
      <c r="B316" s="9"/>
    </row>
    <row r="317" spans="1:2" ht="12.75">
      <c r="A317" s="9"/>
      <c r="B317" s="9"/>
    </row>
    <row r="318" spans="1:2" ht="12.75">
      <c r="A318" s="9"/>
      <c r="B318" s="9"/>
    </row>
    <row r="319" spans="1:2" ht="12.75">
      <c r="A319" s="9"/>
      <c r="B319" s="9"/>
    </row>
    <row r="320" spans="1:2" ht="12.75">
      <c r="A320" s="9"/>
      <c r="B320" s="9"/>
    </row>
    <row r="321" spans="1:2" ht="12.75">
      <c r="A321" s="9"/>
      <c r="B321" s="9"/>
    </row>
    <row r="322" spans="1:2" ht="12.75">
      <c r="A322" s="9"/>
      <c r="B322" s="9"/>
    </row>
    <row r="323" spans="1:2" ht="12.75">
      <c r="A323" s="9"/>
      <c r="B323" s="9"/>
    </row>
    <row r="324" spans="1:2" ht="12.75">
      <c r="A324" s="9"/>
      <c r="B324" s="9"/>
    </row>
    <row r="325" spans="1:2" ht="12.75">
      <c r="A325" s="9"/>
      <c r="B325" s="9"/>
    </row>
    <row r="326" spans="1:2" ht="12.75">
      <c r="A326" s="9"/>
      <c r="B326" s="9"/>
    </row>
    <row r="327" spans="1:2" ht="12.75">
      <c r="A327" s="9"/>
      <c r="B327" s="9"/>
    </row>
    <row r="328" spans="1:2" ht="12.75">
      <c r="A328" s="9"/>
      <c r="B328" s="9"/>
    </row>
    <row r="329" spans="1:2" ht="12.75">
      <c r="A329" s="9"/>
      <c r="B329" s="9"/>
    </row>
    <row r="330" spans="1:2" ht="12.75">
      <c r="A330" s="9"/>
      <c r="B330" s="9"/>
    </row>
    <row r="331" spans="1:2" ht="12.75">
      <c r="A331" s="9"/>
      <c r="B331" s="9"/>
    </row>
    <row r="332" spans="1:2" ht="12.75">
      <c r="A332" s="9"/>
      <c r="B332" s="9"/>
    </row>
    <row r="333" spans="1:2" ht="12.75">
      <c r="A333" s="9"/>
      <c r="B333" s="9"/>
    </row>
    <row r="334" spans="1:2" ht="12.75">
      <c r="A334" s="9"/>
      <c r="B334" s="9"/>
    </row>
    <row r="335" spans="1:2" ht="12.75">
      <c r="A335" s="9"/>
      <c r="B335" s="9"/>
    </row>
    <row r="336" spans="1:2" ht="12.75">
      <c r="A336" s="9"/>
      <c r="B336" s="9"/>
    </row>
    <row r="337" spans="1:2" ht="12.75">
      <c r="A337" s="9"/>
      <c r="B337" s="9"/>
    </row>
    <row r="338" spans="1:2" ht="12.75">
      <c r="A338" s="9"/>
      <c r="B338" s="9"/>
    </row>
    <row r="339" spans="1:2" ht="12.75">
      <c r="A339" s="9"/>
      <c r="B339" s="9"/>
    </row>
    <row r="340" spans="1:2" ht="12.75">
      <c r="A340" s="9"/>
      <c r="B340" s="9"/>
    </row>
    <row r="341" spans="1:2" ht="12.75">
      <c r="A341" s="9"/>
      <c r="B341" s="9"/>
    </row>
    <row r="342" spans="1:2" ht="12.75">
      <c r="A342" s="9"/>
      <c r="B342" s="9"/>
    </row>
    <row r="343" spans="1:2" ht="12.75">
      <c r="A343" s="9"/>
      <c r="B343" s="9"/>
    </row>
    <row r="344" spans="1:2" ht="12.75">
      <c r="A344" s="9"/>
      <c r="B344" s="9"/>
    </row>
    <row r="345" spans="1:2" ht="12.75">
      <c r="A345" s="9"/>
      <c r="B345" s="9"/>
    </row>
    <row r="346" spans="1:2" ht="12.75">
      <c r="A346" s="9"/>
      <c r="B346" s="9"/>
    </row>
    <row r="347" spans="1:2" ht="12.75">
      <c r="A347" s="9"/>
      <c r="B347" s="9"/>
    </row>
    <row r="348" spans="1:2" ht="12.75">
      <c r="A348" s="9"/>
      <c r="B348" s="9"/>
    </row>
    <row r="349" spans="1:2" ht="12.75">
      <c r="A349" s="9"/>
      <c r="B349" s="9"/>
    </row>
    <row r="350" spans="1:2" ht="12.75">
      <c r="A350" s="9"/>
      <c r="B350" s="9"/>
    </row>
    <row r="351" spans="1:2" ht="12.75">
      <c r="A351" s="9"/>
      <c r="B351" s="9"/>
    </row>
    <row r="352" spans="1:2" ht="12.75">
      <c r="A352" s="9"/>
      <c r="B352" s="9"/>
    </row>
    <row r="353" spans="1:2" ht="12.75">
      <c r="A353" s="9"/>
      <c r="B353" s="9"/>
    </row>
    <row r="354" spans="1:2" ht="12.75">
      <c r="A354" s="9"/>
      <c r="B354" s="9"/>
    </row>
    <row r="355" spans="1:2" ht="12.75">
      <c r="A355" s="9"/>
      <c r="B355" s="9"/>
    </row>
    <row r="356" spans="1:2" ht="12.75">
      <c r="A356" s="9"/>
      <c r="B356" s="9"/>
    </row>
    <row r="357" spans="1:2" ht="12.75">
      <c r="A357" s="9"/>
      <c r="B357" s="9"/>
    </row>
    <row r="358" spans="1:2" ht="12.75">
      <c r="A358" s="9"/>
      <c r="B358" s="9"/>
    </row>
    <row r="359" spans="1:2" ht="12.75">
      <c r="A359" s="9"/>
      <c r="B359" s="9"/>
    </row>
    <row r="360" spans="1:2" ht="12.75">
      <c r="A360" s="9"/>
      <c r="B360" s="9"/>
    </row>
    <row r="361" spans="1:2" ht="12.75">
      <c r="A361" s="9"/>
      <c r="B361" s="9"/>
    </row>
    <row r="362" spans="1:2" ht="12.75">
      <c r="A362" s="9"/>
      <c r="B362" s="9"/>
    </row>
    <row r="363" spans="1:2" ht="12.75">
      <c r="A363" s="9"/>
      <c r="B363" s="9"/>
    </row>
    <row r="364" spans="1:2" ht="12.75">
      <c r="A364" s="9"/>
      <c r="B364" s="9"/>
    </row>
    <row r="365" spans="1:2" ht="12.75">
      <c r="A365" s="9"/>
      <c r="B365" s="9"/>
    </row>
    <row r="366" spans="1:2" ht="12.75">
      <c r="A366" s="9"/>
      <c r="B366" s="9"/>
    </row>
    <row r="367" spans="1:2" ht="12.75">
      <c r="A367" s="9"/>
      <c r="B367" s="9"/>
    </row>
    <row r="368" spans="1:2" ht="12.75">
      <c r="A368" s="9"/>
      <c r="B368" s="9"/>
    </row>
    <row r="369" spans="1:2" ht="12.75">
      <c r="A369" s="9"/>
      <c r="B369" s="9"/>
    </row>
    <row r="370" spans="1:2" ht="12.75">
      <c r="A370" s="9"/>
      <c r="B370" s="9"/>
    </row>
    <row r="371" spans="1:2" ht="12.75">
      <c r="A371" s="9"/>
      <c r="B371" s="9"/>
    </row>
    <row r="372" spans="1:2" ht="12.75">
      <c r="A372" s="9"/>
      <c r="B372" s="9"/>
    </row>
    <row r="373" spans="1:2" ht="12.75">
      <c r="A373" s="9"/>
      <c r="B373" s="9"/>
    </row>
    <row r="374" spans="1:2" ht="12.75">
      <c r="A374" s="9"/>
      <c r="B374" s="9"/>
    </row>
    <row r="375" spans="1:2" ht="12.75">
      <c r="A375" s="9"/>
      <c r="B375" s="9"/>
    </row>
    <row r="376" spans="1:2" ht="12.75">
      <c r="A376" s="9"/>
      <c r="B376" s="9"/>
    </row>
    <row r="377" spans="1:2" ht="12.75">
      <c r="A377" s="9"/>
      <c r="B377" s="9"/>
    </row>
    <row r="378" spans="1:2" ht="12.75">
      <c r="A378" s="9"/>
      <c r="B378" s="9"/>
    </row>
    <row r="379" spans="1:2" ht="12.75">
      <c r="A379" s="9"/>
      <c r="B379" s="9"/>
    </row>
    <row r="380" spans="1:2" ht="12.75">
      <c r="A380" s="9"/>
      <c r="B380" s="9"/>
    </row>
    <row r="381" spans="1:2" ht="12.75">
      <c r="A381" s="9"/>
      <c r="B381" s="9"/>
    </row>
    <row r="382" spans="1:2" ht="12.75">
      <c r="A382" s="9"/>
      <c r="B382" s="9"/>
    </row>
    <row r="383" spans="1:2" ht="12.75">
      <c r="A383" s="9"/>
      <c r="B383" s="9"/>
    </row>
    <row r="384" spans="1:2" ht="12.75">
      <c r="A384" s="9"/>
      <c r="B384" s="9"/>
    </row>
    <row r="385" spans="1:2" ht="12.75">
      <c r="A385" s="9"/>
      <c r="B385" s="9"/>
    </row>
    <row r="386" spans="1:2" ht="12.75">
      <c r="A386" s="9"/>
      <c r="B386" s="9"/>
    </row>
    <row r="387" spans="1:2" ht="12.75">
      <c r="A387" s="9"/>
      <c r="B387" s="9"/>
    </row>
    <row r="388" spans="1:2" ht="12.75">
      <c r="A388" s="9"/>
      <c r="B388" s="9"/>
    </row>
    <row r="389" spans="1:2" ht="12.75">
      <c r="A389" s="9"/>
      <c r="B389" s="9"/>
    </row>
    <row r="390" spans="1:2" ht="12.75">
      <c r="A390" s="9"/>
      <c r="B390" s="9"/>
    </row>
    <row r="391" spans="1:2" ht="12.75">
      <c r="A391" s="9"/>
      <c r="B391" s="9"/>
    </row>
    <row r="392" spans="1:2" ht="12.75">
      <c r="A392" s="9"/>
      <c r="B392" s="9"/>
    </row>
    <row r="393" spans="1:2" ht="12.75">
      <c r="A393" s="9"/>
      <c r="B393" s="9"/>
    </row>
    <row r="394" spans="1:2" ht="12.75">
      <c r="A394" s="9"/>
      <c r="B394" s="9"/>
    </row>
    <row r="395" spans="1:2" ht="12.75">
      <c r="A395" s="9"/>
      <c r="B395" s="9"/>
    </row>
    <row r="396" spans="1:2" ht="12.75">
      <c r="A396" s="9"/>
      <c r="B396" s="9"/>
    </row>
    <row r="397" spans="1:2" ht="12.75">
      <c r="A397" s="9"/>
      <c r="B397" s="9"/>
    </row>
    <row r="398" spans="1:2" ht="12.75">
      <c r="A398" s="9"/>
      <c r="B398" s="9"/>
    </row>
    <row r="399" spans="1:2" ht="12.75">
      <c r="A399" s="9"/>
      <c r="B399" s="9"/>
    </row>
    <row r="400" spans="1:2" ht="12.75">
      <c r="A400" s="9"/>
      <c r="B400" s="9"/>
    </row>
    <row r="401" spans="1:2" ht="12.75">
      <c r="A401" s="9"/>
      <c r="B401" s="9"/>
    </row>
    <row r="402" spans="1:2" ht="12.75">
      <c r="A402" s="9"/>
      <c r="B402" s="9"/>
    </row>
    <row r="403" spans="1:2" ht="12.75">
      <c r="A403" s="9"/>
      <c r="B403" s="9"/>
    </row>
    <row r="404" spans="1:2" ht="12.75">
      <c r="A404" s="9"/>
      <c r="B404" s="9"/>
    </row>
    <row r="405" spans="1:2" ht="12.75">
      <c r="A405" s="9"/>
      <c r="B405" s="9"/>
    </row>
    <row r="406" spans="1:2" ht="12.75">
      <c r="A406" s="9"/>
      <c r="B406" s="9"/>
    </row>
    <row r="407" spans="1:2" ht="12.75">
      <c r="A407" s="9"/>
      <c r="B407" s="9"/>
    </row>
    <row r="408" spans="1:2" ht="12.75">
      <c r="A408" s="9"/>
      <c r="B408" s="9"/>
    </row>
    <row r="409" spans="1:2" ht="12.75">
      <c r="A409" s="9"/>
      <c r="B409" s="9"/>
    </row>
    <row r="410" spans="1:2" ht="12.75">
      <c r="A410" s="9"/>
      <c r="B410" s="9"/>
    </row>
    <row r="411" spans="1:2" ht="12.75">
      <c r="A411" s="9"/>
      <c r="B411" s="9"/>
    </row>
    <row r="412" spans="1:2" ht="12.75">
      <c r="A412" s="9"/>
      <c r="B412" s="9"/>
    </row>
    <row r="413" spans="1:2" ht="12.75">
      <c r="A413" s="9"/>
      <c r="B413" s="9"/>
    </row>
    <row r="414" spans="1:2" ht="12.75">
      <c r="A414" s="9"/>
      <c r="B414" s="9"/>
    </row>
    <row r="415" spans="1:2" ht="12.75">
      <c r="A415" s="9"/>
      <c r="B415" s="9"/>
    </row>
    <row r="416" spans="1:2" ht="12.75">
      <c r="A416" s="9"/>
      <c r="B416" s="9"/>
    </row>
    <row r="417" spans="1:2" ht="12.75">
      <c r="A417" s="9"/>
      <c r="B417" s="9"/>
    </row>
    <row r="418" spans="1:2" ht="12.75">
      <c r="A418" s="9"/>
      <c r="B418" s="9"/>
    </row>
    <row r="419" spans="1:2" ht="12.75">
      <c r="A419" s="9"/>
      <c r="B419" s="9"/>
    </row>
    <row r="420" spans="1:2" ht="12.75">
      <c r="A420" s="9"/>
      <c r="B420" s="9"/>
    </row>
    <row r="421" spans="1:2" ht="12.75">
      <c r="A421" s="9"/>
      <c r="B421" s="9"/>
    </row>
    <row r="422" spans="1:2" ht="12.75">
      <c r="A422" s="9"/>
      <c r="B422" s="9"/>
    </row>
    <row r="423" spans="1:2" ht="12.75">
      <c r="A423" s="9"/>
      <c r="B423" s="9"/>
    </row>
    <row r="424" spans="1:2" ht="12.75">
      <c r="A424" s="9"/>
      <c r="B424" s="9"/>
    </row>
    <row r="425" spans="1:2" ht="12.75">
      <c r="A425" s="9"/>
      <c r="B425" s="9"/>
    </row>
    <row r="426" spans="1:2" ht="12.75">
      <c r="A426" s="9"/>
      <c r="B426" s="9"/>
    </row>
    <row r="427" spans="1:2" ht="12.75">
      <c r="A427" s="9"/>
      <c r="B427" s="9"/>
    </row>
    <row r="428" spans="1:2" ht="12.75">
      <c r="A428" s="9"/>
      <c r="B428" s="9"/>
    </row>
    <row r="429" spans="1:2" ht="12.75">
      <c r="A429" s="9"/>
      <c r="B429" s="9"/>
    </row>
    <row r="430" spans="1:2" ht="12.75">
      <c r="A430" s="9"/>
      <c r="B430" s="9"/>
    </row>
    <row r="431" spans="1:2" ht="12.75">
      <c r="A431" s="9"/>
      <c r="B431" s="9"/>
    </row>
    <row r="432" spans="1:2" ht="12.75">
      <c r="A432" s="9"/>
      <c r="B432" s="9"/>
    </row>
    <row r="433" spans="1:2" ht="12.75">
      <c r="A433" s="9"/>
      <c r="B433" s="9"/>
    </row>
    <row r="434" spans="1:2" ht="12.75">
      <c r="A434" s="9"/>
      <c r="B434" s="9"/>
    </row>
    <row r="435" spans="1:2" ht="12.75">
      <c r="A435" s="9"/>
      <c r="B435" s="9"/>
    </row>
    <row r="436" spans="1:2" ht="12.75">
      <c r="A436" s="9"/>
      <c r="B436" s="9"/>
    </row>
    <row r="437" spans="1:2" ht="12.75">
      <c r="A437" s="9"/>
      <c r="B437" s="9"/>
    </row>
    <row r="438" spans="1:2" ht="12.75">
      <c r="A438" s="9"/>
      <c r="B438" s="9"/>
    </row>
    <row r="439" spans="1:2" ht="12.75">
      <c r="A439" s="9"/>
      <c r="B439" s="9"/>
    </row>
    <row r="440" spans="1:2" ht="12.75">
      <c r="A440" s="9"/>
      <c r="B440" s="9"/>
    </row>
    <row r="441" spans="1:2" ht="12.75">
      <c r="A441" s="9"/>
      <c r="B441" s="9"/>
    </row>
    <row r="442" spans="1:2" ht="12.75">
      <c r="A442" s="9"/>
      <c r="B442" s="9"/>
    </row>
    <row r="443" spans="1:2" ht="12.75">
      <c r="A443" s="9"/>
      <c r="B443" s="9"/>
    </row>
    <row r="444" spans="1:2" ht="12.75">
      <c r="A444" s="9"/>
      <c r="B444" s="9"/>
    </row>
    <row r="445" spans="1:2" ht="12.75">
      <c r="A445" s="9"/>
      <c r="B445" s="9"/>
    </row>
    <row r="446" spans="1:2" ht="12.75">
      <c r="A446" s="9"/>
      <c r="B446" s="9"/>
    </row>
    <row r="447" spans="1:2" ht="12.75">
      <c r="A447" s="9"/>
      <c r="B447" s="9"/>
    </row>
    <row r="448" spans="1:2" ht="12.75">
      <c r="A448" s="9"/>
      <c r="B448" s="9"/>
    </row>
    <row r="449" spans="1:2" ht="12.75">
      <c r="A449" s="9"/>
      <c r="B449" s="9"/>
    </row>
    <row r="450" spans="1:2" ht="12.75">
      <c r="A450" s="9"/>
      <c r="B450" s="9"/>
    </row>
    <row r="451" spans="1:2" ht="12.75">
      <c r="A451" s="9"/>
      <c r="B451" s="9"/>
    </row>
    <row r="452" spans="1:2" ht="12.75">
      <c r="A452" s="9"/>
      <c r="B452" s="9"/>
    </row>
    <row r="453" spans="1:2" ht="12.75">
      <c r="A453" s="9"/>
      <c r="B453" s="9"/>
    </row>
    <row r="454" spans="1:2" ht="12.75">
      <c r="A454" s="9"/>
      <c r="B454" s="9"/>
    </row>
    <row r="455" spans="1:2" ht="12.75">
      <c r="A455" s="9"/>
      <c r="B455" s="9"/>
    </row>
    <row r="456" spans="1:2" ht="12.75">
      <c r="A456" s="9"/>
      <c r="B456" s="9"/>
    </row>
    <row r="457" spans="1:2" ht="12.75">
      <c r="A457" s="9"/>
      <c r="B457" s="9"/>
    </row>
    <row r="458" spans="1:2" ht="12.75">
      <c r="A458" s="9"/>
      <c r="B458" s="9"/>
    </row>
    <row r="459" spans="1:2" ht="12.75">
      <c r="A459" s="9"/>
      <c r="B459" s="9"/>
    </row>
    <row r="460" spans="1:2" ht="12.75">
      <c r="A460" s="9"/>
      <c r="B460" s="9"/>
    </row>
    <row r="461" spans="1:2" ht="12.75">
      <c r="A461" s="9"/>
      <c r="B461" s="9"/>
    </row>
    <row r="462" spans="1:2" ht="12.75">
      <c r="A462" s="9"/>
      <c r="B462" s="9"/>
    </row>
    <row r="463" spans="1:2" ht="12.75">
      <c r="A463" s="9"/>
      <c r="B463" s="9"/>
    </row>
    <row r="464" spans="1:2" ht="12.75">
      <c r="A464" s="9"/>
      <c r="B464" s="9"/>
    </row>
    <row r="465" spans="1:2" ht="12.75">
      <c r="A465" s="9"/>
      <c r="B465" s="9"/>
    </row>
    <row r="466" spans="1:2" ht="12.75">
      <c r="A466" s="9"/>
      <c r="B466" s="9"/>
    </row>
    <row r="467" spans="1:2" ht="12.75">
      <c r="A467" s="9"/>
      <c r="B467" s="9"/>
    </row>
    <row r="468" spans="1:2" ht="12.75">
      <c r="A468" s="9"/>
      <c r="B468" s="9"/>
    </row>
    <row r="469" spans="1:2" ht="12.75">
      <c r="A469" s="9"/>
      <c r="B469" s="9"/>
    </row>
    <row r="470" spans="1:2" ht="12.75">
      <c r="A470" s="9"/>
      <c r="B470" s="9"/>
    </row>
    <row r="471" spans="1:2" ht="12.75">
      <c r="A471" s="9"/>
      <c r="B471" s="9"/>
    </row>
    <row r="472" spans="1:2" ht="12.75">
      <c r="A472" s="9"/>
      <c r="B472" s="9"/>
    </row>
    <row r="473" spans="1:2" ht="12.75">
      <c r="A473" s="9"/>
      <c r="B473" s="9"/>
    </row>
    <row r="474" spans="1:2" ht="12.75">
      <c r="A474" s="9"/>
      <c r="B474" s="9"/>
    </row>
    <row r="475" spans="1:2" ht="12.75">
      <c r="A475" s="9"/>
      <c r="B475" s="9"/>
    </row>
    <row r="476" spans="1:2" ht="12.75">
      <c r="A476" s="9"/>
      <c r="B476" s="9"/>
    </row>
    <row r="477" spans="1:2" ht="12.75">
      <c r="A477" s="9"/>
      <c r="B477" s="9"/>
    </row>
    <row r="478" spans="1:2" ht="12.75">
      <c r="A478" s="9"/>
      <c r="B478" s="9"/>
    </row>
    <row r="479" spans="1:2" ht="12.75">
      <c r="A479" s="9"/>
      <c r="B479" s="9"/>
    </row>
    <row r="480" spans="1:2" ht="12.75">
      <c r="A480" s="9"/>
      <c r="B480" s="9"/>
    </row>
    <row r="481" spans="1:2" ht="12.75">
      <c r="A481" s="9"/>
      <c r="B481" s="9"/>
    </row>
    <row r="482" spans="1:2" ht="12.75">
      <c r="A482" s="9"/>
      <c r="B482" s="9"/>
    </row>
    <row r="483" spans="1:2" ht="12.75">
      <c r="A483" s="9"/>
      <c r="B483" s="9"/>
    </row>
    <row r="484" spans="1:2" ht="12.75">
      <c r="A484" s="9"/>
      <c r="B484" s="9"/>
    </row>
    <row r="485" spans="1:2" ht="12.75">
      <c r="A485" s="9"/>
      <c r="B485" s="9"/>
    </row>
    <row r="486" spans="1:2" ht="12.75">
      <c r="A486" s="9"/>
      <c r="B486" s="9"/>
    </row>
    <row r="487" spans="1:2" ht="12.75">
      <c r="A487" s="9"/>
      <c r="B487" s="9"/>
    </row>
    <row r="488" spans="1:2" ht="12.75">
      <c r="A488" s="9"/>
      <c r="B488" s="9"/>
    </row>
    <row r="489" spans="1:2" ht="12.75">
      <c r="A489" s="9"/>
      <c r="B489" s="9"/>
    </row>
    <row r="490" spans="1:2" ht="12.75">
      <c r="A490" s="9"/>
      <c r="B490" s="9"/>
    </row>
    <row r="491" spans="1:2" ht="12.75">
      <c r="A491" s="9"/>
      <c r="B491" s="9"/>
    </row>
    <row r="492" spans="1:2" ht="12.75">
      <c r="A492" s="9"/>
      <c r="B492" s="9"/>
    </row>
    <row r="493" spans="1:2" ht="12.75">
      <c r="A493" s="9"/>
      <c r="B493" s="9"/>
    </row>
    <row r="494" spans="1:2" ht="12.75">
      <c r="A494" s="9"/>
      <c r="B494" s="9"/>
    </row>
    <row r="495" spans="1:2" ht="12.75">
      <c r="A495" s="9"/>
      <c r="B495" s="9"/>
    </row>
    <row r="496" spans="1:2" ht="12.75">
      <c r="A496" s="9"/>
      <c r="B496" s="9"/>
    </row>
    <row r="497" spans="1:2" ht="12.75">
      <c r="A497" s="9"/>
      <c r="B497" s="9"/>
    </row>
    <row r="498" spans="1:2" ht="12.75">
      <c r="A498" s="9"/>
      <c r="B498" s="9"/>
    </row>
    <row r="499" spans="1:2" ht="12.75">
      <c r="A499" s="9"/>
      <c r="B499" s="9"/>
    </row>
    <row r="500" spans="1:2" ht="12.75">
      <c r="A500" s="9"/>
      <c r="B500" s="9"/>
    </row>
    <row r="501" spans="1:2" ht="12.75">
      <c r="A501" s="9"/>
      <c r="B501" s="9"/>
    </row>
    <row r="502" spans="1:2" ht="12.75">
      <c r="A502" s="9"/>
      <c r="B502" s="9"/>
    </row>
    <row r="503" spans="1:2" ht="12.75">
      <c r="A503" s="9"/>
      <c r="B503" s="9"/>
    </row>
    <row r="504" spans="1:2" ht="12.75">
      <c r="A504" s="9"/>
      <c r="B504" s="9"/>
    </row>
    <row r="505" spans="1:2" ht="12.75">
      <c r="A505" s="9"/>
      <c r="B505" s="9"/>
    </row>
    <row r="506" spans="1:2" ht="12.75">
      <c r="A506" s="9"/>
      <c r="B506" s="9"/>
    </row>
    <row r="507" spans="1:2" ht="12.75">
      <c r="A507" s="9"/>
      <c r="B507" s="9"/>
    </row>
    <row r="508" spans="1:2" ht="12.75">
      <c r="A508" s="9"/>
      <c r="B508" s="9"/>
    </row>
    <row r="509" spans="1:2" ht="12.75">
      <c r="A509" s="9"/>
      <c r="B509" s="9"/>
    </row>
    <row r="510" spans="1:2" ht="12.75">
      <c r="A510" s="9"/>
      <c r="B510" s="9"/>
    </row>
    <row r="511" spans="1:2" ht="12.75">
      <c r="A511" s="9"/>
      <c r="B511" s="9"/>
    </row>
    <row r="512" spans="1:2" ht="12.75">
      <c r="A512" s="9"/>
      <c r="B512" s="9"/>
    </row>
    <row r="513" spans="1:2" ht="12.75">
      <c r="A513" s="9"/>
      <c r="B513" s="9"/>
    </row>
    <row r="514" spans="1:2" ht="12.75">
      <c r="A514" s="9"/>
      <c r="B514" s="9"/>
    </row>
    <row r="515" spans="1:2" ht="12.75">
      <c r="A515" s="9"/>
      <c r="B515" s="9"/>
    </row>
    <row r="516" spans="1:2" ht="12.75">
      <c r="A516" s="9"/>
      <c r="B516" s="9"/>
    </row>
    <row r="517" spans="1:2" ht="12.75">
      <c r="A517" s="9"/>
      <c r="B517" s="9"/>
    </row>
    <row r="518" spans="1:2" ht="12.75">
      <c r="A518" s="9"/>
      <c r="B518" s="9"/>
    </row>
    <row r="519" spans="1:2" ht="12.75">
      <c r="A519" s="9"/>
      <c r="B519" s="9"/>
    </row>
    <row r="520" spans="1:2" ht="12.75">
      <c r="A520" s="9"/>
      <c r="B520" s="9"/>
    </row>
    <row r="521" spans="1:2" ht="12.75">
      <c r="A521" s="9"/>
      <c r="B521" s="9"/>
    </row>
    <row r="522" spans="1:2" ht="12.75">
      <c r="A522" s="9"/>
      <c r="B522" s="9"/>
    </row>
    <row r="523" spans="1:2" ht="12.75">
      <c r="A523" s="9"/>
      <c r="B523" s="9"/>
    </row>
    <row r="524" spans="1:2" ht="12.75">
      <c r="A524" s="9"/>
      <c r="B524" s="9"/>
    </row>
    <row r="525" spans="1:2" ht="12.75">
      <c r="A525" s="9"/>
      <c r="B525" s="9"/>
    </row>
    <row r="526" spans="1:2" ht="12.75">
      <c r="A526" s="9"/>
      <c r="B526" s="9"/>
    </row>
    <row r="527" spans="1:2" ht="12.75">
      <c r="A527" s="9"/>
      <c r="B527" s="9"/>
    </row>
    <row r="528" spans="1:2" ht="12.75">
      <c r="A528" s="9"/>
      <c r="B528" s="9"/>
    </row>
    <row r="529" spans="1:2" ht="12.75">
      <c r="A529" s="9"/>
      <c r="B529" s="9"/>
    </row>
    <row r="530" spans="1:2" ht="12.75">
      <c r="A530" s="9"/>
      <c r="B530" s="9"/>
    </row>
    <row r="531" spans="1:2" ht="12.75">
      <c r="A531" s="9"/>
      <c r="B531" s="9"/>
    </row>
    <row r="532" spans="1:2" ht="12.75">
      <c r="A532" s="9"/>
      <c r="B532" s="9"/>
    </row>
    <row r="533" spans="1:2" ht="12.75">
      <c r="A533" s="9"/>
      <c r="B533" s="9"/>
    </row>
    <row r="534" spans="1:2" ht="12.75">
      <c r="A534" s="9"/>
      <c r="B534" s="9"/>
    </row>
    <row r="535" spans="1:2" ht="12.75">
      <c r="A535" s="9"/>
      <c r="B535" s="9"/>
    </row>
    <row r="536" spans="1:2" ht="12.75">
      <c r="A536" s="9"/>
      <c r="B536" s="9"/>
    </row>
    <row r="537" spans="1:2" ht="12.75">
      <c r="A537" s="9"/>
      <c r="B537" s="9"/>
    </row>
    <row r="538" spans="1:2" ht="12.75">
      <c r="A538" s="9"/>
      <c r="B538" s="9"/>
    </row>
    <row r="539" spans="1:2" ht="12.75">
      <c r="A539" s="9"/>
      <c r="B539" s="9"/>
    </row>
    <row r="540" spans="1:2" ht="12.75">
      <c r="A540" s="9"/>
      <c r="B540" s="9"/>
    </row>
    <row r="541" spans="1:2" ht="12.75">
      <c r="A541" s="9"/>
      <c r="B541" s="9"/>
    </row>
    <row r="542" spans="1:2" ht="12.75">
      <c r="A542" s="9"/>
      <c r="B542" s="9"/>
    </row>
    <row r="543" spans="1:2" ht="12.75">
      <c r="A543" s="9"/>
      <c r="B543" s="9"/>
    </row>
    <row r="544" spans="1:2" ht="12.75">
      <c r="A544" s="9"/>
      <c r="B544" s="9"/>
    </row>
    <row r="545" spans="1:2" ht="12.75">
      <c r="A545" s="9"/>
      <c r="B545" s="9"/>
    </row>
    <row r="546" spans="1:2" ht="12.75">
      <c r="A546" s="9"/>
      <c r="B546" s="9"/>
    </row>
    <row r="547" spans="1:2" ht="12.75">
      <c r="A547" s="9"/>
      <c r="B547" s="9"/>
    </row>
    <row r="548" spans="1:2" ht="12.75">
      <c r="A548" s="9"/>
      <c r="B548" s="9"/>
    </row>
    <row r="549" spans="1:2" ht="12.75">
      <c r="A549" s="9"/>
      <c r="B549" s="9"/>
    </row>
    <row r="550" spans="1:2" ht="12.75">
      <c r="A550" s="9"/>
      <c r="B550" s="9"/>
    </row>
    <row r="551" spans="1:2" ht="12.75">
      <c r="A551" s="9"/>
      <c r="B551" s="9"/>
    </row>
    <row r="552" spans="1:2" ht="12.75">
      <c r="A552" s="9"/>
      <c r="B552" s="9"/>
    </row>
    <row r="553" spans="1:2" ht="12.75">
      <c r="A553" s="9"/>
      <c r="B553" s="9"/>
    </row>
    <row r="554" spans="1:2" ht="12.75">
      <c r="A554" s="9"/>
      <c r="B554" s="9"/>
    </row>
    <row r="555" spans="1:2" ht="12.75">
      <c r="A555" s="9"/>
      <c r="B555" s="9"/>
    </row>
    <row r="556" spans="1:2" ht="12.75">
      <c r="A556" s="9"/>
      <c r="B556" s="9"/>
    </row>
    <row r="557" spans="1:2" ht="12.75">
      <c r="A557" s="9"/>
      <c r="B557" s="9"/>
    </row>
    <row r="558" spans="1:2" ht="12.75">
      <c r="A558" s="9"/>
      <c r="B558" s="9"/>
    </row>
    <row r="559" spans="1:2" ht="12.75">
      <c r="A559" s="9"/>
      <c r="B559" s="9"/>
    </row>
    <row r="560" spans="1:2" ht="12.75">
      <c r="A560" s="9"/>
      <c r="B560" s="9"/>
    </row>
    <row r="561" spans="1:2" ht="12.75">
      <c r="A561" s="9"/>
      <c r="B561" s="9"/>
    </row>
    <row r="562" spans="1:2" ht="12.75">
      <c r="A562" s="9"/>
      <c r="B562" s="9"/>
    </row>
    <row r="563" spans="1:2" ht="12.75">
      <c r="A563" s="9"/>
      <c r="B563" s="9"/>
    </row>
    <row r="564" spans="1:2" ht="12.75">
      <c r="A564" s="9"/>
      <c r="B564" s="9"/>
    </row>
    <row r="565" spans="1:2" ht="12.75">
      <c r="A565" s="9"/>
      <c r="B565" s="9"/>
    </row>
    <row r="566" spans="1:2" ht="12.75">
      <c r="A566" s="9"/>
      <c r="B566" s="9"/>
    </row>
    <row r="567" spans="1:2" ht="12.75">
      <c r="A567" s="9"/>
      <c r="B567" s="9"/>
    </row>
    <row r="568" spans="1:2" ht="12.75">
      <c r="A568" s="9"/>
      <c r="B568" s="9"/>
    </row>
    <row r="569" spans="1:2" ht="12.75">
      <c r="A569" s="9"/>
      <c r="B569" s="9"/>
    </row>
    <row r="570" spans="1:2" ht="12.75">
      <c r="A570" s="9"/>
      <c r="B570" s="9"/>
    </row>
    <row r="571" spans="1:2" ht="12.75">
      <c r="A571" s="9"/>
      <c r="B571" s="9"/>
    </row>
    <row r="572" spans="1:2" ht="12.75">
      <c r="A572" s="9"/>
      <c r="B572" s="9"/>
    </row>
    <row r="573" spans="1:2" ht="12.75">
      <c r="A573" s="9"/>
      <c r="B573" s="9"/>
    </row>
    <row r="574" spans="1:2" ht="12.75">
      <c r="A574" s="9"/>
      <c r="B574" s="9"/>
    </row>
    <row r="575" spans="1:2" ht="12.75">
      <c r="A575" s="9"/>
      <c r="B575" s="9"/>
    </row>
    <row r="576" spans="1:2" ht="12.75">
      <c r="A576" s="9"/>
      <c r="B576" s="9"/>
    </row>
    <row r="577" spans="1:2" ht="12.75">
      <c r="A577" s="9"/>
      <c r="B577" s="9"/>
    </row>
    <row r="578" spans="1:2" ht="12.75">
      <c r="A578" s="9"/>
      <c r="B578" s="9"/>
    </row>
    <row r="579" spans="1:2" ht="12.75">
      <c r="A579" s="9"/>
      <c r="B579" s="9"/>
    </row>
    <row r="580" spans="1:2" ht="12.75">
      <c r="A580" s="9"/>
      <c r="B580" s="9"/>
    </row>
    <row r="581" spans="1:2" ht="12.75">
      <c r="A581" s="9"/>
      <c r="B581" s="9"/>
    </row>
    <row r="582" spans="1:2" ht="12.75">
      <c r="A582" s="9"/>
      <c r="B582" s="9"/>
    </row>
    <row r="583" spans="1:2" ht="12.75">
      <c r="A583" s="9"/>
      <c r="B583" s="9"/>
    </row>
    <row r="584" spans="1:2" ht="12.75">
      <c r="A584" s="9"/>
      <c r="B584" s="9"/>
    </row>
    <row r="585" spans="1:2" ht="12.75">
      <c r="A585" s="9"/>
      <c r="B585" s="9"/>
    </row>
    <row r="586" spans="1:2" ht="12.75">
      <c r="A586" s="9"/>
      <c r="B586" s="9"/>
    </row>
    <row r="587" spans="1:2" ht="12.75">
      <c r="A587" s="9"/>
      <c r="B587" s="9"/>
    </row>
    <row r="588" spans="1:2" ht="12.75">
      <c r="A588" s="9"/>
      <c r="B588" s="9"/>
    </row>
    <row r="589" spans="1:2" ht="12.75">
      <c r="A589" s="9"/>
      <c r="B589" s="9"/>
    </row>
    <row r="590" spans="1:2" ht="12.75">
      <c r="A590" s="9"/>
      <c r="B590" s="9"/>
    </row>
    <row r="591" spans="1:2" ht="12.75">
      <c r="A591" s="9"/>
      <c r="B591" s="9"/>
    </row>
    <row r="592" spans="1:2" ht="12.75">
      <c r="A592" s="9"/>
      <c r="B592" s="9"/>
    </row>
    <row r="593" spans="1:2" ht="12.75">
      <c r="A593" s="9"/>
      <c r="B593" s="9"/>
    </row>
    <row r="594" spans="1:2" ht="12.75">
      <c r="A594" s="9"/>
      <c r="B594" s="9"/>
    </row>
    <row r="595" spans="1:2" ht="12.75">
      <c r="A595" s="9"/>
      <c r="B595" s="9"/>
    </row>
    <row r="596" spans="1:2" ht="12.75">
      <c r="A596" s="9"/>
      <c r="B596" s="9"/>
    </row>
    <row r="597" spans="1:2" ht="12.75">
      <c r="A597" s="9"/>
      <c r="B597" s="9"/>
    </row>
    <row r="598" spans="1:2" ht="12.75">
      <c r="A598" s="9"/>
      <c r="B598" s="9"/>
    </row>
    <row r="599" spans="1:2" ht="12.75">
      <c r="A599" s="9"/>
      <c r="B599" s="9"/>
    </row>
    <row r="600" spans="1:2" ht="12.75">
      <c r="A600" s="9"/>
      <c r="B600" s="9"/>
    </row>
    <row r="601" spans="1:2" ht="12.75">
      <c r="A601" s="9"/>
      <c r="B601" s="9"/>
    </row>
    <row r="602" spans="1:2" ht="12.75">
      <c r="A602" s="9"/>
      <c r="B602" s="9"/>
    </row>
    <row r="603" spans="1:2" ht="12.75">
      <c r="A603" s="9"/>
      <c r="B603" s="9"/>
    </row>
    <row r="604" spans="1:2" ht="12.75">
      <c r="A604" s="9"/>
      <c r="B604" s="9"/>
    </row>
    <row r="605" spans="1:2" ht="12.75">
      <c r="A605" s="9"/>
      <c r="B605" s="9"/>
    </row>
    <row r="606" spans="1:2" ht="12.75">
      <c r="A606" s="9"/>
      <c r="B606" s="9"/>
    </row>
    <row r="607" spans="1:2" ht="12.75">
      <c r="A607" s="9"/>
      <c r="B607" s="9"/>
    </row>
    <row r="608" spans="1:2" ht="12.75">
      <c r="A608" s="9"/>
      <c r="B608" s="9"/>
    </row>
    <row r="609" spans="1:2" ht="12.75">
      <c r="A609" s="9"/>
      <c r="B609" s="9"/>
    </row>
    <row r="610" spans="1:2" ht="12.75">
      <c r="A610" s="9"/>
      <c r="B610" s="9"/>
    </row>
    <row r="611" spans="1:2" ht="12.75">
      <c r="A611" s="9"/>
      <c r="B611" s="9"/>
    </row>
    <row r="612" spans="1:2" ht="12.75">
      <c r="A612" s="9"/>
      <c r="B612" s="9"/>
    </row>
    <row r="613" spans="1:2" ht="12.75">
      <c r="A613" s="9"/>
      <c r="B613" s="9"/>
    </row>
    <row r="614" spans="1:2" ht="12.75">
      <c r="A614" s="9"/>
      <c r="B614" s="9"/>
    </row>
    <row r="615" spans="1:2" ht="12.75">
      <c r="A615" s="9"/>
      <c r="B615" s="9"/>
    </row>
    <row r="616" spans="1:2" ht="12.75">
      <c r="A616" s="9"/>
      <c r="B616" s="9"/>
    </row>
    <row r="617" spans="1:2" ht="12.75">
      <c r="A617" s="9"/>
      <c r="B617" s="9"/>
    </row>
    <row r="618" spans="1:2" ht="12.75">
      <c r="A618" s="9"/>
      <c r="B618" s="9"/>
    </row>
    <row r="619" spans="1:2" ht="12.75">
      <c r="A619" s="9"/>
      <c r="B619" s="9"/>
    </row>
    <row r="620" spans="1:2" ht="12.75">
      <c r="A620" s="9"/>
      <c r="B620" s="9"/>
    </row>
    <row r="621" spans="1:2" ht="12.75">
      <c r="A621" s="9"/>
      <c r="B621" s="9"/>
    </row>
    <row r="622" spans="1:2" ht="12.75">
      <c r="A622" s="9"/>
      <c r="B622" s="9"/>
    </row>
    <row r="623" spans="1:2" ht="12.75">
      <c r="A623" s="9"/>
      <c r="B623" s="9"/>
    </row>
    <row r="624" spans="1:2" ht="12.75">
      <c r="A624" s="9"/>
      <c r="B624" s="9"/>
    </row>
    <row r="625" spans="1:2" ht="12.75">
      <c r="A625" s="9"/>
      <c r="B625" s="9"/>
    </row>
    <row r="626" spans="1:2" ht="12.75">
      <c r="A626" s="9"/>
      <c r="B626" s="9"/>
    </row>
    <row r="627" spans="1:2" ht="12.75">
      <c r="A627" s="9"/>
      <c r="B627" s="9"/>
    </row>
    <row r="628" spans="1:2" ht="12.75">
      <c r="A628" s="9"/>
      <c r="B628" s="9"/>
    </row>
    <row r="629" spans="1:2" ht="12.75">
      <c r="A629" s="9"/>
      <c r="B629" s="9"/>
    </row>
    <row r="630" spans="1:2" ht="12.75">
      <c r="A630" s="9"/>
      <c r="B630" s="9"/>
    </row>
    <row r="631" spans="1:2" ht="12.75">
      <c r="A631" s="9"/>
      <c r="B631" s="9"/>
    </row>
    <row r="632" spans="1:2" ht="12.75">
      <c r="A632" s="9"/>
      <c r="B632" s="9"/>
    </row>
    <row r="633" spans="1:2" ht="12.75">
      <c r="A633" s="9"/>
      <c r="B633" s="9"/>
    </row>
    <row r="634" spans="1:2" ht="12.75">
      <c r="A634" s="9"/>
      <c r="B634" s="9"/>
    </row>
    <row r="635" spans="1:2" ht="12.75">
      <c r="A635" s="9"/>
      <c r="B635" s="9"/>
    </row>
    <row r="636" spans="1:2" ht="12.75">
      <c r="A636" s="9"/>
      <c r="B636" s="9"/>
    </row>
    <row r="637" spans="1:2" ht="12.75">
      <c r="A637" s="9"/>
      <c r="B637" s="9"/>
    </row>
    <row r="638" spans="1:2" ht="12.75">
      <c r="A638" s="9"/>
      <c r="B638" s="9"/>
    </row>
    <row r="639" spans="1:2" ht="12.75">
      <c r="A639" s="9"/>
      <c r="B639" s="9"/>
    </row>
    <row r="640" spans="1:2" ht="12.75">
      <c r="A640" s="9"/>
      <c r="B640" s="9"/>
    </row>
    <row r="641" spans="1:2" ht="12.75">
      <c r="A641" s="9"/>
      <c r="B641" s="9"/>
    </row>
    <row r="642" spans="1:2" ht="12.75">
      <c r="A642" s="9"/>
      <c r="B642" s="9"/>
    </row>
    <row r="643" spans="1:2" ht="12.75">
      <c r="A643" s="9"/>
      <c r="B643" s="9"/>
    </row>
    <row r="644" spans="1:2" ht="12.75">
      <c r="A644" s="9"/>
      <c r="B644" s="9"/>
    </row>
    <row r="645" spans="1:2" ht="12.75">
      <c r="A645" s="9"/>
      <c r="B645" s="9"/>
    </row>
    <row r="646" spans="1:2" ht="12.75">
      <c r="A646" s="9"/>
      <c r="B646" s="9"/>
    </row>
    <row r="647" spans="1:2" ht="12.75">
      <c r="A647" s="9"/>
      <c r="B647" s="9"/>
    </row>
    <row r="648" spans="1:2" ht="12.75">
      <c r="A648" s="9"/>
      <c r="B648" s="9"/>
    </row>
    <row r="649" spans="1:2" ht="12.75">
      <c r="A649" s="9"/>
      <c r="B649" s="9"/>
    </row>
    <row r="650" spans="1:2" ht="12.75">
      <c r="A650" s="9"/>
      <c r="B650" s="9"/>
    </row>
    <row r="651" spans="1:2" ht="12.75">
      <c r="A651" s="9"/>
      <c r="B651" s="9"/>
    </row>
    <row r="652" spans="1:2" ht="12.75">
      <c r="A652" s="9"/>
      <c r="B652" s="9"/>
    </row>
    <row r="653" spans="1:2" ht="12.75">
      <c r="A653" s="9"/>
      <c r="B653" s="9"/>
    </row>
    <row r="654" spans="1:2" ht="12.75">
      <c r="A654" s="9"/>
      <c r="B654" s="9"/>
    </row>
    <row r="655" spans="1:2" ht="12.75">
      <c r="A655" s="9"/>
      <c r="B655" s="9"/>
    </row>
    <row r="656" spans="1:2" ht="12.75">
      <c r="A656" s="9"/>
      <c r="B656" s="9"/>
    </row>
    <row r="657" spans="1:2" ht="12.75">
      <c r="A657" s="9"/>
      <c r="B657" s="9"/>
    </row>
    <row r="658" spans="1:2" ht="12.75">
      <c r="A658" s="9"/>
      <c r="B658" s="9"/>
    </row>
    <row r="659" spans="1:2" ht="12.75">
      <c r="A659" s="9"/>
      <c r="B659" s="9"/>
    </row>
    <row r="660" spans="1:2" ht="12.75">
      <c r="A660" s="9"/>
      <c r="B660" s="9"/>
    </row>
    <row r="661" spans="1:2" ht="12.75">
      <c r="A661" s="9"/>
      <c r="B661" s="9"/>
    </row>
    <row r="662" spans="1:2" ht="12.75">
      <c r="A662" s="9"/>
      <c r="B662" s="9"/>
    </row>
    <row r="663" spans="1:2" ht="12.75">
      <c r="A663" s="9"/>
      <c r="B663" s="9"/>
    </row>
    <row r="664" spans="1:2" ht="12.75">
      <c r="A664" s="9"/>
      <c r="B664" s="9"/>
    </row>
    <row r="665" spans="1:2" ht="12.75">
      <c r="A665" s="9"/>
      <c r="B665" s="9"/>
    </row>
    <row r="666" spans="1:2" ht="12.75">
      <c r="A666" s="9"/>
      <c r="B666" s="9"/>
    </row>
    <row r="667" spans="1:2" ht="12.75">
      <c r="A667" s="9"/>
      <c r="B667" s="9"/>
    </row>
    <row r="668" spans="1:2" ht="12.75">
      <c r="A668" s="9"/>
      <c r="B668" s="9"/>
    </row>
    <row r="669" spans="1:2" ht="12.75">
      <c r="A669" s="9"/>
      <c r="B669" s="9"/>
    </row>
    <row r="670" spans="1:2" ht="12.75">
      <c r="A670" s="9"/>
      <c r="B670" s="9"/>
    </row>
    <row r="671" spans="1:2" ht="12.75">
      <c r="A671" s="9"/>
      <c r="B671" s="9"/>
    </row>
    <row r="672" spans="1:2" ht="12.75">
      <c r="A672" s="9"/>
      <c r="B672" s="9"/>
    </row>
    <row r="673" spans="1:2" ht="12.75">
      <c r="A673" s="9"/>
      <c r="B673" s="9"/>
    </row>
    <row r="674" spans="1:2" ht="12.75">
      <c r="A674" s="9"/>
      <c r="B674" s="9"/>
    </row>
    <row r="675" spans="1:2" ht="12.75">
      <c r="A675" s="9"/>
      <c r="B675" s="9"/>
    </row>
    <row r="676" spans="1:2" ht="12.75">
      <c r="A676" s="9"/>
      <c r="B676" s="9"/>
    </row>
    <row r="677" spans="1:2" ht="12.75">
      <c r="A677" s="9"/>
      <c r="B677" s="9"/>
    </row>
    <row r="678" spans="1:2" ht="12.75">
      <c r="A678" s="9"/>
      <c r="B678" s="9"/>
    </row>
    <row r="679" spans="1:2" ht="12.75">
      <c r="A679" s="9"/>
      <c r="B679" s="9"/>
    </row>
    <row r="680" spans="1:2" ht="12.75">
      <c r="A680" s="9"/>
      <c r="B680" s="9"/>
    </row>
    <row r="681" spans="1:2" ht="12.75">
      <c r="A681" s="9"/>
      <c r="B681" s="9"/>
    </row>
    <row r="682" spans="1:2" ht="12.75">
      <c r="A682" s="9"/>
      <c r="B682" s="9"/>
    </row>
    <row r="683" spans="1:2" ht="12.75">
      <c r="A683" s="9"/>
      <c r="B683" s="9"/>
    </row>
    <row r="684" spans="1:2" ht="12.75">
      <c r="A684" s="9"/>
      <c r="B684" s="9"/>
    </row>
    <row r="685" spans="1:2" ht="12.75">
      <c r="A685" s="9"/>
      <c r="B685" s="9"/>
    </row>
    <row r="686" spans="1:2" ht="12.75">
      <c r="A686" s="9"/>
      <c r="B686" s="9"/>
    </row>
    <row r="687" spans="1:2" ht="12.75">
      <c r="A687" s="9"/>
      <c r="B687" s="9"/>
    </row>
    <row r="688" spans="1:2" ht="12.75">
      <c r="A688" s="9"/>
      <c r="B688" s="9"/>
    </row>
    <row r="689" spans="1:2" ht="12.75">
      <c r="A689" s="9"/>
      <c r="B689" s="9"/>
    </row>
    <row r="690" spans="1:2" ht="12.75">
      <c r="A690" s="9"/>
      <c r="B690" s="9"/>
    </row>
    <row r="691" spans="1:2" ht="12.75">
      <c r="A691" s="9"/>
      <c r="B691" s="9"/>
    </row>
    <row r="692" spans="1:2" ht="12.75">
      <c r="A692" s="9"/>
      <c r="B692" s="9"/>
    </row>
    <row r="693" spans="1:2" ht="12.75">
      <c r="A693" s="9"/>
      <c r="B693" s="9"/>
    </row>
    <row r="694" spans="1:2" ht="12.75">
      <c r="A694" s="9"/>
      <c r="B694" s="9"/>
    </row>
    <row r="695" spans="1:2" ht="12.75">
      <c r="A695" s="9"/>
      <c r="B695" s="9"/>
    </row>
    <row r="696" spans="1:2" ht="12.75">
      <c r="A696" s="9"/>
      <c r="B696" s="9"/>
    </row>
    <row r="697" spans="1:2" ht="12.75">
      <c r="A697" s="9"/>
      <c r="B697" s="9"/>
    </row>
    <row r="698" spans="1:2" ht="12.75">
      <c r="A698" s="9"/>
      <c r="B698" s="9"/>
    </row>
    <row r="699" spans="1:2" ht="12.75">
      <c r="A699" s="9"/>
      <c r="B699" s="9"/>
    </row>
    <row r="700" spans="1:2" ht="12.75">
      <c r="A700" s="9"/>
      <c r="B700" s="9"/>
    </row>
    <row r="701" spans="1:2" ht="12.75">
      <c r="A701" s="9"/>
      <c r="B701" s="9"/>
    </row>
    <row r="702" spans="1:2" ht="12.75">
      <c r="A702" s="9"/>
      <c r="B702" s="9"/>
    </row>
    <row r="703" spans="1:2" ht="12.75">
      <c r="A703" s="9"/>
      <c r="B703" s="9"/>
    </row>
    <row r="704" spans="1:2" ht="12.75">
      <c r="A704" s="9"/>
      <c r="B704" s="9"/>
    </row>
    <row r="705" spans="1:2" ht="12.75">
      <c r="A705" s="9"/>
      <c r="B705" s="9"/>
    </row>
    <row r="706" spans="1:2" ht="12.75">
      <c r="A706" s="9"/>
      <c r="B706" s="9"/>
    </row>
    <row r="707" spans="1:2" ht="12.75">
      <c r="A707" s="9"/>
      <c r="B707" s="9"/>
    </row>
    <row r="708" spans="1:2" ht="12.75">
      <c r="A708" s="9"/>
      <c r="B708" s="9"/>
    </row>
    <row r="709" spans="1:2" ht="12.75">
      <c r="A709" s="9"/>
      <c r="B709" s="9"/>
    </row>
    <row r="710" spans="1:2" ht="12.75">
      <c r="A710" s="9"/>
      <c r="B710" s="9"/>
    </row>
    <row r="711" spans="1:2" ht="12.75">
      <c r="A711" s="9"/>
      <c r="B711" s="9"/>
    </row>
    <row r="712" spans="1:2" ht="12.75">
      <c r="A712" s="9"/>
      <c r="B712" s="9"/>
    </row>
    <row r="713" spans="1:2" ht="12.75">
      <c r="A713" s="9"/>
      <c r="B713" s="9"/>
    </row>
    <row r="714" spans="1:2" ht="12.75">
      <c r="A714" s="9"/>
      <c r="B714" s="9"/>
    </row>
    <row r="715" spans="1:2" ht="12.75">
      <c r="A715" s="9"/>
      <c r="B715" s="9"/>
    </row>
    <row r="716" spans="1:2" ht="12.75">
      <c r="A716" s="9"/>
      <c r="B716" s="9"/>
    </row>
    <row r="717" spans="1:2" ht="12.75">
      <c r="A717" s="9"/>
      <c r="B717" s="9"/>
    </row>
    <row r="718" spans="1:2" ht="12.75">
      <c r="A718" s="9"/>
      <c r="B718" s="9"/>
    </row>
    <row r="719" spans="1:2" ht="12.75">
      <c r="A719" s="9"/>
      <c r="B719" s="9"/>
    </row>
    <row r="720" spans="1:2" ht="12.75">
      <c r="A720" s="9"/>
      <c r="B720" s="9"/>
    </row>
    <row r="721" spans="1:2" ht="12.75">
      <c r="A721" s="9"/>
      <c r="B721" s="9"/>
    </row>
    <row r="722" spans="1:2" ht="12.75">
      <c r="A722" s="9"/>
      <c r="B722" s="9"/>
    </row>
    <row r="723" spans="1:2" ht="12.75">
      <c r="A723" s="9"/>
      <c r="B723" s="9"/>
    </row>
    <row r="724" spans="1:2" ht="12.75">
      <c r="A724" s="9"/>
      <c r="B724" s="9"/>
    </row>
    <row r="725" spans="1:2" ht="12.75">
      <c r="A725" s="9"/>
      <c r="B725" s="9"/>
    </row>
    <row r="726" spans="1:2" ht="12.75">
      <c r="A726" s="9"/>
      <c r="B726" s="9"/>
    </row>
    <row r="727" spans="1:2" ht="12.75">
      <c r="A727" s="9"/>
      <c r="B727" s="9"/>
    </row>
    <row r="728" spans="1:2" ht="12.75">
      <c r="A728" s="9"/>
      <c r="B728" s="9"/>
    </row>
    <row r="729" spans="1:2" ht="12.75">
      <c r="A729" s="9"/>
      <c r="B729" s="9"/>
    </row>
    <row r="730" spans="1:2" ht="12.75">
      <c r="A730" s="9"/>
      <c r="B730" s="9"/>
    </row>
    <row r="731" spans="1:2" ht="12.75">
      <c r="A731" s="9"/>
      <c r="B731" s="9"/>
    </row>
    <row r="732" spans="1:2" ht="12.75">
      <c r="A732" s="9"/>
      <c r="B732" s="9"/>
    </row>
    <row r="733" spans="1:2" ht="12.75">
      <c r="A733" s="9"/>
      <c r="B733" s="9"/>
    </row>
    <row r="734" spans="1:2" ht="12.75">
      <c r="A734" s="9"/>
      <c r="B734" s="9"/>
    </row>
    <row r="735" spans="1:2" ht="12.75">
      <c r="A735" s="9"/>
      <c r="B735" s="9"/>
    </row>
    <row r="736" spans="1:2" ht="12.75">
      <c r="A736" s="9"/>
      <c r="B736" s="9"/>
    </row>
    <row r="737" spans="1:2" ht="12.75">
      <c r="A737" s="9"/>
      <c r="B737" s="9"/>
    </row>
    <row r="738" spans="1:2" ht="12.75">
      <c r="A738" s="9"/>
      <c r="B738" s="9"/>
    </row>
    <row r="739" spans="1:2" ht="12.75">
      <c r="A739" s="9"/>
      <c r="B739" s="9"/>
    </row>
    <row r="740" spans="1:2" ht="12.75">
      <c r="A740" s="9"/>
      <c r="B740" s="9"/>
    </row>
    <row r="741" spans="1:2" ht="12.75">
      <c r="A741" s="9"/>
      <c r="B741" s="9"/>
    </row>
    <row r="742" spans="1:2" ht="12.75">
      <c r="A742" s="9"/>
      <c r="B742" s="9"/>
    </row>
    <row r="743" spans="1:2" ht="12.75">
      <c r="A743" s="9"/>
      <c r="B743" s="9"/>
    </row>
    <row r="744" spans="1:2" ht="12.75">
      <c r="A744" s="9"/>
      <c r="B744" s="9"/>
    </row>
    <row r="745" spans="1:2" ht="12.75">
      <c r="A745" s="9"/>
      <c r="B745" s="9"/>
    </row>
    <row r="746" spans="1:2" ht="12.75">
      <c r="A746" s="9"/>
      <c r="B746" s="9"/>
    </row>
    <row r="747" spans="1:2" ht="12.75">
      <c r="A747" s="9"/>
      <c r="B747" s="9"/>
    </row>
    <row r="748" spans="1:2" ht="12.75">
      <c r="A748" s="9"/>
      <c r="B748" s="9"/>
    </row>
    <row r="749" spans="1:2" ht="12.75">
      <c r="A749" s="9"/>
      <c r="B749" s="9"/>
    </row>
    <row r="750" spans="1:2" ht="12.75">
      <c r="A750" s="9"/>
      <c r="B750" s="9"/>
    </row>
    <row r="751" spans="1:2" ht="12.75">
      <c r="A751" s="9"/>
      <c r="B751" s="9"/>
    </row>
    <row r="752" spans="1:2" ht="12.75">
      <c r="A752" s="9"/>
      <c r="B752" s="9"/>
    </row>
    <row r="753" spans="1:2" ht="12.75">
      <c r="A753" s="9"/>
      <c r="B753" s="9"/>
    </row>
    <row r="754" spans="1:2" ht="12.75">
      <c r="A754" s="9"/>
      <c r="B754" s="9"/>
    </row>
    <row r="755" spans="1:2" ht="12.75">
      <c r="A755" s="9"/>
      <c r="B755" s="9"/>
    </row>
    <row r="756" spans="1:2" ht="12.75">
      <c r="A756" s="9"/>
      <c r="B756" s="9"/>
    </row>
    <row r="757" spans="1:2" ht="12.75">
      <c r="A757" s="9"/>
      <c r="B757" s="9"/>
    </row>
    <row r="758" spans="1:2" ht="12.75">
      <c r="A758" s="9"/>
      <c r="B758" s="9"/>
    </row>
    <row r="759" spans="1:2" ht="12.75">
      <c r="A759" s="9"/>
      <c r="B759" s="9"/>
    </row>
    <row r="760" spans="1:2" ht="12.75">
      <c r="A760" s="9"/>
      <c r="B760" s="9"/>
    </row>
    <row r="761" spans="1:2" ht="12.75">
      <c r="A761" s="9"/>
      <c r="B761" s="9"/>
    </row>
    <row r="762" spans="1:2" ht="12.75">
      <c r="A762" s="9"/>
      <c r="B762" s="9"/>
    </row>
    <row r="763" spans="1:2" ht="12.75">
      <c r="A763" s="9"/>
      <c r="B763" s="9"/>
    </row>
    <row r="764" spans="1:2" ht="12.75">
      <c r="A764" s="9"/>
      <c r="B764" s="9"/>
    </row>
    <row r="765" spans="1:2" ht="12.75">
      <c r="A765" s="9"/>
      <c r="B765" s="9"/>
    </row>
    <row r="766" spans="1:2" ht="12.75">
      <c r="A766" s="9"/>
      <c r="B766" s="9"/>
    </row>
    <row r="767" spans="1:2" ht="12.75">
      <c r="A767" s="9"/>
      <c r="B767" s="9"/>
    </row>
    <row r="768" spans="1:2" ht="12.75">
      <c r="A768" s="9"/>
      <c r="B768" s="9"/>
    </row>
    <row r="769" spans="1:2" ht="12.75">
      <c r="A769" s="9"/>
      <c r="B769" s="9"/>
    </row>
    <row r="770" spans="1:2" ht="12.75">
      <c r="A770" s="9"/>
      <c r="B770" s="9"/>
    </row>
    <row r="771" spans="1:2" ht="12.75">
      <c r="A771" s="9"/>
      <c r="B771" s="9"/>
    </row>
    <row r="772" spans="1:2" ht="12.75">
      <c r="A772" s="9"/>
      <c r="B772" s="9"/>
    </row>
    <row r="773" spans="1:2" ht="12.75">
      <c r="A773" s="9"/>
      <c r="B773" s="9"/>
    </row>
    <row r="774" spans="1:2" ht="12.75">
      <c r="A774" s="9"/>
      <c r="B774" s="9"/>
    </row>
    <row r="775" spans="1:2" ht="12.75">
      <c r="A775" s="9"/>
      <c r="B775" s="9"/>
    </row>
    <row r="776" spans="1:2" ht="12.75">
      <c r="A776" s="9"/>
      <c r="B776" s="9"/>
    </row>
    <row r="777" spans="1:2" ht="12.75">
      <c r="A777" s="9"/>
      <c r="B777" s="9"/>
    </row>
    <row r="778" spans="1:2" ht="12.75">
      <c r="A778" s="9"/>
      <c r="B778" s="9"/>
    </row>
    <row r="779" spans="1:2" ht="12.75">
      <c r="A779" s="9"/>
      <c r="B779" s="9"/>
    </row>
    <row r="780" spans="1:2" ht="12.75">
      <c r="A780" s="9"/>
      <c r="B780" s="9"/>
    </row>
    <row r="781" spans="1:2" ht="12.75">
      <c r="A781" s="9"/>
      <c r="B781" s="9"/>
    </row>
    <row r="782" spans="1:2" ht="12.75">
      <c r="A782" s="9"/>
      <c r="B782" s="9"/>
    </row>
    <row r="783" spans="1:2" ht="12.75">
      <c r="A783" s="9"/>
      <c r="B783" s="9"/>
    </row>
    <row r="784" spans="1:2" ht="12.75">
      <c r="A784" s="9"/>
      <c r="B784" s="9"/>
    </row>
    <row r="785" spans="1:2" ht="12.75">
      <c r="A785" s="9"/>
      <c r="B785" s="9"/>
    </row>
    <row r="786" spans="1:2" ht="12.75">
      <c r="A786" s="9"/>
      <c r="B786" s="9"/>
    </row>
    <row r="787" spans="1:2" ht="12.75">
      <c r="A787" s="9"/>
      <c r="B787" s="9"/>
    </row>
    <row r="788" spans="1:2" ht="12.75">
      <c r="A788" s="9"/>
      <c r="B788" s="9"/>
    </row>
    <row r="789" spans="1:2" ht="12.75">
      <c r="A789" s="9"/>
      <c r="B789" s="9"/>
    </row>
    <row r="790" spans="1:2" ht="12.75">
      <c r="A790" s="9"/>
      <c r="B790" s="9"/>
    </row>
    <row r="791" spans="1:2" ht="12.75">
      <c r="A791" s="9"/>
      <c r="B791" s="9"/>
    </row>
    <row r="792" spans="1:2" ht="12.75">
      <c r="A792" s="9"/>
      <c r="B792" s="9"/>
    </row>
    <row r="793" spans="1:2" ht="12.75">
      <c r="A793" s="9"/>
      <c r="B793" s="9"/>
    </row>
    <row r="794" spans="1:2" ht="12.75">
      <c r="A794" s="9"/>
      <c r="B794" s="9"/>
    </row>
    <row r="795" spans="1:2" ht="12.75">
      <c r="A795" s="9"/>
      <c r="B795" s="9"/>
    </row>
    <row r="796" spans="1:2" ht="12.75">
      <c r="A796" s="9"/>
      <c r="B796" s="9"/>
    </row>
    <row r="797" spans="1:2" ht="12.75">
      <c r="A797" s="9"/>
      <c r="B797" s="9"/>
    </row>
    <row r="798" spans="1:2" ht="12.75">
      <c r="A798" s="9"/>
      <c r="B798" s="9"/>
    </row>
    <row r="799" spans="1:2" ht="12.75">
      <c r="A799" s="9"/>
      <c r="B799" s="9"/>
    </row>
    <row r="800" spans="1:2" ht="12.75">
      <c r="A800" s="9"/>
      <c r="B800" s="9"/>
    </row>
    <row r="801" spans="1:2" ht="12.75">
      <c r="A801" s="9"/>
      <c r="B801" s="9"/>
    </row>
    <row r="802" spans="1:2" ht="12.75">
      <c r="A802" s="9"/>
      <c r="B802" s="9"/>
    </row>
    <row r="803" spans="1:2" ht="12.75">
      <c r="A803" s="9"/>
      <c r="B803" s="9"/>
    </row>
    <row r="804" spans="1:2" ht="12.75">
      <c r="A804" s="9"/>
      <c r="B804" s="9"/>
    </row>
    <row r="805" spans="1:2" ht="12.75">
      <c r="A805" s="9"/>
      <c r="B805" s="9"/>
    </row>
    <row r="806" spans="1:2" ht="12.75">
      <c r="A806" s="9"/>
      <c r="B806" s="9"/>
    </row>
    <row r="807" spans="1:2" ht="12.75">
      <c r="A807" s="9"/>
      <c r="B807" s="9"/>
    </row>
    <row r="808" spans="1:2" ht="12.75">
      <c r="A808" s="9"/>
      <c r="B808" s="9"/>
    </row>
    <row r="809" spans="1:2" ht="12.75">
      <c r="A809" s="9"/>
      <c r="B809" s="9"/>
    </row>
    <row r="810" spans="1:2" ht="12.75">
      <c r="A810" s="9"/>
      <c r="B810" s="9"/>
    </row>
    <row r="811" spans="1:2" ht="12.75">
      <c r="A811" s="9"/>
      <c r="B811" s="9"/>
    </row>
    <row r="812" spans="1:2" ht="12.75">
      <c r="A812" s="9"/>
      <c r="B812" s="9"/>
    </row>
    <row r="813" spans="1:2" ht="12.75">
      <c r="A813" s="9"/>
      <c r="B813" s="9"/>
    </row>
    <row r="814" spans="1:2" ht="12.75">
      <c r="A814" s="9"/>
      <c r="B814" s="9"/>
    </row>
    <row r="815" spans="1:2" ht="12.75">
      <c r="A815" s="9"/>
      <c r="B815" s="9"/>
    </row>
    <row r="816" spans="1:2" ht="12.75">
      <c r="A816" s="9"/>
      <c r="B816" s="9"/>
    </row>
    <row r="817" spans="1:2" ht="12.75">
      <c r="A817" s="9"/>
      <c r="B817" s="9"/>
    </row>
    <row r="818" spans="1:2" ht="12.75">
      <c r="A818" s="9"/>
      <c r="B818" s="9"/>
    </row>
    <row r="819" spans="1:2" ht="12.75">
      <c r="A819" s="9"/>
      <c r="B819" s="9"/>
    </row>
    <row r="820" spans="1:2" ht="12.75">
      <c r="A820" s="9"/>
      <c r="B820" s="9"/>
    </row>
    <row r="821" spans="1:2" ht="12.75">
      <c r="A821" s="9"/>
      <c r="B821" s="9"/>
    </row>
    <row r="822" spans="1:2" ht="12.75">
      <c r="A822" s="9"/>
      <c r="B822" s="9"/>
    </row>
    <row r="823" spans="1:2" ht="12.75">
      <c r="A823" s="9"/>
      <c r="B823" s="9"/>
    </row>
    <row r="824" spans="1:2" ht="12.75">
      <c r="A824" s="9"/>
      <c r="B824" s="9"/>
    </row>
    <row r="825" spans="1:2" ht="12.75">
      <c r="A825" s="9"/>
      <c r="B825" s="9"/>
    </row>
    <row r="826" spans="1:2" ht="12.75">
      <c r="A826" s="9"/>
      <c r="B826" s="9"/>
    </row>
    <row r="827" spans="1:2" ht="12.75">
      <c r="A827" s="9"/>
      <c r="B827" s="9"/>
    </row>
    <row r="828" spans="1:2" ht="12.75">
      <c r="A828" s="9"/>
      <c r="B828" s="9"/>
    </row>
    <row r="829" spans="1:2" ht="12.75">
      <c r="A829" s="9"/>
      <c r="B829" s="9"/>
    </row>
    <row r="830" spans="1:2" ht="12.75">
      <c r="A830" s="9"/>
      <c r="B830" s="9"/>
    </row>
    <row r="831" spans="1:2" ht="12.75">
      <c r="A831" s="9"/>
      <c r="B831" s="9"/>
    </row>
    <row r="832" spans="1:2" ht="12.75">
      <c r="A832" s="9"/>
      <c r="B832" s="9"/>
    </row>
    <row r="833" spans="1:2" ht="12.75">
      <c r="A833" s="9"/>
      <c r="B833" s="9"/>
    </row>
    <row r="834" spans="1:2" ht="12.75">
      <c r="A834" s="9"/>
      <c r="B834" s="9"/>
    </row>
    <row r="835" spans="1:2" ht="12.75">
      <c r="A835" s="9"/>
      <c r="B835" s="9"/>
    </row>
    <row r="836" spans="1:2" ht="12.75">
      <c r="A836" s="9"/>
      <c r="B836" s="9"/>
    </row>
    <row r="837" spans="1:2" ht="12.75">
      <c r="A837" s="9"/>
      <c r="B837" s="9"/>
    </row>
    <row r="838" spans="1:2" ht="12.75">
      <c r="A838" s="9"/>
      <c r="B838" s="9"/>
    </row>
    <row r="839" spans="1:2" ht="12.75">
      <c r="A839" s="9"/>
      <c r="B839" s="9"/>
    </row>
    <row r="840" spans="1:2" ht="12.75">
      <c r="A840" s="9"/>
      <c r="B840" s="9"/>
    </row>
    <row r="841" spans="1:2" ht="12.75">
      <c r="A841" s="9"/>
      <c r="B841" s="9"/>
    </row>
    <row r="842" spans="1:2" ht="12.75">
      <c r="A842" s="9"/>
      <c r="B842" s="9"/>
    </row>
    <row r="843" spans="1:2" ht="12.75">
      <c r="A843" s="9"/>
      <c r="B843" s="9"/>
    </row>
    <row r="844" spans="1:2" ht="12.75">
      <c r="A844" s="9"/>
      <c r="B844" s="9"/>
    </row>
    <row r="845" spans="1:2" ht="12.75">
      <c r="A845" s="9"/>
      <c r="B845" s="9"/>
    </row>
    <row r="846" spans="1:2" ht="12.75">
      <c r="A846" s="9"/>
      <c r="B846" s="9"/>
    </row>
    <row r="847" spans="1:2" ht="12.75">
      <c r="A847" s="9"/>
      <c r="B847" s="9"/>
    </row>
    <row r="848" spans="1:2" ht="12.75">
      <c r="A848" s="9"/>
      <c r="B848" s="9"/>
    </row>
    <row r="849" spans="1:2" ht="12.75">
      <c r="A849" s="9"/>
      <c r="B849" s="9"/>
    </row>
    <row r="850" spans="1:2" ht="12.75">
      <c r="A850" s="9"/>
      <c r="B850" s="9"/>
    </row>
    <row r="851" spans="1:2" ht="12.75">
      <c r="A851" s="9"/>
      <c r="B851" s="9"/>
    </row>
    <row r="852" spans="1:2" ht="12.75">
      <c r="A852" s="9"/>
      <c r="B852" s="9"/>
    </row>
    <row r="853" spans="1:2" ht="12.75">
      <c r="A853" s="9"/>
      <c r="B853" s="9"/>
    </row>
    <row r="854" spans="1:2" ht="12.75">
      <c r="A854" s="9"/>
      <c r="B854" s="9"/>
    </row>
    <row r="855" spans="1:2" ht="12.75">
      <c r="A855" s="9"/>
      <c r="B855" s="9"/>
    </row>
    <row r="856" spans="1:2" ht="12.75">
      <c r="A856" s="9"/>
      <c r="B856" s="9"/>
    </row>
    <row r="857" spans="1:2" ht="12.75">
      <c r="A857" s="9"/>
      <c r="B857" s="9"/>
    </row>
    <row r="858" spans="1:2" ht="12.75">
      <c r="A858" s="9"/>
      <c r="B858" s="9"/>
    </row>
    <row r="859" spans="1:2" ht="12.75">
      <c r="A859" s="9"/>
      <c r="B859" s="9"/>
    </row>
    <row r="860" spans="1:2" ht="12.75">
      <c r="A860" s="9"/>
      <c r="B860" s="9"/>
    </row>
    <row r="861" spans="1:2" ht="12.75">
      <c r="A861" s="9"/>
      <c r="B861" s="9"/>
    </row>
    <row r="862" spans="1:2" ht="12.75">
      <c r="A862" s="9"/>
      <c r="B862" s="9"/>
    </row>
    <row r="863" spans="1:2" ht="12.75">
      <c r="A863" s="9"/>
      <c r="B863" s="9"/>
    </row>
    <row r="864" spans="1:2" ht="12.75">
      <c r="A864" s="9"/>
      <c r="B864" s="9"/>
    </row>
    <row r="865" spans="1:2" ht="12.75">
      <c r="A865" s="9"/>
      <c r="B865" s="9"/>
    </row>
    <row r="866" spans="1:2" ht="12.75">
      <c r="A866" s="9"/>
      <c r="B866" s="9"/>
    </row>
    <row r="867" spans="1:2" ht="12.75">
      <c r="A867" s="9"/>
      <c r="B867" s="9"/>
    </row>
    <row r="868" spans="1:2" ht="12.75">
      <c r="A868" s="9"/>
      <c r="B868" s="9"/>
    </row>
    <row r="869" spans="1:2" ht="12.75">
      <c r="A869" s="9"/>
      <c r="B869" s="9"/>
    </row>
    <row r="870" spans="1:2" ht="12.75">
      <c r="A870" s="9"/>
      <c r="B870" s="9"/>
    </row>
    <row r="871" spans="1:2" ht="12.75">
      <c r="A871" s="9"/>
      <c r="B871" s="9"/>
    </row>
    <row r="872" spans="1:2" ht="12.75">
      <c r="A872" s="9"/>
      <c r="B872" s="9"/>
    </row>
    <row r="873" spans="1:2" ht="12.75">
      <c r="A873" s="9"/>
      <c r="B873" s="9"/>
    </row>
    <row r="874" spans="1:2" ht="12.75">
      <c r="A874" s="9"/>
      <c r="B874" s="9"/>
    </row>
    <row r="875" spans="1:2" ht="12.75">
      <c r="A875" s="9"/>
      <c r="B875" s="9"/>
    </row>
    <row r="876" spans="1:2" ht="12.75">
      <c r="A876" s="9"/>
      <c r="B876" s="9"/>
    </row>
    <row r="877" spans="1:2" ht="12.75">
      <c r="A877" s="9"/>
      <c r="B877" s="9"/>
    </row>
    <row r="878" spans="1:2" ht="12.75">
      <c r="A878" s="9"/>
      <c r="B878" s="9"/>
    </row>
    <row r="879" spans="1:2" ht="12.75">
      <c r="A879" s="9"/>
      <c r="B879" s="9"/>
    </row>
    <row r="880" spans="1:2" ht="12.75">
      <c r="A880" s="9"/>
      <c r="B880" s="9"/>
    </row>
    <row r="881" spans="1:2" ht="12.75">
      <c r="A881" s="9"/>
      <c r="B881" s="9"/>
    </row>
    <row r="882" spans="1:2" ht="12.75">
      <c r="A882" s="9"/>
      <c r="B882" s="9"/>
    </row>
    <row r="883" spans="1:2" ht="12.75">
      <c r="A883" s="9"/>
      <c r="B883" s="9"/>
    </row>
    <row r="884" spans="1:2" ht="12.75">
      <c r="A884" s="9"/>
      <c r="B884" s="9"/>
    </row>
    <row r="885" spans="1:2" ht="12.75">
      <c r="A885" s="9"/>
      <c r="B885" s="9"/>
    </row>
    <row r="886" spans="1:2" ht="12.75">
      <c r="A886" s="9"/>
      <c r="B886" s="9"/>
    </row>
    <row r="887" spans="1:2" ht="12.75">
      <c r="A887" s="9"/>
      <c r="B887" s="9"/>
    </row>
    <row r="888" spans="1:2" ht="12.75">
      <c r="A888" s="9"/>
      <c r="B888" s="9"/>
    </row>
    <row r="889" spans="1:2" ht="12.75">
      <c r="A889" s="9"/>
      <c r="B889" s="9"/>
    </row>
    <row r="890" spans="1:2" ht="12.75">
      <c r="A890" s="9"/>
      <c r="B890" s="9"/>
    </row>
    <row r="891" spans="1:2" ht="12.75">
      <c r="A891" s="9"/>
      <c r="B891" s="9"/>
    </row>
    <row r="892" spans="1:2" ht="12.75">
      <c r="A892" s="9"/>
      <c r="B892" s="9"/>
    </row>
    <row r="893" spans="1:2" ht="12.75">
      <c r="A893" s="9"/>
      <c r="B893" s="9"/>
    </row>
    <row r="894" spans="1:2" ht="12.75">
      <c r="A894" s="9"/>
      <c r="B894" s="9"/>
    </row>
    <row r="895" spans="1:2" ht="12.75">
      <c r="A895" s="9"/>
      <c r="B895" s="9"/>
    </row>
    <row r="896" spans="1:2" ht="12.75">
      <c r="A896" s="9"/>
      <c r="B896" s="9"/>
    </row>
    <row r="897" spans="1:2" ht="12.75">
      <c r="A897" s="9"/>
      <c r="B897" s="9"/>
    </row>
    <row r="898" spans="1:2" ht="12.75">
      <c r="A898" s="9"/>
      <c r="B898" s="9"/>
    </row>
    <row r="899" spans="1:2" ht="12.75">
      <c r="A899" s="9"/>
      <c r="B899" s="9"/>
    </row>
    <row r="900" spans="1:2" ht="12.75">
      <c r="A900" s="9"/>
      <c r="B900" s="9"/>
    </row>
    <row r="901" spans="1:2" ht="12.75">
      <c r="A901" s="9"/>
      <c r="B901" s="9"/>
    </row>
    <row r="902" spans="1:2" ht="12.75">
      <c r="A902" s="9"/>
      <c r="B902" s="9"/>
    </row>
    <row r="903" spans="1:2" ht="12.75">
      <c r="A903" s="9"/>
      <c r="B903" s="9"/>
    </row>
    <row r="904" spans="1:2" ht="12.75">
      <c r="A904" s="9"/>
      <c r="B904" s="9"/>
    </row>
    <row r="905" spans="1:2" ht="12.75">
      <c r="A905" s="9"/>
      <c r="B905" s="9"/>
    </row>
    <row r="906" spans="1:2" ht="12.75">
      <c r="A906" s="9"/>
      <c r="B906" s="9"/>
    </row>
    <row r="907" spans="1:2" ht="12.75">
      <c r="A907" s="9"/>
      <c r="B907" s="9"/>
    </row>
    <row r="908" spans="1:2" ht="12.75">
      <c r="A908" s="9"/>
      <c r="B908" s="9"/>
    </row>
    <row r="909" spans="1:2" ht="12.75">
      <c r="A909" s="9"/>
      <c r="B909" s="9"/>
    </row>
    <row r="910" spans="1:2" ht="12.75">
      <c r="A910" s="9"/>
      <c r="B910" s="9"/>
    </row>
    <row r="911" spans="1:2" ht="12.75">
      <c r="A911" s="9"/>
      <c r="B911" s="9"/>
    </row>
    <row r="912" spans="1:2" ht="12.75">
      <c r="A912" s="9"/>
      <c r="B912" s="9"/>
    </row>
    <row r="913" spans="1:2" ht="12.75">
      <c r="A913" s="9"/>
      <c r="B913" s="9"/>
    </row>
    <row r="914" spans="1:2" ht="12.75">
      <c r="A914" s="9"/>
      <c r="B914" s="9"/>
    </row>
    <row r="915" spans="1:2" ht="12.75">
      <c r="A915" s="9"/>
      <c r="B915" s="9"/>
    </row>
    <row r="916" spans="1:2" ht="12.75">
      <c r="A916" s="9"/>
      <c r="B916" s="9"/>
    </row>
    <row r="917" spans="1:2" ht="12.75">
      <c r="A917" s="9"/>
      <c r="B917" s="9"/>
    </row>
    <row r="918" spans="1:2" ht="12.75">
      <c r="A918" s="9"/>
      <c r="B918" s="9"/>
    </row>
    <row r="919" spans="1:2" ht="12.75">
      <c r="A919" s="9"/>
      <c r="B919" s="9"/>
    </row>
    <row r="920" spans="1:2" ht="12.75">
      <c r="A920" s="9"/>
      <c r="B920" s="9"/>
    </row>
    <row r="921" spans="1:2" ht="12.75">
      <c r="A921" s="9"/>
      <c r="B921" s="9"/>
    </row>
    <row r="922" spans="1:2" ht="12.75">
      <c r="A922" s="9"/>
      <c r="B922" s="9"/>
    </row>
    <row r="923" spans="1:2" ht="12.75">
      <c r="A923" s="9"/>
      <c r="B923" s="9"/>
    </row>
    <row r="924" spans="1:2" ht="12.75">
      <c r="A924" s="9"/>
      <c r="B924" s="9"/>
    </row>
    <row r="925" spans="1:2" ht="12.75">
      <c r="A925" s="9"/>
      <c r="B925" s="9"/>
    </row>
    <row r="926" spans="1:2" ht="12.75">
      <c r="A926" s="9"/>
      <c r="B926" s="9"/>
    </row>
    <row r="927" spans="1:2" ht="12.75">
      <c r="A927" s="9"/>
      <c r="B927" s="9"/>
    </row>
    <row r="928" spans="1:2" ht="12.75">
      <c r="A928" s="9"/>
      <c r="B928" s="9"/>
    </row>
    <row r="929" spans="1:2" ht="12.75">
      <c r="A929" s="9"/>
      <c r="B929" s="9"/>
    </row>
    <row r="930" spans="1:2" ht="12.75">
      <c r="A930" s="9"/>
      <c r="B930" s="9"/>
    </row>
    <row r="931" spans="1:2" ht="12.75">
      <c r="A931" s="9"/>
      <c r="B931" s="9"/>
    </row>
    <row r="932" spans="1:2" ht="12.75">
      <c r="A932" s="9"/>
      <c r="B932" s="9"/>
    </row>
    <row r="933" spans="1:2" ht="12.75">
      <c r="A933" s="9"/>
      <c r="B933" s="9"/>
    </row>
    <row r="934" spans="1:2" ht="12.75">
      <c r="A934" s="9"/>
      <c r="B934" s="9"/>
    </row>
    <row r="935" spans="1:2" ht="12.75">
      <c r="A935" s="9"/>
      <c r="B935" s="9"/>
    </row>
    <row r="936" spans="1:2" ht="12.75">
      <c r="A936" s="9"/>
      <c r="B936" s="9"/>
    </row>
    <row r="937" spans="1:2" ht="12.75">
      <c r="A937" s="9"/>
      <c r="B937" s="9"/>
    </row>
    <row r="938" spans="1:2" ht="12.75">
      <c r="A938" s="9"/>
      <c r="B938" s="9"/>
    </row>
    <row r="939" spans="1:2" ht="12.75">
      <c r="A939" s="9"/>
      <c r="B939" s="9"/>
    </row>
    <row r="940" spans="1:2" ht="12.75">
      <c r="A940" s="9"/>
      <c r="B940" s="9"/>
    </row>
    <row r="941" spans="1:2" ht="12.75">
      <c r="A941" s="9"/>
      <c r="B941" s="9"/>
    </row>
    <row r="942" spans="1:2" ht="12.75">
      <c r="A942" s="9"/>
      <c r="B942" s="9"/>
    </row>
    <row r="943" spans="1:2" ht="12.75">
      <c r="A943" s="9"/>
      <c r="B943" s="9"/>
    </row>
    <row r="944" spans="1:2" ht="12.75">
      <c r="A944" s="9"/>
      <c r="B944" s="9"/>
    </row>
    <row r="945" spans="1:2" ht="12.75">
      <c r="A945" s="9"/>
      <c r="B945" s="9"/>
    </row>
    <row r="946" spans="1:2" ht="12.75">
      <c r="A946" s="9"/>
      <c r="B946" s="9"/>
    </row>
    <row r="947" spans="1:2" ht="12.75">
      <c r="A947" s="9"/>
      <c r="B947" s="9"/>
    </row>
    <row r="948" spans="1:2" ht="12.75">
      <c r="A948" s="9"/>
      <c r="B948" s="9"/>
    </row>
    <row r="949" spans="1:2" ht="12.75">
      <c r="A949" s="9"/>
      <c r="B949" s="9"/>
    </row>
    <row r="950" spans="1:2" ht="12.75">
      <c r="A950" s="9"/>
      <c r="B950" s="9"/>
    </row>
    <row r="951" spans="1:2" ht="12.75">
      <c r="A951" s="9"/>
      <c r="B951" s="9"/>
    </row>
    <row r="952" spans="1:2" ht="12.75">
      <c r="A952" s="9"/>
      <c r="B952" s="9"/>
    </row>
    <row r="953" spans="1:2" ht="12.75">
      <c r="A953" s="9"/>
      <c r="B953" s="9"/>
    </row>
    <row r="954" spans="1:2" ht="12.75">
      <c r="A954" s="9"/>
      <c r="B954" s="9"/>
    </row>
    <row r="955" spans="1:2" ht="12.75">
      <c r="A955" s="9"/>
      <c r="B955" s="9"/>
    </row>
    <row r="956" spans="1:2" ht="12.75">
      <c r="A956" s="9"/>
      <c r="B956" s="9"/>
    </row>
    <row r="957" spans="1:2" ht="12.75">
      <c r="A957" s="9"/>
      <c r="B957" s="9"/>
    </row>
    <row r="958" spans="1:2" ht="12.75">
      <c r="A958" s="9"/>
      <c r="B958" s="9"/>
    </row>
    <row r="959" spans="1:2" ht="12.75">
      <c r="A959" s="9"/>
      <c r="B959" s="9"/>
    </row>
    <row r="960" spans="1:2" ht="12.75">
      <c r="A960" s="9"/>
      <c r="B960" s="9"/>
    </row>
    <row r="961" spans="1:2" ht="12.75">
      <c r="A961" s="9"/>
      <c r="B961" s="9"/>
    </row>
    <row r="962" spans="1:2" ht="12.75">
      <c r="A962" s="9"/>
      <c r="B962" s="9"/>
    </row>
    <row r="963" spans="1:2" ht="12.75">
      <c r="A963" s="9"/>
      <c r="B963" s="9"/>
    </row>
    <row r="964" spans="1:2" ht="12.75">
      <c r="A964" s="9"/>
      <c r="B964" s="9"/>
    </row>
    <row r="965" spans="1:2" ht="12.75">
      <c r="A965" s="9"/>
      <c r="B965" s="9"/>
    </row>
    <row r="966" spans="1:2" ht="12.75">
      <c r="A966" s="9"/>
      <c r="B966" s="9"/>
    </row>
    <row r="967" spans="1:2" ht="12.75">
      <c r="A967" s="9"/>
      <c r="B967" s="9"/>
    </row>
    <row r="968" spans="1:2" ht="12.75">
      <c r="A968" s="9"/>
      <c r="B968" s="9"/>
    </row>
    <row r="969" spans="1:2" ht="12.75">
      <c r="A969" s="9"/>
      <c r="B969" s="9"/>
    </row>
    <row r="970" spans="1:2" ht="12.75">
      <c r="A970" s="9"/>
      <c r="B970" s="9"/>
    </row>
    <row r="971" spans="1:2" ht="12.75">
      <c r="A971" s="9"/>
      <c r="B971" s="9"/>
    </row>
    <row r="972" spans="1:2" ht="12.75">
      <c r="A972" s="9"/>
      <c r="B972" s="9"/>
    </row>
    <row r="973" spans="1:2" ht="12.75">
      <c r="A973" s="9"/>
      <c r="B973" s="9"/>
    </row>
    <row r="974" spans="1:2" ht="12.75">
      <c r="A974" s="9"/>
      <c r="B974" s="9"/>
    </row>
    <row r="975" spans="1:2" ht="12.75">
      <c r="A975" s="9"/>
      <c r="B975" s="9"/>
    </row>
    <row r="976" spans="1:2" ht="12.75">
      <c r="A976" s="9"/>
      <c r="B976" s="9"/>
    </row>
    <row r="977" spans="1:2" ht="12.75">
      <c r="A977" s="9"/>
      <c r="B977" s="9"/>
    </row>
    <row r="978" spans="1:2" ht="12.75">
      <c r="A978" s="9"/>
      <c r="B978" s="9"/>
    </row>
    <row r="979" spans="1:2" ht="12.75">
      <c r="A979" s="9"/>
      <c r="B979" s="9"/>
    </row>
    <row r="980" spans="1:2" ht="12.75">
      <c r="A980" s="9"/>
      <c r="B980" s="9"/>
    </row>
    <row r="981" spans="1:2" ht="12.75">
      <c r="A981" s="9"/>
      <c r="B981" s="9"/>
    </row>
    <row r="982" spans="1:2" ht="12.75">
      <c r="A982" s="9"/>
      <c r="B982" s="9"/>
    </row>
    <row r="983" spans="1:2" ht="12.75">
      <c r="A983" s="9"/>
      <c r="B983" s="9"/>
    </row>
    <row r="984" spans="1:2" ht="12.75">
      <c r="A984" s="9"/>
      <c r="B984" s="9"/>
    </row>
    <row r="985" spans="1:2" ht="12.75">
      <c r="A985" s="9"/>
      <c r="B985" s="9"/>
    </row>
    <row r="986" spans="1:2" ht="12.75">
      <c r="A986" s="9"/>
      <c r="B986" s="9"/>
    </row>
    <row r="987" spans="1:2" ht="12.75">
      <c r="A987" s="9"/>
      <c r="B987" s="9"/>
    </row>
    <row r="988" spans="1:2" ht="12.75">
      <c r="A988" s="9"/>
      <c r="B988" s="9"/>
    </row>
    <row r="989" spans="1:2" ht="12.75">
      <c r="A989" s="9"/>
      <c r="B989" s="9"/>
    </row>
    <row r="990" spans="1:2" ht="12.75">
      <c r="A990" s="9"/>
      <c r="B990" s="9"/>
    </row>
    <row r="991" spans="1:2" ht="12.75">
      <c r="A991" s="9"/>
      <c r="B991" s="9"/>
    </row>
    <row r="992" spans="1:2" ht="12.75">
      <c r="A992" s="9"/>
      <c r="B992" s="9"/>
    </row>
    <row r="993" spans="1:2" ht="12.75">
      <c r="A993" s="9"/>
      <c r="B993" s="9"/>
    </row>
    <row r="994" spans="1:2" ht="12.75">
      <c r="A994" s="9"/>
      <c r="B994" s="9"/>
    </row>
    <row r="995" spans="1:2" ht="12.75">
      <c r="A995" s="9"/>
      <c r="B995" s="9"/>
    </row>
    <row r="996" spans="1:2" ht="12.75">
      <c r="A996" s="9"/>
      <c r="B996" s="9"/>
    </row>
    <row r="997" spans="1:2" ht="12.75">
      <c r="A997" s="9"/>
      <c r="B997" s="9"/>
    </row>
    <row r="998" spans="1:2" ht="12.75">
      <c r="A998" s="9"/>
      <c r="B998" s="9"/>
    </row>
    <row r="999" spans="1:2" ht="12.75">
      <c r="A999" s="9"/>
      <c r="B999" s="9"/>
    </row>
    <row r="1000" spans="1:2" ht="12.75">
      <c r="A1000" s="10"/>
      <c r="B1000" s="10"/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tabSelected="1" workbookViewId="0">
      <selection activeCell="I21" sqref="I21"/>
    </sheetView>
  </sheetViews>
  <sheetFormatPr defaultColWidth="12.59765625" defaultRowHeight="15.75" customHeight="1"/>
  <cols>
    <col min="11" max="11" width="12.59765625" customWidth="1"/>
    <col min="21" max="21" width="13.46484375" customWidth="1"/>
    <col min="23" max="24" width="27.59765625" customWidth="1"/>
  </cols>
  <sheetData>
    <row r="1" spans="1:24" ht="15.75" customHeight="1">
      <c r="A1" s="292" t="s">
        <v>0</v>
      </c>
      <c r="B1" s="292" t="s">
        <v>2</v>
      </c>
      <c r="C1" s="134" t="s">
        <v>191</v>
      </c>
      <c r="D1" s="134" t="s">
        <v>192</v>
      </c>
      <c r="E1" s="134" t="s">
        <v>193</v>
      </c>
      <c r="F1" s="134" t="s">
        <v>194</v>
      </c>
      <c r="G1" s="134" t="s">
        <v>195</v>
      </c>
      <c r="H1" s="134" t="s">
        <v>196</v>
      </c>
      <c r="I1" s="134" t="s">
        <v>197</v>
      </c>
      <c r="J1" s="134" t="s">
        <v>198</v>
      </c>
      <c r="K1" s="134" t="s">
        <v>199</v>
      </c>
      <c r="L1" s="134" t="s">
        <v>200</v>
      </c>
      <c r="M1" s="134" t="s">
        <v>201</v>
      </c>
      <c r="N1" s="134" t="s">
        <v>202</v>
      </c>
      <c r="O1" s="134" t="s">
        <v>203</v>
      </c>
      <c r="P1" s="134" t="s">
        <v>204</v>
      </c>
      <c r="Q1" s="134" t="s">
        <v>205</v>
      </c>
      <c r="R1" s="134" t="s">
        <v>206</v>
      </c>
      <c r="S1" s="134" t="s">
        <v>207</v>
      </c>
      <c r="T1" s="134" t="s">
        <v>208</v>
      </c>
      <c r="U1" s="134" t="s">
        <v>209</v>
      </c>
      <c r="V1" s="134" t="s">
        <v>210</v>
      </c>
      <c r="W1" s="134" t="s">
        <v>211</v>
      </c>
      <c r="X1" s="134" t="s">
        <v>212</v>
      </c>
    </row>
    <row r="2" spans="1:24" ht="15.75" customHeight="1">
      <c r="A2" s="292"/>
      <c r="B2" s="292"/>
      <c r="C2" s="164">
        <v>0.05</v>
      </c>
      <c r="D2" s="164">
        <v>0.05</v>
      </c>
      <c r="E2" s="164">
        <v>0.05</v>
      </c>
      <c r="F2" s="164">
        <v>0.05</v>
      </c>
      <c r="G2" s="164">
        <v>0.05</v>
      </c>
      <c r="H2" s="164">
        <v>0.05</v>
      </c>
      <c r="I2" s="164">
        <v>0.08</v>
      </c>
      <c r="J2" s="164">
        <v>0.05</v>
      </c>
      <c r="K2" s="164">
        <v>0.1</v>
      </c>
      <c r="L2" s="164">
        <v>0.05</v>
      </c>
      <c r="M2" s="164">
        <v>0.05</v>
      </c>
      <c r="N2" s="164">
        <v>0.05</v>
      </c>
      <c r="O2" s="164">
        <v>0.05</v>
      </c>
      <c r="P2" s="164">
        <v>0.03</v>
      </c>
      <c r="Q2" s="164">
        <v>0.05</v>
      </c>
      <c r="R2" s="164">
        <v>0.05</v>
      </c>
      <c r="S2" s="164">
        <v>0.08</v>
      </c>
      <c r="T2" s="164">
        <v>0.1</v>
      </c>
      <c r="U2" s="135"/>
      <c r="V2" s="164">
        <v>1.04</v>
      </c>
      <c r="W2" s="135"/>
      <c r="X2" s="134" t="s">
        <v>213</v>
      </c>
    </row>
    <row r="3" spans="1:24" ht="15.75" customHeight="1">
      <c r="A3" s="293" t="s">
        <v>3</v>
      </c>
      <c r="B3" s="132" t="s">
        <v>4</v>
      </c>
      <c r="C3" s="134">
        <v>3.81</v>
      </c>
      <c r="D3" s="134">
        <v>3.53</v>
      </c>
      <c r="E3" s="134">
        <v>1.1000000000000001</v>
      </c>
      <c r="F3" s="165">
        <v>3.77</v>
      </c>
      <c r="G3" s="166">
        <v>1.75</v>
      </c>
      <c r="H3" s="165">
        <v>3.55</v>
      </c>
      <c r="I3" s="165">
        <v>4.4000000000000004</v>
      </c>
      <c r="J3" s="165">
        <v>5</v>
      </c>
      <c r="K3" s="165">
        <v>7.09</v>
      </c>
      <c r="L3" s="165">
        <v>4.76</v>
      </c>
      <c r="M3" s="165">
        <v>4.09</v>
      </c>
      <c r="N3" s="165">
        <v>3.54</v>
      </c>
      <c r="O3" s="165">
        <v>4.51</v>
      </c>
      <c r="P3" s="165">
        <v>3</v>
      </c>
      <c r="Q3" s="165">
        <v>3.11</v>
      </c>
      <c r="R3" s="165">
        <v>5</v>
      </c>
      <c r="S3" s="165">
        <v>6.32</v>
      </c>
      <c r="T3" s="165">
        <v>7.16</v>
      </c>
      <c r="U3" s="165">
        <v>0</v>
      </c>
      <c r="V3" s="165">
        <v>75.48</v>
      </c>
      <c r="W3" s="167"/>
      <c r="X3" s="165" t="b">
        <v>1</v>
      </c>
    </row>
    <row r="4" spans="1:24" ht="15.75" customHeight="1">
      <c r="A4" s="293"/>
      <c r="B4" s="132" t="s">
        <v>5</v>
      </c>
      <c r="C4" s="134">
        <v>4.9000000000000004</v>
      </c>
      <c r="D4" s="134">
        <v>4.4400000000000004</v>
      </c>
      <c r="E4" s="134">
        <v>4.46</v>
      </c>
      <c r="F4" s="165">
        <v>3.89</v>
      </c>
      <c r="G4" s="166">
        <v>3.3</v>
      </c>
      <c r="H4" s="165">
        <v>4.82</v>
      </c>
      <c r="I4" s="165">
        <v>7.92</v>
      </c>
      <c r="J4" s="165">
        <v>5</v>
      </c>
      <c r="K4" s="165">
        <v>8.6999999999999993</v>
      </c>
      <c r="L4" s="165">
        <v>4.8600000000000003</v>
      </c>
      <c r="M4" s="165">
        <v>3.9</v>
      </c>
      <c r="N4" s="165">
        <v>3.11</v>
      </c>
      <c r="O4" s="165">
        <v>5</v>
      </c>
      <c r="P4" s="165">
        <v>3</v>
      </c>
      <c r="Q4" s="165">
        <v>4.54</v>
      </c>
      <c r="R4" s="165">
        <v>5</v>
      </c>
      <c r="S4" s="165">
        <v>7.96</v>
      </c>
      <c r="T4" s="165">
        <v>7.49</v>
      </c>
      <c r="U4" s="165">
        <v>1</v>
      </c>
      <c r="V4" s="165">
        <v>93.31</v>
      </c>
      <c r="W4" s="165" t="s">
        <v>214</v>
      </c>
      <c r="X4" s="165" t="b">
        <v>1</v>
      </c>
    </row>
    <row r="5" spans="1:24" ht="15.75" customHeight="1">
      <c r="A5" s="293"/>
      <c r="B5" s="132" t="s">
        <v>6</v>
      </c>
      <c r="C5" s="134">
        <v>4.28</v>
      </c>
      <c r="D5" s="134">
        <v>4.53</v>
      </c>
      <c r="E5" s="134">
        <v>4.83</v>
      </c>
      <c r="F5" s="165">
        <v>3.02</v>
      </c>
      <c r="G5" s="166">
        <v>2.86</v>
      </c>
      <c r="H5" s="165">
        <v>4.6900000000000004</v>
      </c>
      <c r="I5" s="165">
        <v>5.88</v>
      </c>
      <c r="J5" s="165">
        <v>5</v>
      </c>
      <c r="K5" s="165">
        <v>8.94</v>
      </c>
      <c r="L5" s="165">
        <v>4.9400000000000004</v>
      </c>
      <c r="M5" s="165">
        <v>4.38</v>
      </c>
      <c r="N5" s="165">
        <v>4.4800000000000004</v>
      </c>
      <c r="O5" s="165">
        <v>4.7</v>
      </c>
      <c r="P5" s="165">
        <v>3</v>
      </c>
      <c r="Q5" s="165">
        <v>3.76</v>
      </c>
      <c r="R5" s="165">
        <v>5</v>
      </c>
      <c r="S5" s="165">
        <v>7.04</v>
      </c>
      <c r="T5" s="165">
        <v>9.02</v>
      </c>
      <c r="U5" s="165">
        <v>0</v>
      </c>
      <c r="V5" s="165">
        <v>90.34</v>
      </c>
      <c r="W5" s="167"/>
      <c r="X5" s="165" t="b">
        <v>1</v>
      </c>
    </row>
    <row r="6" spans="1:24" ht="15.75" customHeight="1">
      <c r="A6" s="293"/>
      <c r="B6" s="132" t="s">
        <v>7</v>
      </c>
      <c r="C6" s="134">
        <v>4.08</v>
      </c>
      <c r="D6" s="134">
        <v>3.81</v>
      </c>
      <c r="E6" s="134">
        <v>3</v>
      </c>
      <c r="F6" s="165">
        <v>2.46</v>
      </c>
      <c r="G6" s="166">
        <v>1.75</v>
      </c>
      <c r="H6" s="165">
        <v>2.78</v>
      </c>
      <c r="I6" s="165">
        <v>6.56</v>
      </c>
      <c r="J6" s="165">
        <v>5</v>
      </c>
      <c r="K6" s="165">
        <v>4.91</v>
      </c>
      <c r="L6" s="165">
        <v>4.82</v>
      </c>
      <c r="M6" s="165">
        <v>3.63</v>
      </c>
      <c r="N6" s="165">
        <v>2.46</v>
      </c>
      <c r="O6" s="165">
        <v>3.26</v>
      </c>
      <c r="P6" s="165">
        <v>3</v>
      </c>
      <c r="Q6" s="165">
        <v>3.69</v>
      </c>
      <c r="R6" s="165">
        <v>5</v>
      </c>
      <c r="S6" s="165">
        <v>7.52</v>
      </c>
      <c r="T6" s="165">
        <v>7.02</v>
      </c>
      <c r="U6" s="165">
        <v>0</v>
      </c>
      <c r="V6" s="165">
        <v>74.75</v>
      </c>
      <c r="W6" s="167"/>
      <c r="X6" s="165" t="b">
        <v>1</v>
      </c>
    </row>
    <row r="7" spans="1:24" ht="15.75" customHeight="1">
      <c r="A7" s="293"/>
      <c r="B7" s="132" t="s">
        <v>8</v>
      </c>
      <c r="C7" s="134">
        <v>4.4400000000000004</v>
      </c>
      <c r="D7" s="134">
        <v>4.9000000000000004</v>
      </c>
      <c r="E7" s="134">
        <v>4.9400000000000004</v>
      </c>
      <c r="F7" s="165">
        <v>4.7699999999999996</v>
      </c>
      <c r="G7" s="166">
        <v>4.7699999999999996</v>
      </c>
      <c r="H7" s="165">
        <v>4.99</v>
      </c>
      <c r="I7" s="165">
        <v>8</v>
      </c>
      <c r="J7" s="165">
        <v>5</v>
      </c>
      <c r="K7" s="165">
        <v>9.4499999999999993</v>
      </c>
      <c r="L7" s="165">
        <v>4.84</v>
      </c>
      <c r="M7" s="165">
        <v>4.4800000000000004</v>
      </c>
      <c r="N7" s="165">
        <v>3.86</v>
      </c>
      <c r="O7" s="165">
        <v>4.6399999999999997</v>
      </c>
      <c r="P7" s="165">
        <v>3</v>
      </c>
      <c r="Q7" s="165">
        <v>3.29</v>
      </c>
      <c r="R7" s="165">
        <v>5</v>
      </c>
      <c r="S7" s="165">
        <v>7.16</v>
      </c>
      <c r="T7" s="165">
        <v>9.24</v>
      </c>
      <c r="U7" s="165">
        <v>0</v>
      </c>
      <c r="V7" s="165">
        <v>96.75</v>
      </c>
      <c r="W7" s="167"/>
      <c r="X7" s="165" t="b">
        <v>1</v>
      </c>
    </row>
    <row r="8" spans="1:24" ht="15.75" customHeight="1">
      <c r="A8" s="293"/>
      <c r="B8" s="132" t="s">
        <v>9</v>
      </c>
      <c r="C8" s="134">
        <v>3.7</v>
      </c>
      <c r="D8" s="134">
        <v>4.3600000000000003</v>
      </c>
      <c r="E8" s="134">
        <v>4.17</v>
      </c>
      <c r="F8" s="165">
        <v>4.05</v>
      </c>
      <c r="G8" s="166">
        <v>4.25</v>
      </c>
      <c r="H8" s="165">
        <v>4.1500000000000004</v>
      </c>
      <c r="I8" s="165">
        <v>7</v>
      </c>
      <c r="J8" s="165">
        <v>5</v>
      </c>
      <c r="K8" s="165">
        <v>5.36</v>
      </c>
      <c r="L8" s="165">
        <v>4.9000000000000004</v>
      </c>
      <c r="M8" s="165">
        <v>4.55</v>
      </c>
      <c r="N8" s="165">
        <v>2.75</v>
      </c>
      <c r="O8" s="165">
        <v>4.5599999999999996</v>
      </c>
      <c r="P8" s="165">
        <v>3</v>
      </c>
      <c r="Q8" s="165">
        <v>4.45</v>
      </c>
      <c r="R8" s="165">
        <v>5</v>
      </c>
      <c r="S8" s="165">
        <v>5.64</v>
      </c>
      <c r="T8" s="165">
        <v>7.67</v>
      </c>
      <c r="U8" s="165">
        <v>0</v>
      </c>
      <c r="V8" s="165">
        <v>84.56</v>
      </c>
      <c r="W8" s="167"/>
      <c r="X8" s="165" t="b">
        <v>1</v>
      </c>
    </row>
    <row r="9" spans="1:24" ht="15.75" customHeight="1">
      <c r="A9" s="293"/>
      <c r="B9" s="132" t="s">
        <v>10</v>
      </c>
      <c r="C9" s="134">
        <v>0</v>
      </c>
      <c r="D9" s="134">
        <v>0</v>
      </c>
      <c r="E9" s="134">
        <v>0</v>
      </c>
      <c r="F9" s="165">
        <v>0</v>
      </c>
      <c r="G9" s="166">
        <v>0</v>
      </c>
      <c r="H9" s="165">
        <v>0</v>
      </c>
      <c r="I9" s="165">
        <v>0</v>
      </c>
      <c r="J9" s="165">
        <v>0</v>
      </c>
      <c r="K9" s="165">
        <v>0</v>
      </c>
      <c r="L9" s="165">
        <v>0</v>
      </c>
      <c r="M9" s="165">
        <v>0</v>
      </c>
      <c r="N9" s="165">
        <v>0</v>
      </c>
      <c r="O9" s="165">
        <v>0</v>
      </c>
      <c r="P9" s="165">
        <v>0</v>
      </c>
      <c r="Q9" s="165">
        <v>0</v>
      </c>
      <c r="R9" s="165">
        <v>0</v>
      </c>
      <c r="S9" s="165">
        <v>0</v>
      </c>
      <c r="T9" s="165">
        <v>0</v>
      </c>
      <c r="U9" s="165">
        <v>0</v>
      </c>
      <c r="V9" s="165">
        <v>0</v>
      </c>
      <c r="W9" s="167"/>
      <c r="X9" s="165" t="b">
        <v>0</v>
      </c>
    </row>
    <row r="10" spans="1:24" ht="15.75" customHeight="1">
      <c r="A10" s="293"/>
      <c r="B10" s="132" t="s">
        <v>11</v>
      </c>
      <c r="C10" s="134">
        <v>4.21</v>
      </c>
      <c r="D10" s="134">
        <v>4.67</v>
      </c>
      <c r="E10" s="134">
        <v>4.33</v>
      </c>
      <c r="F10" s="165">
        <v>4.17</v>
      </c>
      <c r="G10" s="166">
        <v>4.43</v>
      </c>
      <c r="H10" s="165">
        <v>4.05</v>
      </c>
      <c r="I10" s="165">
        <v>8</v>
      </c>
      <c r="J10" s="165">
        <v>5</v>
      </c>
      <c r="K10" s="165">
        <v>8.98</v>
      </c>
      <c r="L10" s="165">
        <v>4.5</v>
      </c>
      <c r="M10" s="165">
        <v>3.84</v>
      </c>
      <c r="N10" s="165">
        <v>4.3600000000000003</v>
      </c>
      <c r="O10" s="165">
        <v>3.48</v>
      </c>
      <c r="P10" s="165">
        <v>3</v>
      </c>
      <c r="Q10" s="165">
        <v>4.3</v>
      </c>
      <c r="R10" s="165">
        <v>5</v>
      </c>
      <c r="S10" s="165">
        <v>6.84</v>
      </c>
      <c r="T10" s="165">
        <v>9.35</v>
      </c>
      <c r="U10" s="165">
        <v>0</v>
      </c>
      <c r="V10" s="165">
        <v>92.51</v>
      </c>
      <c r="W10" s="167"/>
      <c r="X10" s="165" t="b">
        <v>1</v>
      </c>
    </row>
    <row r="11" spans="1:24" ht="15.75" customHeight="1">
      <c r="A11" s="293"/>
      <c r="B11" s="132" t="s">
        <v>12</v>
      </c>
      <c r="C11" s="134">
        <v>4.25</v>
      </c>
      <c r="D11" s="134">
        <v>4.08</v>
      </c>
      <c r="E11" s="134">
        <v>4.43</v>
      </c>
      <c r="F11" s="165">
        <v>4.1500000000000004</v>
      </c>
      <c r="G11" s="166">
        <v>2.57</v>
      </c>
      <c r="H11" s="165">
        <v>4.71</v>
      </c>
      <c r="I11" s="165">
        <v>8</v>
      </c>
      <c r="J11" s="165">
        <v>5</v>
      </c>
      <c r="K11" s="165">
        <v>7.49</v>
      </c>
      <c r="L11" s="165">
        <v>4.8</v>
      </c>
      <c r="M11" s="165">
        <v>5</v>
      </c>
      <c r="N11" s="165">
        <v>3.9</v>
      </c>
      <c r="O11" s="165">
        <v>4.78</v>
      </c>
      <c r="P11" s="165">
        <v>3</v>
      </c>
      <c r="Q11" s="165">
        <v>3.99</v>
      </c>
      <c r="R11" s="165">
        <v>5</v>
      </c>
      <c r="S11" s="165">
        <v>8</v>
      </c>
      <c r="T11" s="165">
        <v>7.18</v>
      </c>
      <c r="U11" s="165">
        <v>1</v>
      </c>
      <c r="V11" s="165">
        <v>91.32</v>
      </c>
      <c r="W11" s="165" t="s">
        <v>215</v>
      </c>
      <c r="X11" s="165" t="b">
        <v>1</v>
      </c>
    </row>
    <row r="12" spans="1:24" ht="15.75" customHeight="1">
      <c r="A12" s="293"/>
      <c r="B12" s="132" t="s">
        <v>13</v>
      </c>
      <c r="C12" s="134">
        <v>3.65</v>
      </c>
      <c r="D12" s="134">
        <v>3.72</v>
      </c>
      <c r="E12" s="134">
        <v>0</v>
      </c>
      <c r="F12" s="165">
        <v>0</v>
      </c>
      <c r="G12" s="166">
        <v>0</v>
      </c>
      <c r="H12" s="165">
        <v>0</v>
      </c>
      <c r="I12" s="165">
        <v>0</v>
      </c>
      <c r="J12" s="165">
        <v>0</v>
      </c>
      <c r="K12" s="165">
        <v>0</v>
      </c>
      <c r="L12" s="165">
        <v>0</v>
      </c>
      <c r="M12" s="165">
        <v>0</v>
      </c>
      <c r="N12" s="165">
        <v>0</v>
      </c>
      <c r="O12" s="165">
        <v>0</v>
      </c>
      <c r="P12" s="165">
        <v>0</v>
      </c>
      <c r="Q12" s="165">
        <v>0</v>
      </c>
      <c r="R12" s="165">
        <v>0</v>
      </c>
      <c r="S12" s="165">
        <v>0</v>
      </c>
      <c r="T12" s="165">
        <v>0</v>
      </c>
      <c r="U12" s="165">
        <v>0</v>
      </c>
      <c r="V12" s="165">
        <v>7.37</v>
      </c>
      <c r="W12" s="167"/>
      <c r="X12" s="165" t="b">
        <v>0</v>
      </c>
    </row>
    <row r="13" spans="1:24" ht="15.75" customHeight="1">
      <c r="A13" s="293"/>
      <c r="B13" s="132" t="s">
        <v>14</v>
      </c>
      <c r="C13" s="134">
        <v>3.83</v>
      </c>
      <c r="D13" s="134">
        <v>4.1399999999999997</v>
      </c>
      <c r="E13" s="134">
        <v>3.94</v>
      </c>
      <c r="F13" s="165">
        <v>3.83</v>
      </c>
      <c r="G13" s="166">
        <v>3.84</v>
      </c>
      <c r="H13" s="165">
        <v>4.3</v>
      </c>
      <c r="I13" s="165">
        <v>8</v>
      </c>
      <c r="J13" s="165">
        <v>5</v>
      </c>
      <c r="K13" s="165">
        <v>8.6199999999999992</v>
      </c>
      <c r="L13" s="165">
        <v>4.9400000000000004</v>
      </c>
      <c r="M13" s="165">
        <v>3.95</v>
      </c>
      <c r="N13" s="165">
        <v>4.93</v>
      </c>
      <c r="O13" s="165">
        <v>5</v>
      </c>
      <c r="P13" s="165">
        <v>3</v>
      </c>
      <c r="Q13" s="165">
        <v>2.79</v>
      </c>
      <c r="R13" s="165">
        <v>5</v>
      </c>
      <c r="S13" s="165">
        <v>7.88</v>
      </c>
      <c r="T13" s="165">
        <v>9.42</v>
      </c>
      <c r="U13" s="165">
        <v>1</v>
      </c>
      <c r="V13" s="165">
        <v>93.4</v>
      </c>
      <c r="W13" s="165" t="s">
        <v>214</v>
      </c>
      <c r="X13" s="165" t="b">
        <v>1</v>
      </c>
    </row>
    <row r="14" spans="1:24" ht="15.75" customHeight="1">
      <c r="A14" s="293"/>
      <c r="B14" s="132" t="s">
        <v>15</v>
      </c>
      <c r="C14" s="134">
        <v>3.86</v>
      </c>
      <c r="D14" s="134">
        <v>4.09</v>
      </c>
      <c r="E14" s="134">
        <v>0</v>
      </c>
      <c r="F14" s="165">
        <v>4.3</v>
      </c>
      <c r="G14" s="166">
        <v>3.95</v>
      </c>
      <c r="H14" s="165">
        <v>0</v>
      </c>
      <c r="I14" s="165">
        <v>7.2</v>
      </c>
      <c r="J14" s="165">
        <v>5</v>
      </c>
      <c r="K14" s="165">
        <v>8.81</v>
      </c>
      <c r="L14" s="165">
        <v>4.97</v>
      </c>
      <c r="M14" s="165">
        <v>4.0199999999999996</v>
      </c>
      <c r="N14" s="165">
        <v>0</v>
      </c>
      <c r="O14" s="165">
        <v>0</v>
      </c>
      <c r="P14" s="165">
        <v>0</v>
      </c>
      <c r="Q14" s="165">
        <v>0</v>
      </c>
      <c r="R14" s="165">
        <v>0</v>
      </c>
      <c r="S14" s="165">
        <v>0</v>
      </c>
      <c r="T14" s="165">
        <v>0</v>
      </c>
      <c r="U14" s="165">
        <v>0</v>
      </c>
      <c r="V14" s="165">
        <v>46.2</v>
      </c>
      <c r="W14" s="167"/>
      <c r="X14" s="165" t="b">
        <v>0</v>
      </c>
    </row>
    <row r="15" spans="1:24" ht="15.75" customHeight="1">
      <c r="A15" s="293"/>
      <c r="B15" s="132" t="s">
        <v>16</v>
      </c>
      <c r="C15" s="134">
        <v>4.93</v>
      </c>
      <c r="D15" s="134">
        <v>4.47</v>
      </c>
      <c r="E15" s="134">
        <v>4.5999999999999996</v>
      </c>
      <c r="F15" s="165">
        <v>4.84</v>
      </c>
      <c r="G15" s="166">
        <v>4.58</v>
      </c>
      <c r="H15" s="165">
        <v>4.28</v>
      </c>
      <c r="I15" s="165">
        <v>7.52</v>
      </c>
      <c r="J15" s="165">
        <v>5</v>
      </c>
      <c r="K15" s="165">
        <v>8.36</v>
      </c>
      <c r="L15" s="165">
        <v>4.76</v>
      </c>
      <c r="M15" s="165">
        <v>3.7</v>
      </c>
      <c r="N15" s="165">
        <v>4.96</v>
      </c>
      <c r="O15" s="165">
        <v>4.8899999999999997</v>
      </c>
      <c r="P15" s="165">
        <v>3</v>
      </c>
      <c r="Q15" s="165">
        <v>4.63</v>
      </c>
      <c r="R15" s="165">
        <v>5</v>
      </c>
      <c r="S15" s="165">
        <v>7.52</v>
      </c>
      <c r="T15" s="165">
        <v>9.8000000000000007</v>
      </c>
      <c r="U15" s="165">
        <v>0</v>
      </c>
      <c r="V15" s="165">
        <v>96.84</v>
      </c>
      <c r="W15" s="167"/>
      <c r="X15" s="165" t="b">
        <v>1</v>
      </c>
    </row>
    <row r="16" spans="1:24" ht="15.75" customHeight="1">
      <c r="A16" s="293"/>
      <c r="B16" s="132" t="s">
        <v>17</v>
      </c>
      <c r="C16" s="134">
        <v>0</v>
      </c>
      <c r="D16" s="134">
        <v>0</v>
      </c>
      <c r="E16" s="134">
        <v>0</v>
      </c>
      <c r="F16" s="165">
        <v>0</v>
      </c>
      <c r="G16" s="166">
        <v>0</v>
      </c>
      <c r="H16" s="165">
        <v>0</v>
      </c>
      <c r="I16" s="165">
        <v>0</v>
      </c>
      <c r="J16" s="165">
        <v>0</v>
      </c>
      <c r="K16" s="165">
        <v>0</v>
      </c>
      <c r="L16" s="165">
        <v>0</v>
      </c>
      <c r="M16" s="165">
        <v>0</v>
      </c>
      <c r="N16" s="165">
        <v>0</v>
      </c>
      <c r="O16" s="165">
        <v>0</v>
      </c>
      <c r="P16" s="165">
        <v>0</v>
      </c>
      <c r="Q16" s="165">
        <v>0</v>
      </c>
      <c r="R16" s="165">
        <v>0</v>
      </c>
      <c r="S16" s="165">
        <v>0</v>
      </c>
      <c r="T16" s="165">
        <v>0</v>
      </c>
      <c r="U16" s="165">
        <v>0</v>
      </c>
      <c r="V16" s="165">
        <v>0</v>
      </c>
      <c r="W16" s="167"/>
      <c r="X16" s="165" t="b">
        <v>0</v>
      </c>
    </row>
    <row r="17" spans="1:24" ht="15.75" customHeight="1">
      <c r="A17" s="293"/>
      <c r="B17" s="132" t="s">
        <v>18</v>
      </c>
      <c r="C17" s="134">
        <v>4.5199999999999996</v>
      </c>
      <c r="D17" s="134">
        <v>3.86</v>
      </c>
      <c r="E17" s="134">
        <v>4.26</v>
      </c>
      <c r="F17" s="165">
        <v>4.66</v>
      </c>
      <c r="G17" s="166">
        <v>3.88</v>
      </c>
      <c r="H17" s="165">
        <v>4.1399999999999997</v>
      </c>
      <c r="I17" s="165">
        <v>7.24</v>
      </c>
      <c r="J17" s="165">
        <v>5</v>
      </c>
      <c r="K17" s="165">
        <v>7.64</v>
      </c>
      <c r="L17" s="165">
        <v>4.93</v>
      </c>
      <c r="M17" s="165">
        <v>4.63</v>
      </c>
      <c r="N17" s="165">
        <v>2.65</v>
      </c>
      <c r="O17" s="165">
        <v>4.82</v>
      </c>
      <c r="P17" s="165">
        <v>3</v>
      </c>
      <c r="Q17" s="165">
        <v>4.03</v>
      </c>
      <c r="R17" s="165">
        <v>5</v>
      </c>
      <c r="S17" s="165">
        <v>6.92</v>
      </c>
      <c r="T17" s="165">
        <v>7.76</v>
      </c>
      <c r="U17" s="165">
        <v>0</v>
      </c>
      <c r="V17" s="165">
        <v>88.94</v>
      </c>
      <c r="W17" s="167"/>
      <c r="X17" s="165" t="b">
        <v>1</v>
      </c>
    </row>
    <row r="18" spans="1:24" ht="15.75" customHeight="1">
      <c r="A18" s="293"/>
      <c r="B18" s="132" t="s">
        <v>19</v>
      </c>
      <c r="C18" s="134">
        <v>3.76</v>
      </c>
      <c r="D18" s="134">
        <v>4.1900000000000004</v>
      </c>
      <c r="E18" s="134">
        <v>3.76</v>
      </c>
      <c r="F18" s="165">
        <v>3.55</v>
      </c>
      <c r="G18" s="166">
        <v>3.75</v>
      </c>
      <c r="H18" s="165">
        <v>3.72</v>
      </c>
      <c r="I18" s="165">
        <v>8</v>
      </c>
      <c r="J18" s="165">
        <v>2.5</v>
      </c>
      <c r="K18" s="165">
        <v>7.53</v>
      </c>
      <c r="L18" s="165">
        <v>4.8099999999999996</v>
      </c>
      <c r="M18" s="165">
        <v>3.64</v>
      </c>
      <c r="N18" s="165">
        <v>2.6</v>
      </c>
      <c r="O18" s="165">
        <v>4.7</v>
      </c>
      <c r="P18" s="165">
        <v>3</v>
      </c>
      <c r="Q18" s="165">
        <v>3.51</v>
      </c>
      <c r="R18" s="165">
        <v>5</v>
      </c>
      <c r="S18" s="165">
        <v>8</v>
      </c>
      <c r="T18" s="165">
        <v>8.23</v>
      </c>
      <c r="U18" s="165">
        <v>0</v>
      </c>
      <c r="V18" s="165">
        <v>84.26</v>
      </c>
      <c r="W18" s="167"/>
      <c r="X18" s="165" t="b">
        <v>1</v>
      </c>
    </row>
    <row r="19" spans="1:24" ht="15.75" customHeight="1">
      <c r="A19" s="293"/>
      <c r="B19" s="132" t="s">
        <v>20</v>
      </c>
      <c r="C19" s="134">
        <v>4.8499999999999996</v>
      </c>
      <c r="D19" s="134">
        <v>4.6100000000000003</v>
      </c>
      <c r="E19" s="134">
        <v>4.4800000000000004</v>
      </c>
      <c r="F19" s="165">
        <v>4.63</v>
      </c>
      <c r="G19" s="166">
        <v>3.49</v>
      </c>
      <c r="H19" s="165">
        <v>4.33</v>
      </c>
      <c r="I19" s="165">
        <v>7.76</v>
      </c>
      <c r="J19" s="165">
        <v>2.5</v>
      </c>
      <c r="K19" s="165">
        <v>9.15</v>
      </c>
      <c r="L19" s="165">
        <v>4.99</v>
      </c>
      <c r="M19" s="165">
        <v>4.37</v>
      </c>
      <c r="N19" s="165">
        <v>4.6900000000000004</v>
      </c>
      <c r="O19" s="165">
        <v>4.82</v>
      </c>
      <c r="P19" s="165">
        <v>3</v>
      </c>
      <c r="Q19" s="165">
        <v>4.9400000000000004</v>
      </c>
      <c r="R19" s="165">
        <v>5</v>
      </c>
      <c r="S19" s="165">
        <v>6.56</v>
      </c>
      <c r="T19" s="165">
        <v>8.81</v>
      </c>
      <c r="U19" s="165">
        <v>0</v>
      </c>
      <c r="V19" s="165">
        <v>92.98</v>
      </c>
      <c r="W19" s="167"/>
      <c r="X19" s="165" t="b">
        <v>1</v>
      </c>
    </row>
    <row r="20" spans="1:24" ht="15.75" customHeight="1">
      <c r="A20" s="293"/>
      <c r="B20" s="132" t="s">
        <v>21</v>
      </c>
      <c r="C20" s="134">
        <v>4.84</v>
      </c>
      <c r="D20" s="134">
        <v>4.33</v>
      </c>
      <c r="E20" s="134">
        <v>4.75</v>
      </c>
      <c r="F20" s="165">
        <v>4.59</v>
      </c>
      <c r="G20" s="166">
        <v>4.93</v>
      </c>
      <c r="H20" s="165">
        <v>4.5999999999999996</v>
      </c>
      <c r="I20" s="165">
        <v>8</v>
      </c>
      <c r="J20" s="165">
        <v>5</v>
      </c>
      <c r="K20" s="165">
        <v>9.26</v>
      </c>
      <c r="L20" s="165">
        <v>4.79</v>
      </c>
      <c r="M20" s="165">
        <v>4.53</v>
      </c>
      <c r="N20" s="165">
        <v>4.37</v>
      </c>
      <c r="O20" s="165">
        <v>4.99</v>
      </c>
      <c r="P20" s="165">
        <v>3</v>
      </c>
      <c r="Q20" s="165">
        <v>4.92</v>
      </c>
      <c r="R20" s="165">
        <v>5</v>
      </c>
      <c r="S20" s="165">
        <v>6.88</v>
      </c>
      <c r="T20" s="165">
        <v>9.15</v>
      </c>
      <c r="U20" s="165">
        <v>0</v>
      </c>
      <c r="V20" s="165">
        <v>97.91</v>
      </c>
      <c r="W20" s="167"/>
      <c r="X20" s="165" t="b">
        <v>1</v>
      </c>
    </row>
    <row r="21" spans="1:24" ht="15.75" customHeight="1">
      <c r="A21" s="293"/>
      <c r="B21" s="132" t="s">
        <v>22</v>
      </c>
      <c r="C21" s="134">
        <v>3.95</v>
      </c>
      <c r="D21" s="134">
        <v>4.12</v>
      </c>
      <c r="E21" s="134">
        <v>4.24</v>
      </c>
      <c r="F21" s="165">
        <v>3.92</v>
      </c>
      <c r="G21" s="166">
        <v>2.64</v>
      </c>
      <c r="H21" s="165">
        <v>4.0199999999999996</v>
      </c>
      <c r="I21" s="165">
        <v>7.52</v>
      </c>
      <c r="J21" s="165">
        <v>5</v>
      </c>
      <c r="K21" s="165">
        <v>7.89</v>
      </c>
      <c r="L21" s="165">
        <v>4.8099999999999996</v>
      </c>
      <c r="M21" s="165">
        <v>3.57</v>
      </c>
      <c r="N21" s="165">
        <v>4.1900000000000004</v>
      </c>
      <c r="O21" s="165">
        <v>4.8600000000000003</v>
      </c>
      <c r="P21" s="165">
        <v>3</v>
      </c>
      <c r="Q21" s="165">
        <v>3.85</v>
      </c>
      <c r="R21" s="165">
        <v>5</v>
      </c>
      <c r="S21" s="165">
        <v>7.8</v>
      </c>
      <c r="T21" s="165">
        <v>7.85</v>
      </c>
      <c r="U21" s="165">
        <v>0</v>
      </c>
      <c r="V21" s="165">
        <v>88.24</v>
      </c>
      <c r="W21" s="167"/>
      <c r="X21" s="165" t="b">
        <v>1</v>
      </c>
    </row>
    <row r="22" spans="1:24" ht="15.75" customHeight="1">
      <c r="A22" s="293"/>
      <c r="B22" s="132" t="s">
        <v>23</v>
      </c>
      <c r="C22" s="134">
        <v>0</v>
      </c>
      <c r="D22" s="134">
        <v>0</v>
      </c>
      <c r="E22" s="134">
        <v>0</v>
      </c>
      <c r="F22" s="165">
        <v>0</v>
      </c>
      <c r="G22" s="166">
        <v>0</v>
      </c>
      <c r="H22" s="165">
        <v>0</v>
      </c>
      <c r="I22" s="165">
        <v>0</v>
      </c>
      <c r="J22" s="165">
        <v>0</v>
      </c>
      <c r="K22" s="165">
        <v>0</v>
      </c>
      <c r="L22" s="165">
        <v>0</v>
      </c>
      <c r="M22" s="165">
        <v>0</v>
      </c>
      <c r="N22" s="165">
        <v>0</v>
      </c>
      <c r="O22" s="165">
        <v>0</v>
      </c>
      <c r="P22" s="165">
        <v>0</v>
      </c>
      <c r="Q22" s="165">
        <v>0</v>
      </c>
      <c r="R22" s="165">
        <v>0</v>
      </c>
      <c r="S22" s="165">
        <v>0</v>
      </c>
      <c r="T22" s="165">
        <v>0</v>
      </c>
      <c r="U22" s="165">
        <v>0</v>
      </c>
      <c r="V22" s="165">
        <v>0</v>
      </c>
      <c r="W22" s="167"/>
      <c r="X22" s="165" t="b">
        <v>0</v>
      </c>
    </row>
    <row r="23" spans="1:24" ht="15.75" customHeight="1">
      <c r="A23" s="294" t="s">
        <v>24</v>
      </c>
      <c r="B23" s="142" t="s">
        <v>25</v>
      </c>
      <c r="C23" s="134">
        <v>3.52</v>
      </c>
      <c r="D23" s="134">
        <v>3.19</v>
      </c>
      <c r="E23" s="134">
        <v>3.27</v>
      </c>
      <c r="F23" s="165">
        <v>2.5</v>
      </c>
      <c r="G23" s="166">
        <v>0</v>
      </c>
      <c r="H23" s="165">
        <v>4.09</v>
      </c>
      <c r="I23" s="165">
        <v>4.5599999999999996</v>
      </c>
      <c r="J23" s="165">
        <v>2.5</v>
      </c>
      <c r="K23" s="165">
        <v>5.91</v>
      </c>
      <c r="L23" s="165">
        <v>4.95</v>
      </c>
      <c r="M23" s="165">
        <v>3.75</v>
      </c>
      <c r="N23" s="165">
        <v>1.75</v>
      </c>
      <c r="O23" s="165">
        <v>2.87</v>
      </c>
      <c r="P23" s="165">
        <v>3</v>
      </c>
      <c r="Q23" s="165">
        <v>2.37</v>
      </c>
      <c r="R23" s="165">
        <v>5</v>
      </c>
      <c r="S23" s="165">
        <v>6.6</v>
      </c>
      <c r="T23" s="165">
        <v>9.73</v>
      </c>
      <c r="U23" s="165">
        <v>0</v>
      </c>
      <c r="V23" s="165">
        <v>69.56</v>
      </c>
      <c r="W23" s="167"/>
      <c r="X23" s="165" t="b">
        <v>1</v>
      </c>
    </row>
    <row r="24" spans="1:24" ht="15.75" customHeight="1">
      <c r="A24" s="294"/>
      <c r="B24" s="142" t="s">
        <v>26</v>
      </c>
      <c r="C24" s="134">
        <v>3.7</v>
      </c>
      <c r="D24" s="134">
        <v>4.43</v>
      </c>
      <c r="E24" s="134">
        <v>4.59</v>
      </c>
      <c r="F24" s="165">
        <v>4.12</v>
      </c>
      <c r="G24" s="166">
        <v>4.8099999999999996</v>
      </c>
      <c r="H24" s="165">
        <v>3.89</v>
      </c>
      <c r="I24" s="165">
        <v>6.32</v>
      </c>
      <c r="J24" s="165">
        <v>2.5</v>
      </c>
      <c r="K24" s="165">
        <v>7.45</v>
      </c>
      <c r="L24" s="165">
        <v>4.96</v>
      </c>
      <c r="M24" s="165">
        <v>4.3099999999999996</v>
      </c>
      <c r="N24" s="165">
        <v>4.82</v>
      </c>
      <c r="O24" s="165">
        <v>4.96</v>
      </c>
      <c r="P24" s="165">
        <v>3</v>
      </c>
      <c r="Q24" s="165">
        <v>4.62</v>
      </c>
      <c r="R24" s="165">
        <v>5</v>
      </c>
      <c r="S24" s="165">
        <v>7.36</v>
      </c>
      <c r="T24" s="165">
        <v>8.5</v>
      </c>
      <c r="U24" s="165">
        <v>0</v>
      </c>
      <c r="V24" s="165">
        <v>89.33</v>
      </c>
      <c r="W24" s="167"/>
      <c r="X24" s="165" t="b">
        <v>1</v>
      </c>
    </row>
    <row r="25" spans="1:24" ht="15.75" customHeight="1">
      <c r="A25" s="294"/>
      <c r="B25" s="142" t="s">
        <v>27</v>
      </c>
      <c r="C25" s="134">
        <v>3.72</v>
      </c>
      <c r="D25" s="134">
        <v>2.56</v>
      </c>
      <c r="E25" s="134">
        <v>3.05</v>
      </c>
      <c r="F25" s="165">
        <v>0</v>
      </c>
      <c r="G25" s="166">
        <v>0</v>
      </c>
      <c r="H25" s="165">
        <v>0</v>
      </c>
      <c r="I25" s="165">
        <v>0</v>
      </c>
      <c r="J25" s="165">
        <v>0</v>
      </c>
      <c r="K25" s="165">
        <v>0</v>
      </c>
      <c r="L25" s="165">
        <v>0</v>
      </c>
      <c r="M25" s="165">
        <v>0</v>
      </c>
      <c r="N25" s="165">
        <v>0</v>
      </c>
      <c r="O25" s="165">
        <v>0</v>
      </c>
      <c r="P25" s="165">
        <v>0</v>
      </c>
      <c r="Q25" s="165">
        <v>0</v>
      </c>
      <c r="R25" s="165">
        <v>0</v>
      </c>
      <c r="S25" s="165">
        <v>0</v>
      </c>
      <c r="T25" s="165">
        <v>0</v>
      </c>
      <c r="U25" s="165">
        <v>0</v>
      </c>
      <c r="V25" s="165">
        <v>9.34</v>
      </c>
      <c r="W25" s="167"/>
      <c r="X25" s="165" t="b">
        <v>0</v>
      </c>
    </row>
    <row r="26" spans="1:24" ht="15.75" customHeight="1">
      <c r="A26" s="294"/>
      <c r="B26" s="142" t="s">
        <v>28</v>
      </c>
      <c r="C26" s="134">
        <v>4.07</v>
      </c>
      <c r="D26" s="134">
        <v>3.62</v>
      </c>
      <c r="E26" s="134">
        <v>4.32</v>
      </c>
      <c r="F26" s="165">
        <v>4.8099999999999996</v>
      </c>
      <c r="G26" s="166">
        <v>4.18</v>
      </c>
      <c r="H26" s="165">
        <v>4.8099999999999996</v>
      </c>
      <c r="I26" s="165">
        <v>8</v>
      </c>
      <c r="J26" s="165">
        <v>5</v>
      </c>
      <c r="K26" s="165">
        <v>9.3800000000000008</v>
      </c>
      <c r="L26" s="165">
        <v>4.95</v>
      </c>
      <c r="M26" s="165">
        <v>4.32</v>
      </c>
      <c r="N26" s="165">
        <v>3.27</v>
      </c>
      <c r="O26" s="165">
        <v>4.72</v>
      </c>
      <c r="P26" s="165">
        <v>3</v>
      </c>
      <c r="Q26" s="165">
        <v>4.21</v>
      </c>
      <c r="R26" s="165">
        <v>5</v>
      </c>
      <c r="S26" s="165">
        <v>7.64</v>
      </c>
      <c r="T26" s="165">
        <v>9.08</v>
      </c>
      <c r="U26" s="165">
        <v>0</v>
      </c>
      <c r="V26" s="165">
        <v>94.37</v>
      </c>
      <c r="W26" s="167"/>
      <c r="X26" s="165" t="b">
        <v>1</v>
      </c>
    </row>
    <row r="27" spans="1:24" ht="15.75" customHeight="1">
      <c r="A27" s="294"/>
      <c r="B27" s="142" t="s">
        <v>29</v>
      </c>
      <c r="C27" s="134">
        <v>0</v>
      </c>
      <c r="D27" s="134">
        <v>3.65</v>
      </c>
      <c r="E27" s="134">
        <v>0</v>
      </c>
      <c r="F27" s="165">
        <v>0</v>
      </c>
      <c r="G27" s="166">
        <v>0</v>
      </c>
      <c r="H27" s="165">
        <v>0</v>
      </c>
      <c r="I27" s="165">
        <v>4.12</v>
      </c>
      <c r="J27" s="165">
        <v>0</v>
      </c>
      <c r="K27" s="165">
        <v>0</v>
      </c>
      <c r="L27" s="165">
        <v>0</v>
      </c>
      <c r="M27" s="165">
        <v>0</v>
      </c>
      <c r="N27" s="165">
        <v>0</v>
      </c>
      <c r="O27" s="165">
        <v>0</v>
      </c>
      <c r="P27" s="165">
        <v>0</v>
      </c>
      <c r="Q27" s="165">
        <v>0</v>
      </c>
      <c r="R27" s="165">
        <v>0</v>
      </c>
      <c r="S27" s="165">
        <v>0</v>
      </c>
      <c r="T27" s="165">
        <v>0</v>
      </c>
      <c r="U27" s="165">
        <v>0</v>
      </c>
      <c r="V27" s="165">
        <v>7.77</v>
      </c>
      <c r="W27" s="167"/>
      <c r="X27" s="165" t="b">
        <v>0</v>
      </c>
    </row>
    <row r="28" spans="1:24" ht="15.75" customHeight="1">
      <c r="A28" s="294"/>
      <c r="B28" s="142" t="s">
        <v>31</v>
      </c>
      <c r="C28" s="134">
        <v>3.68</v>
      </c>
      <c r="D28" s="134">
        <v>3.77</v>
      </c>
      <c r="E28" s="134">
        <v>4.2300000000000004</v>
      </c>
      <c r="F28" s="165">
        <v>2.79</v>
      </c>
      <c r="G28" s="166">
        <v>3.8</v>
      </c>
      <c r="H28" s="165">
        <v>2.88</v>
      </c>
      <c r="I28" s="165">
        <v>6.8</v>
      </c>
      <c r="J28" s="165">
        <v>5</v>
      </c>
      <c r="K28" s="165">
        <v>8.15</v>
      </c>
      <c r="L28" s="165">
        <v>4.95</v>
      </c>
      <c r="M28" s="165">
        <v>3.68</v>
      </c>
      <c r="N28" s="165">
        <v>3.89</v>
      </c>
      <c r="O28" s="165">
        <v>4.8</v>
      </c>
      <c r="P28" s="165">
        <v>3</v>
      </c>
      <c r="Q28" s="165">
        <v>3.6</v>
      </c>
      <c r="R28" s="165">
        <v>5</v>
      </c>
      <c r="S28" s="165">
        <v>5.4</v>
      </c>
      <c r="T28" s="165">
        <v>8.2100000000000009</v>
      </c>
      <c r="U28" s="165">
        <v>0</v>
      </c>
      <c r="V28" s="165">
        <v>83.62</v>
      </c>
      <c r="W28" s="167"/>
      <c r="X28" s="165" t="b">
        <v>1</v>
      </c>
    </row>
    <row r="29" spans="1:24" ht="15.75" customHeight="1">
      <c r="A29" s="294"/>
      <c r="B29" s="142" t="s">
        <v>32</v>
      </c>
      <c r="C29" s="134">
        <v>3.59</v>
      </c>
      <c r="D29" s="134">
        <v>3.98</v>
      </c>
      <c r="E29" s="134">
        <v>3.38</v>
      </c>
      <c r="F29" s="165">
        <v>3.65</v>
      </c>
      <c r="G29" s="166">
        <v>1.75</v>
      </c>
      <c r="H29" s="165">
        <v>3.69</v>
      </c>
      <c r="I29" s="165">
        <v>7.4</v>
      </c>
      <c r="J29" s="165">
        <v>5</v>
      </c>
      <c r="K29" s="165">
        <v>7.21</v>
      </c>
      <c r="L29" s="165">
        <v>0.46</v>
      </c>
      <c r="M29" s="165">
        <v>3.54</v>
      </c>
      <c r="N29" s="165">
        <v>3.7</v>
      </c>
      <c r="O29" s="165">
        <v>4.91</v>
      </c>
      <c r="P29" s="165">
        <v>3</v>
      </c>
      <c r="Q29" s="165">
        <v>3.57</v>
      </c>
      <c r="R29" s="165">
        <v>5</v>
      </c>
      <c r="S29" s="165">
        <v>7</v>
      </c>
      <c r="T29" s="165">
        <v>7.09</v>
      </c>
      <c r="U29" s="165">
        <v>0</v>
      </c>
      <c r="V29" s="165">
        <v>77.930000000000007</v>
      </c>
      <c r="W29" s="167"/>
      <c r="X29" s="165" t="b">
        <v>1</v>
      </c>
    </row>
    <row r="30" spans="1:24" ht="15.75" customHeight="1">
      <c r="A30" s="294"/>
      <c r="B30" s="142" t="s">
        <v>33</v>
      </c>
      <c r="C30" s="134">
        <v>4.26</v>
      </c>
      <c r="D30" s="134">
        <v>4.1900000000000004</v>
      </c>
      <c r="E30" s="134">
        <v>4.3899999999999997</v>
      </c>
      <c r="F30" s="165">
        <v>3.03</v>
      </c>
      <c r="G30" s="166">
        <v>2.78</v>
      </c>
      <c r="H30" s="165">
        <v>3.1</v>
      </c>
      <c r="I30" s="165">
        <v>6.84</v>
      </c>
      <c r="J30" s="165">
        <v>5</v>
      </c>
      <c r="K30" s="165">
        <v>7.55</v>
      </c>
      <c r="L30" s="165">
        <v>4.76</v>
      </c>
      <c r="M30" s="165">
        <v>2.72</v>
      </c>
      <c r="N30" s="165">
        <v>3.66</v>
      </c>
      <c r="O30" s="165">
        <v>0</v>
      </c>
      <c r="P30" s="165">
        <v>3</v>
      </c>
      <c r="Q30" s="165">
        <v>4</v>
      </c>
      <c r="R30" s="165">
        <v>5</v>
      </c>
      <c r="S30" s="165">
        <v>6.92</v>
      </c>
      <c r="T30" s="165">
        <v>6.95</v>
      </c>
      <c r="U30" s="165">
        <v>0</v>
      </c>
      <c r="V30" s="165">
        <v>78.16</v>
      </c>
      <c r="W30" s="167"/>
      <c r="X30" s="165" t="b">
        <v>1</v>
      </c>
    </row>
    <row r="31" spans="1:24" ht="15.75" customHeight="1">
      <c r="A31" s="294"/>
      <c r="B31" s="142" t="s">
        <v>34</v>
      </c>
      <c r="C31" s="134">
        <v>0</v>
      </c>
      <c r="D31" s="134">
        <v>0</v>
      </c>
      <c r="E31" s="134">
        <v>0</v>
      </c>
      <c r="F31" s="165">
        <v>0</v>
      </c>
      <c r="G31" s="166">
        <v>0</v>
      </c>
      <c r="H31" s="165">
        <v>0</v>
      </c>
      <c r="I31" s="165">
        <v>0</v>
      </c>
      <c r="J31" s="165">
        <v>0</v>
      </c>
      <c r="K31" s="165">
        <v>0</v>
      </c>
      <c r="L31" s="165">
        <v>0</v>
      </c>
      <c r="M31" s="165">
        <v>0</v>
      </c>
      <c r="N31" s="165">
        <v>0</v>
      </c>
      <c r="O31" s="165">
        <v>0</v>
      </c>
      <c r="P31" s="165">
        <v>0</v>
      </c>
      <c r="Q31" s="165">
        <v>0</v>
      </c>
      <c r="R31" s="165">
        <v>0</v>
      </c>
      <c r="S31" s="165">
        <v>0</v>
      </c>
      <c r="T31" s="165">
        <v>0</v>
      </c>
      <c r="U31" s="165">
        <v>0</v>
      </c>
      <c r="V31" s="165">
        <v>0</v>
      </c>
      <c r="W31" s="167"/>
      <c r="X31" s="165" t="b">
        <v>0</v>
      </c>
    </row>
    <row r="32" spans="1:24" ht="15.75" customHeight="1">
      <c r="A32" s="294"/>
      <c r="B32" s="142" t="s">
        <v>35</v>
      </c>
      <c r="C32" s="134">
        <v>4.45</v>
      </c>
      <c r="D32" s="134">
        <v>4.95</v>
      </c>
      <c r="E32" s="134">
        <v>4.8</v>
      </c>
      <c r="F32" s="165">
        <v>3.64</v>
      </c>
      <c r="G32" s="166">
        <v>4.78</v>
      </c>
      <c r="H32" s="165">
        <v>3.73</v>
      </c>
      <c r="I32" s="165">
        <v>8</v>
      </c>
      <c r="J32" s="165">
        <v>5</v>
      </c>
      <c r="K32" s="165">
        <v>9.17</v>
      </c>
      <c r="L32" s="165">
        <v>4.87</v>
      </c>
      <c r="M32" s="165">
        <v>4.6900000000000004</v>
      </c>
      <c r="N32" s="165">
        <v>3.19</v>
      </c>
      <c r="O32" s="165">
        <v>4.66</v>
      </c>
      <c r="P32" s="165">
        <v>3</v>
      </c>
      <c r="Q32" s="165">
        <v>4.8</v>
      </c>
      <c r="R32" s="165">
        <v>5</v>
      </c>
      <c r="S32" s="165">
        <v>7.92</v>
      </c>
      <c r="T32" s="165">
        <v>8.48</v>
      </c>
      <c r="U32" s="165">
        <v>0</v>
      </c>
      <c r="V32" s="165">
        <v>95.12</v>
      </c>
      <c r="W32" s="167"/>
      <c r="X32" s="165" t="b">
        <v>1</v>
      </c>
    </row>
    <row r="33" spans="1:24" ht="15.75" customHeight="1">
      <c r="A33" s="294"/>
      <c r="B33" s="142" t="s">
        <v>36</v>
      </c>
      <c r="C33" s="134">
        <v>4.76</v>
      </c>
      <c r="D33" s="134">
        <v>4.91</v>
      </c>
      <c r="E33" s="134">
        <v>4.42</v>
      </c>
      <c r="F33" s="165">
        <v>4.7300000000000004</v>
      </c>
      <c r="G33" s="166">
        <v>2.5299999999999998</v>
      </c>
      <c r="H33" s="165">
        <v>4.1900000000000004</v>
      </c>
      <c r="I33" s="165">
        <v>7.44</v>
      </c>
      <c r="J33" s="165">
        <v>5</v>
      </c>
      <c r="K33" s="165">
        <v>8.6</v>
      </c>
      <c r="L33" s="165">
        <v>4.91</v>
      </c>
      <c r="M33" s="165">
        <v>4.8899999999999997</v>
      </c>
      <c r="N33" s="165">
        <v>3.07</v>
      </c>
      <c r="O33" s="165">
        <v>4.92</v>
      </c>
      <c r="P33" s="165">
        <v>3</v>
      </c>
      <c r="Q33" s="165">
        <v>3.54</v>
      </c>
      <c r="R33" s="165">
        <v>5</v>
      </c>
      <c r="S33" s="165">
        <v>7.68</v>
      </c>
      <c r="T33" s="165">
        <v>8.9700000000000006</v>
      </c>
      <c r="U33" s="165">
        <v>0</v>
      </c>
      <c r="V33" s="165">
        <v>92.56</v>
      </c>
      <c r="W33" s="167"/>
      <c r="X33" s="165" t="b">
        <v>1</v>
      </c>
    </row>
    <row r="34" spans="1:24" ht="15.75" customHeight="1">
      <c r="A34" s="294"/>
      <c r="B34" s="142" t="s">
        <v>37</v>
      </c>
      <c r="C34" s="134">
        <v>4.55</v>
      </c>
      <c r="D34" s="134">
        <v>4.07</v>
      </c>
      <c r="E34" s="134">
        <v>4.4000000000000004</v>
      </c>
      <c r="F34" s="165">
        <v>4.13</v>
      </c>
      <c r="G34" s="166">
        <v>4.2</v>
      </c>
      <c r="H34" s="165">
        <v>3.79</v>
      </c>
      <c r="I34" s="165">
        <v>6.2</v>
      </c>
      <c r="J34" s="165">
        <v>5</v>
      </c>
      <c r="K34" s="165">
        <v>8.2799999999999994</v>
      </c>
      <c r="L34" s="165">
        <v>4.8499999999999996</v>
      </c>
      <c r="M34" s="165">
        <v>3.94</v>
      </c>
      <c r="N34" s="165">
        <v>3.26</v>
      </c>
      <c r="O34" s="165">
        <v>4.67</v>
      </c>
      <c r="P34" s="165">
        <v>3</v>
      </c>
      <c r="Q34" s="165">
        <v>3</v>
      </c>
      <c r="R34" s="165">
        <v>5</v>
      </c>
      <c r="S34" s="165">
        <v>7.04</v>
      </c>
      <c r="T34" s="165">
        <v>8.5500000000000007</v>
      </c>
      <c r="U34" s="165">
        <v>0</v>
      </c>
      <c r="V34" s="165">
        <v>87.93</v>
      </c>
      <c r="W34" s="167"/>
      <c r="X34" s="165" t="b">
        <v>1</v>
      </c>
    </row>
    <row r="35" spans="1:24" ht="15.75" customHeight="1">
      <c r="A35" s="294"/>
      <c r="B35" s="142" t="s">
        <v>38</v>
      </c>
      <c r="C35" s="134">
        <v>4.01</v>
      </c>
      <c r="D35" s="134">
        <v>2.5299999999999998</v>
      </c>
      <c r="E35" s="134">
        <v>4.08</v>
      </c>
      <c r="F35" s="165">
        <v>1.5</v>
      </c>
      <c r="G35" s="166">
        <v>1.75</v>
      </c>
      <c r="H35" s="165">
        <v>4.34</v>
      </c>
      <c r="I35" s="165">
        <v>6.52</v>
      </c>
      <c r="J35" s="165">
        <v>5</v>
      </c>
      <c r="K35" s="165">
        <v>8.4700000000000006</v>
      </c>
      <c r="L35" s="165">
        <v>4.82</v>
      </c>
      <c r="M35" s="165">
        <v>4.3499999999999996</v>
      </c>
      <c r="N35" s="165">
        <v>2.81</v>
      </c>
      <c r="O35" s="165">
        <v>4.76</v>
      </c>
      <c r="P35" s="165">
        <v>3</v>
      </c>
      <c r="Q35" s="165">
        <v>3.37</v>
      </c>
      <c r="R35" s="165">
        <v>5</v>
      </c>
      <c r="S35" s="165">
        <v>6.72</v>
      </c>
      <c r="T35" s="165">
        <v>8.75</v>
      </c>
      <c r="U35" s="165">
        <v>0</v>
      </c>
      <c r="V35" s="165">
        <v>81.77</v>
      </c>
      <c r="W35" s="167"/>
      <c r="X35" s="165" t="b">
        <v>1</v>
      </c>
    </row>
    <row r="36" spans="1:24" ht="15.75" customHeight="1">
      <c r="A36" s="294"/>
      <c r="B36" s="142" t="s">
        <v>39</v>
      </c>
      <c r="C36" s="134">
        <v>4.67</v>
      </c>
      <c r="D36" s="134">
        <v>3.89</v>
      </c>
      <c r="E36" s="134">
        <v>4.51</v>
      </c>
      <c r="F36" s="165">
        <v>4.0199999999999996</v>
      </c>
      <c r="G36" s="166">
        <v>4.41</v>
      </c>
      <c r="H36" s="165">
        <v>4.54</v>
      </c>
      <c r="I36" s="165">
        <v>7.96</v>
      </c>
      <c r="J36" s="165">
        <v>5</v>
      </c>
      <c r="K36" s="165">
        <v>8.85</v>
      </c>
      <c r="L36" s="165">
        <v>4.7699999999999996</v>
      </c>
      <c r="M36" s="165">
        <v>3.77</v>
      </c>
      <c r="N36" s="165">
        <v>4.29</v>
      </c>
      <c r="O36" s="165">
        <v>4.5599999999999996</v>
      </c>
      <c r="P36" s="165">
        <v>3</v>
      </c>
      <c r="Q36" s="165">
        <v>4.2699999999999996</v>
      </c>
      <c r="R36" s="165">
        <v>5</v>
      </c>
      <c r="S36" s="165">
        <v>7</v>
      </c>
      <c r="T36" s="165">
        <v>8.52</v>
      </c>
      <c r="U36" s="165">
        <v>0</v>
      </c>
      <c r="V36" s="165">
        <v>93.02</v>
      </c>
      <c r="W36" s="167"/>
      <c r="X36" s="165" t="b">
        <v>1</v>
      </c>
    </row>
    <row r="37" spans="1:24">
      <c r="A37" s="294"/>
      <c r="B37" s="142" t="s">
        <v>40</v>
      </c>
      <c r="C37" s="134">
        <v>0</v>
      </c>
      <c r="D37" s="134">
        <v>0</v>
      </c>
      <c r="E37" s="134">
        <v>0</v>
      </c>
      <c r="F37" s="165">
        <v>0</v>
      </c>
      <c r="G37" s="166">
        <v>0</v>
      </c>
      <c r="H37" s="165">
        <v>0</v>
      </c>
      <c r="I37" s="165">
        <v>0</v>
      </c>
      <c r="J37" s="165">
        <v>0</v>
      </c>
      <c r="K37" s="165">
        <v>0</v>
      </c>
      <c r="L37" s="165">
        <v>0</v>
      </c>
      <c r="M37" s="165">
        <v>0</v>
      </c>
      <c r="N37" s="165">
        <v>0</v>
      </c>
      <c r="O37" s="165">
        <v>0</v>
      </c>
      <c r="P37" s="165">
        <v>0</v>
      </c>
      <c r="Q37" s="165">
        <v>0</v>
      </c>
      <c r="R37" s="165">
        <v>0</v>
      </c>
      <c r="S37" s="165">
        <v>0</v>
      </c>
      <c r="T37" s="165">
        <v>0</v>
      </c>
      <c r="U37" s="165">
        <v>0</v>
      </c>
      <c r="V37" s="165">
        <v>0</v>
      </c>
      <c r="W37" s="167"/>
      <c r="X37" s="165" t="b">
        <v>0</v>
      </c>
    </row>
    <row r="38" spans="1:24">
      <c r="A38" s="294"/>
      <c r="B38" s="142" t="s">
        <v>41</v>
      </c>
      <c r="C38" s="134">
        <v>4.43</v>
      </c>
      <c r="D38" s="134">
        <v>4.21</v>
      </c>
      <c r="E38" s="134">
        <v>4.55</v>
      </c>
      <c r="F38" s="165">
        <v>4.07</v>
      </c>
      <c r="G38" s="166">
        <v>4.2699999999999996</v>
      </c>
      <c r="H38" s="165">
        <v>3.35</v>
      </c>
      <c r="I38" s="165">
        <v>7.76</v>
      </c>
      <c r="J38" s="165">
        <v>5</v>
      </c>
      <c r="K38" s="165">
        <v>7.68</v>
      </c>
      <c r="L38" s="165">
        <v>4.75</v>
      </c>
      <c r="M38" s="165">
        <v>3.82</v>
      </c>
      <c r="N38" s="165">
        <v>3.83</v>
      </c>
      <c r="O38" s="165">
        <v>4.79</v>
      </c>
      <c r="P38" s="165">
        <v>3</v>
      </c>
      <c r="Q38" s="165">
        <v>4.18</v>
      </c>
      <c r="R38" s="165">
        <v>5</v>
      </c>
      <c r="S38" s="165">
        <v>7.84</v>
      </c>
      <c r="T38" s="165">
        <v>7.69</v>
      </c>
      <c r="U38" s="165">
        <v>0</v>
      </c>
      <c r="V38" s="165">
        <v>90.24</v>
      </c>
      <c r="W38" s="167"/>
      <c r="X38" s="165" t="b">
        <v>1</v>
      </c>
    </row>
    <row r="39" spans="1:24">
      <c r="A39" s="294"/>
      <c r="B39" s="142" t="s">
        <v>42</v>
      </c>
      <c r="C39" s="134">
        <v>4.88</v>
      </c>
      <c r="D39" s="134">
        <v>4.41</v>
      </c>
      <c r="E39" s="134">
        <v>3.47</v>
      </c>
      <c r="F39" s="165">
        <v>3.76</v>
      </c>
      <c r="G39" s="166">
        <v>3.2</v>
      </c>
      <c r="H39" s="165">
        <v>4.95</v>
      </c>
      <c r="I39" s="165">
        <v>8</v>
      </c>
      <c r="J39" s="165">
        <v>5</v>
      </c>
      <c r="K39" s="165">
        <v>8.17</v>
      </c>
      <c r="L39" s="165">
        <v>4.79</v>
      </c>
      <c r="M39" s="165">
        <v>4.13</v>
      </c>
      <c r="N39" s="165">
        <v>4.54</v>
      </c>
      <c r="O39" s="165">
        <v>4.6900000000000004</v>
      </c>
      <c r="P39" s="165">
        <v>3</v>
      </c>
      <c r="Q39" s="165">
        <v>4.1399999999999997</v>
      </c>
      <c r="R39" s="165">
        <v>5</v>
      </c>
      <c r="S39" s="165">
        <v>7.92</v>
      </c>
      <c r="T39" s="165">
        <v>8.08</v>
      </c>
      <c r="U39" s="165">
        <v>0</v>
      </c>
      <c r="V39" s="165">
        <v>92.1</v>
      </c>
      <c r="W39" s="167"/>
      <c r="X39" s="165" t="b">
        <v>1</v>
      </c>
    </row>
    <row r="40" spans="1:24">
      <c r="A40" s="294"/>
      <c r="B40" s="142" t="s">
        <v>43</v>
      </c>
      <c r="C40" s="134">
        <v>3.99</v>
      </c>
      <c r="D40" s="134">
        <v>2.58</v>
      </c>
      <c r="E40" s="134">
        <v>3.12</v>
      </c>
      <c r="F40" s="165">
        <v>2.78</v>
      </c>
      <c r="G40" s="166">
        <v>0</v>
      </c>
      <c r="H40" s="165">
        <v>4.25</v>
      </c>
      <c r="I40" s="165">
        <v>8</v>
      </c>
      <c r="J40" s="165">
        <v>5</v>
      </c>
      <c r="K40" s="165">
        <v>7.6</v>
      </c>
      <c r="L40" s="165">
        <v>4.9000000000000004</v>
      </c>
      <c r="M40" s="165">
        <v>4.5199999999999996</v>
      </c>
      <c r="N40" s="165">
        <v>2.71</v>
      </c>
      <c r="O40" s="165">
        <v>3.15</v>
      </c>
      <c r="P40" s="165">
        <v>3</v>
      </c>
      <c r="Q40" s="165">
        <v>2.2599999999999998</v>
      </c>
      <c r="R40" s="165">
        <v>5</v>
      </c>
      <c r="S40" s="165">
        <v>6.84</v>
      </c>
      <c r="T40" s="165">
        <v>7.25</v>
      </c>
      <c r="U40" s="165">
        <v>0</v>
      </c>
      <c r="V40" s="165">
        <v>76.930000000000007</v>
      </c>
      <c r="W40" s="167"/>
      <c r="X40" s="165" t="b">
        <v>1</v>
      </c>
    </row>
    <row r="41" spans="1:24">
      <c r="A41" s="294"/>
      <c r="B41" s="142" t="s">
        <v>44</v>
      </c>
      <c r="C41" s="134">
        <v>4.07</v>
      </c>
      <c r="D41" s="134">
        <v>4.1500000000000004</v>
      </c>
      <c r="E41" s="134">
        <v>0</v>
      </c>
      <c r="F41" s="165">
        <v>2.8</v>
      </c>
      <c r="G41" s="166">
        <v>2.4900000000000002</v>
      </c>
      <c r="H41" s="165">
        <v>3.75</v>
      </c>
      <c r="I41" s="165">
        <v>6.28</v>
      </c>
      <c r="J41" s="165">
        <v>5</v>
      </c>
      <c r="K41" s="165">
        <v>7.36</v>
      </c>
      <c r="L41" s="165">
        <v>4.87</v>
      </c>
      <c r="M41" s="165">
        <v>4.18</v>
      </c>
      <c r="N41" s="165">
        <v>3.68</v>
      </c>
      <c r="O41" s="165">
        <v>4.76</v>
      </c>
      <c r="P41" s="165">
        <v>3</v>
      </c>
      <c r="Q41" s="165">
        <v>3.44</v>
      </c>
      <c r="R41" s="165">
        <v>5</v>
      </c>
      <c r="S41" s="165">
        <v>6.6</v>
      </c>
      <c r="T41" s="165">
        <v>7.96</v>
      </c>
      <c r="U41" s="165">
        <v>0</v>
      </c>
      <c r="V41" s="165">
        <v>79.42</v>
      </c>
      <c r="W41" s="167"/>
      <c r="X41" s="165" t="b">
        <v>1</v>
      </c>
    </row>
    <row r="42" spans="1:24">
      <c r="A42" s="294"/>
      <c r="B42" s="142" t="s">
        <v>45</v>
      </c>
      <c r="C42" s="134">
        <v>3.6</v>
      </c>
      <c r="D42" s="134">
        <v>3.51</v>
      </c>
      <c r="E42" s="134">
        <v>0</v>
      </c>
      <c r="F42" s="165">
        <v>0</v>
      </c>
      <c r="G42" s="166">
        <v>0</v>
      </c>
      <c r="H42" s="165">
        <v>0</v>
      </c>
      <c r="I42" s="165">
        <v>0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  <c r="O42" s="165">
        <v>0</v>
      </c>
      <c r="P42" s="165">
        <v>0</v>
      </c>
      <c r="Q42" s="165">
        <v>0</v>
      </c>
      <c r="R42" s="165">
        <v>0</v>
      </c>
      <c r="S42" s="165">
        <v>0</v>
      </c>
      <c r="T42" s="165">
        <v>0</v>
      </c>
      <c r="U42" s="165">
        <v>0</v>
      </c>
      <c r="V42" s="165">
        <v>7.11</v>
      </c>
      <c r="W42" s="167"/>
      <c r="X42" s="165" t="b">
        <v>0</v>
      </c>
    </row>
    <row r="43" spans="1:24">
      <c r="A43" s="295" t="s">
        <v>46</v>
      </c>
      <c r="B43" s="143" t="s">
        <v>47</v>
      </c>
      <c r="C43" s="134">
        <v>4.58</v>
      </c>
      <c r="D43" s="134">
        <v>4.7</v>
      </c>
      <c r="E43" s="134">
        <v>4.63</v>
      </c>
      <c r="F43" s="165">
        <v>4.71</v>
      </c>
      <c r="G43" s="166">
        <v>4.8899999999999997</v>
      </c>
      <c r="H43" s="165">
        <v>4.4800000000000004</v>
      </c>
      <c r="I43" s="165">
        <v>7.92</v>
      </c>
      <c r="J43" s="165">
        <v>5</v>
      </c>
      <c r="K43" s="165">
        <v>8.5500000000000007</v>
      </c>
      <c r="L43" s="165">
        <v>4.79</v>
      </c>
      <c r="M43" s="165">
        <v>4.2300000000000004</v>
      </c>
      <c r="N43" s="165">
        <v>4.0599999999999996</v>
      </c>
      <c r="O43" s="165">
        <v>4.71</v>
      </c>
      <c r="P43" s="165">
        <v>3</v>
      </c>
      <c r="Q43" s="165">
        <v>3.42</v>
      </c>
      <c r="R43" s="165">
        <v>5</v>
      </c>
      <c r="S43" s="165">
        <v>7.6</v>
      </c>
      <c r="T43" s="165">
        <v>8.0500000000000007</v>
      </c>
      <c r="U43" s="165">
        <v>0</v>
      </c>
      <c r="V43" s="165">
        <v>94.33</v>
      </c>
      <c r="W43" s="167"/>
      <c r="X43" s="165" t="b">
        <v>1</v>
      </c>
    </row>
    <row r="44" spans="1:24">
      <c r="A44" s="295"/>
      <c r="B44" s="143" t="s">
        <v>48</v>
      </c>
      <c r="C44" s="134">
        <v>4.24</v>
      </c>
      <c r="D44" s="134">
        <v>4.3</v>
      </c>
      <c r="E44" s="134">
        <v>4.38</v>
      </c>
      <c r="F44" s="165">
        <v>4.24</v>
      </c>
      <c r="G44" s="166">
        <v>3.83</v>
      </c>
      <c r="H44" s="165">
        <v>4.9400000000000004</v>
      </c>
      <c r="I44" s="165">
        <v>6.68</v>
      </c>
      <c r="J44" s="165">
        <v>5</v>
      </c>
      <c r="K44" s="165">
        <v>8.5299999999999994</v>
      </c>
      <c r="L44" s="165">
        <v>4.92</v>
      </c>
      <c r="M44" s="165">
        <v>4.74</v>
      </c>
      <c r="N44" s="165">
        <v>4.09</v>
      </c>
      <c r="O44" s="165">
        <v>4.7699999999999996</v>
      </c>
      <c r="P44" s="165">
        <v>3</v>
      </c>
      <c r="Q44" s="165">
        <v>3.78</v>
      </c>
      <c r="R44" s="165">
        <v>5</v>
      </c>
      <c r="S44" s="165">
        <v>7.56</v>
      </c>
      <c r="T44" s="165">
        <v>8.8800000000000008</v>
      </c>
      <c r="U44" s="165">
        <v>0</v>
      </c>
      <c r="V44" s="165">
        <v>92.88</v>
      </c>
      <c r="W44" s="167"/>
      <c r="X44" s="165" t="b">
        <v>1</v>
      </c>
    </row>
    <row r="45" spans="1:24">
      <c r="A45" s="295"/>
      <c r="B45" s="143" t="s">
        <v>49</v>
      </c>
      <c r="C45" s="134">
        <v>4.22</v>
      </c>
      <c r="D45" s="134">
        <v>3.52</v>
      </c>
      <c r="E45" s="134">
        <v>2.12</v>
      </c>
      <c r="F45" s="165">
        <v>3.69</v>
      </c>
      <c r="G45" s="166">
        <v>3.6</v>
      </c>
      <c r="H45" s="165">
        <v>3.77</v>
      </c>
      <c r="I45" s="165">
        <v>5.8</v>
      </c>
      <c r="J45" s="165">
        <v>2.5</v>
      </c>
      <c r="K45" s="165">
        <v>7.75</v>
      </c>
      <c r="L45" s="165">
        <v>3.4</v>
      </c>
      <c r="M45" s="165">
        <v>3.56</v>
      </c>
      <c r="N45" s="165">
        <v>0</v>
      </c>
      <c r="O45" s="165">
        <v>4.93</v>
      </c>
      <c r="P45" s="165">
        <v>0</v>
      </c>
      <c r="Q45" s="165">
        <v>0</v>
      </c>
      <c r="R45" s="165">
        <v>0</v>
      </c>
      <c r="S45" s="165">
        <v>0</v>
      </c>
      <c r="T45" s="165">
        <v>0</v>
      </c>
      <c r="U45" s="165">
        <v>0</v>
      </c>
      <c r="V45" s="165">
        <v>48.86</v>
      </c>
      <c r="W45" s="167"/>
      <c r="X45" s="165" t="b">
        <v>0</v>
      </c>
    </row>
    <row r="46" spans="1:24">
      <c r="A46" s="295"/>
      <c r="B46" s="143" t="s">
        <v>50</v>
      </c>
      <c r="C46" s="134">
        <v>4.92</v>
      </c>
      <c r="D46" s="134">
        <v>4.72</v>
      </c>
      <c r="E46" s="134">
        <v>4.7300000000000004</v>
      </c>
      <c r="F46" s="165">
        <v>3.34</v>
      </c>
      <c r="G46" s="166">
        <v>3.38</v>
      </c>
      <c r="H46" s="165">
        <v>4.0999999999999996</v>
      </c>
      <c r="I46" s="165">
        <v>6.92</v>
      </c>
      <c r="J46" s="165">
        <v>5</v>
      </c>
      <c r="K46" s="165">
        <v>9.98</v>
      </c>
      <c r="L46" s="165">
        <v>4.9800000000000004</v>
      </c>
      <c r="M46" s="165">
        <v>4.93</v>
      </c>
      <c r="N46" s="165">
        <v>4.71</v>
      </c>
      <c r="O46" s="165">
        <v>4.5999999999999996</v>
      </c>
      <c r="P46" s="165">
        <v>3</v>
      </c>
      <c r="Q46" s="165">
        <v>3.39</v>
      </c>
      <c r="R46" s="165">
        <v>5</v>
      </c>
      <c r="S46" s="165">
        <v>7.68</v>
      </c>
      <c r="T46" s="165">
        <v>6.89</v>
      </c>
      <c r="U46" s="165">
        <v>0</v>
      </c>
      <c r="V46" s="165">
        <v>92.27</v>
      </c>
      <c r="W46" s="167"/>
      <c r="X46" s="165" t="b">
        <v>1</v>
      </c>
    </row>
    <row r="47" spans="1:24">
      <c r="A47" s="295"/>
      <c r="B47" s="143" t="s">
        <v>51</v>
      </c>
      <c r="C47" s="134">
        <v>4.09</v>
      </c>
      <c r="D47" s="134">
        <v>4.0199999999999996</v>
      </c>
      <c r="E47" s="134">
        <v>3.78</v>
      </c>
      <c r="F47" s="165">
        <v>2.57</v>
      </c>
      <c r="G47" s="166">
        <v>2.48</v>
      </c>
      <c r="H47" s="165">
        <v>3.56</v>
      </c>
      <c r="I47" s="165">
        <v>6.48</v>
      </c>
      <c r="J47" s="165">
        <v>5</v>
      </c>
      <c r="K47" s="165">
        <v>7.15</v>
      </c>
      <c r="L47" s="165">
        <v>4.8600000000000003</v>
      </c>
      <c r="M47" s="165">
        <v>4.17</v>
      </c>
      <c r="N47" s="165">
        <v>3.58</v>
      </c>
      <c r="O47" s="165">
        <v>4.6399999999999997</v>
      </c>
      <c r="P47" s="165">
        <v>3</v>
      </c>
      <c r="Q47" s="165">
        <v>3.61</v>
      </c>
      <c r="R47" s="165">
        <v>5</v>
      </c>
      <c r="S47" s="165">
        <v>7.76</v>
      </c>
      <c r="T47" s="165">
        <v>8.32</v>
      </c>
      <c r="U47" s="165">
        <v>0</v>
      </c>
      <c r="V47" s="165">
        <v>84.07</v>
      </c>
      <c r="W47" s="167"/>
      <c r="X47" s="165" t="b">
        <v>1</v>
      </c>
    </row>
    <row r="48" spans="1:24">
      <c r="A48" s="295"/>
      <c r="B48" s="143" t="s">
        <v>52</v>
      </c>
      <c r="C48" s="134">
        <v>3.75</v>
      </c>
      <c r="D48" s="134">
        <v>3.55</v>
      </c>
      <c r="E48" s="134">
        <v>3.31</v>
      </c>
      <c r="F48" s="165">
        <v>3.54</v>
      </c>
      <c r="G48" s="166">
        <v>1.75</v>
      </c>
      <c r="H48" s="165">
        <v>3</v>
      </c>
      <c r="I48" s="165">
        <v>6.56</v>
      </c>
      <c r="J48" s="165">
        <v>5</v>
      </c>
      <c r="K48" s="165">
        <v>7.38</v>
      </c>
      <c r="L48" s="165">
        <v>2.4500000000000002</v>
      </c>
      <c r="M48" s="165">
        <v>3.59</v>
      </c>
      <c r="N48" s="165">
        <v>3.6</v>
      </c>
      <c r="O48" s="165">
        <v>4.55</v>
      </c>
      <c r="P48" s="165">
        <v>3</v>
      </c>
      <c r="Q48" s="165">
        <v>3.81</v>
      </c>
      <c r="R48" s="165">
        <v>5</v>
      </c>
      <c r="S48" s="165">
        <v>7.52</v>
      </c>
      <c r="T48" s="165">
        <v>7.36</v>
      </c>
      <c r="U48" s="165">
        <v>0</v>
      </c>
      <c r="V48" s="165">
        <v>78.73</v>
      </c>
      <c r="W48" s="167"/>
      <c r="X48" s="165" t="b">
        <v>1</v>
      </c>
    </row>
    <row r="49" spans="1:24">
      <c r="A49" s="295"/>
      <c r="B49" s="143" t="s">
        <v>53</v>
      </c>
      <c r="C49" s="134">
        <v>4.53</v>
      </c>
      <c r="D49" s="134">
        <v>4.1100000000000003</v>
      </c>
      <c r="E49" s="134">
        <v>4.3499999999999996</v>
      </c>
      <c r="F49" s="165">
        <v>3.94</v>
      </c>
      <c r="G49" s="166">
        <v>4.42</v>
      </c>
      <c r="H49" s="165">
        <v>4.2699999999999996</v>
      </c>
      <c r="I49" s="165">
        <v>7.4</v>
      </c>
      <c r="J49" s="165">
        <v>5</v>
      </c>
      <c r="K49" s="165">
        <v>8.19</v>
      </c>
      <c r="L49" s="165">
        <v>4.8499999999999996</v>
      </c>
      <c r="M49" s="165">
        <v>4.3</v>
      </c>
      <c r="N49" s="165">
        <v>4.5999999999999996</v>
      </c>
      <c r="O49" s="165">
        <v>4.74</v>
      </c>
      <c r="P49" s="165">
        <v>3</v>
      </c>
      <c r="Q49" s="165">
        <v>4.58</v>
      </c>
      <c r="R49" s="165">
        <v>5</v>
      </c>
      <c r="S49" s="165">
        <v>7.12</v>
      </c>
      <c r="T49" s="165">
        <v>8.41</v>
      </c>
      <c r="U49" s="165">
        <v>0</v>
      </c>
      <c r="V49" s="165">
        <v>92.81</v>
      </c>
      <c r="W49" s="167"/>
      <c r="X49" s="165" t="b">
        <v>1</v>
      </c>
    </row>
    <row r="50" spans="1:24">
      <c r="A50" s="295"/>
      <c r="B50" s="143" t="s">
        <v>54</v>
      </c>
      <c r="C50" s="134">
        <v>3.73</v>
      </c>
      <c r="D50" s="134">
        <v>3.96</v>
      </c>
      <c r="E50" s="134">
        <v>4.04</v>
      </c>
      <c r="F50" s="165">
        <v>3.61</v>
      </c>
      <c r="G50" s="166">
        <v>3.96</v>
      </c>
      <c r="H50" s="165">
        <v>3.97</v>
      </c>
      <c r="I50" s="165">
        <v>8</v>
      </c>
      <c r="J50" s="165">
        <v>2.5</v>
      </c>
      <c r="K50" s="165">
        <v>8.23</v>
      </c>
      <c r="L50" s="165">
        <v>4.8</v>
      </c>
      <c r="M50" s="165">
        <v>3.8</v>
      </c>
      <c r="N50" s="165">
        <v>3.04</v>
      </c>
      <c r="O50" s="165">
        <v>4.6100000000000003</v>
      </c>
      <c r="P50" s="165">
        <v>3</v>
      </c>
      <c r="Q50" s="165">
        <v>3.9</v>
      </c>
      <c r="R50" s="165">
        <v>5</v>
      </c>
      <c r="S50" s="165">
        <v>7</v>
      </c>
      <c r="T50" s="165">
        <v>7.72</v>
      </c>
      <c r="U50" s="165">
        <v>0</v>
      </c>
      <c r="V50" s="165">
        <v>84.86</v>
      </c>
      <c r="W50" s="167"/>
      <c r="X50" s="165" t="b">
        <v>1</v>
      </c>
    </row>
    <row r="51" spans="1:24">
      <c r="A51" s="295"/>
      <c r="B51" s="143" t="s">
        <v>55</v>
      </c>
      <c r="C51" s="134">
        <v>0</v>
      </c>
      <c r="D51" s="134">
        <v>0</v>
      </c>
      <c r="E51" s="134">
        <v>0</v>
      </c>
      <c r="F51" s="165">
        <v>0</v>
      </c>
      <c r="G51" s="166">
        <v>0</v>
      </c>
      <c r="H51" s="165">
        <v>0</v>
      </c>
      <c r="I51" s="165">
        <v>0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5">
        <v>0</v>
      </c>
      <c r="P51" s="165">
        <v>0</v>
      </c>
      <c r="Q51" s="165">
        <v>0</v>
      </c>
      <c r="R51" s="165">
        <v>0</v>
      </c>
      <c r="S51" s="165">
        <v>0</v>
      </c>
      <c r="T51" s="165">
        <v>0</v>
      </c>
      <c r="U51" s="165">
        <v>0</v>
      </c>
      <c r="V51" s="165">
        <v>0</v>
      </c>
      <c r="W51" s="167"/>
      <c r="X51" s="165" t="b">
        <v>0</v>
      </c>
    </row>
    <row r="52" spans="1:24">
      <c r="A52" s="295"/>
      <c r="B52" s="143" t="s">
        <v>56</v>
      </c>
      <c r="C52" s="134">
        <v>4.82</v>
      </c>
      <c r="D52" s="134">
        <v>4.5</v>
      </c>
      <c r="E52" s="134">
        <v>4.66</v>
      </c>
      <c r="F52" s="165">
        <v>4.1399999999999997</v>
      </c>
      <c r="G52" s="166">
        <v>4.9000000000000004</v>
      </c>
      <c r="H52" s="165">
        <v>4.07</v>
      </c>
      <c r="I52" s="165">
        <v>6.4</v>
      </c>
      <c r="J52" s="165">
        <v>5</v>
      </c>
      <c r="K52" s="165">
        <v>8.57</v>
      </c>
      <c r="L52" s="165">
        <v>4.9800000000000004</v>
      </c>
      <c r="M52" s="165">
        <v>4.76</v>
      </c>
      <c r="N52" s="165">
        <v>3.23</v>
      </c>
      <c r="O52" s="165">
        <v>4.78</v>
      </c>
      <c r="P52" s="165">
        <v>3</v>
      </c>
      <c r="Q52" s="165">
        <v>4.87</v>
      </c>
      <c r="R52" s="165">
        <v>5</v>
      </c>
      <c r="S52" s="165">
        <v>6</v>
      </c>
      <c r="T52" s="165">
        <v>9.58</v>
      </c>
      <c r="U52" s="165">
        <v>0</v>
      </c>
      <c r="V52" s="165">
        <v>93.25</v>
      </c>
      <c r="W52" s="167"/>
      <c r="X52" s="165" t="b">
        <v>1</v>
      </c>
    </row>
    <row r="53" spans="1:24">
      <c r="A53" s="295"/>
      <c r="B53" s="143" t="s">
        <v>57</v>
      </c>
      <c r="C53" s="134">
        <v>4.34</v>
      </c>
      <c r="D53" s="134">
        <v>4.4000000000000004</v>
      </c>
      <c r="E53" s="134">
        <v>3.95</v>
      </c>
      <c r="F53" s="165">
        <v>4.4800000000000004</v>
      </c>
      <c r="G53" s="166">
        <v>4.9800000000000004</v>
      </c>
      <c r="H53" s="165">
        <v>4.6399999999999997</v>
      </c>
      <c r="I53" s="165">
        <v>8</v>
      </c>
      <c r="J53" s="165">
        <v>5</v>
      </c>
      <c r="K53" s="165">
        <v>9.2100000000000009</v>
      </c>
      <c r="L53" s="165">
        <v>4.88</v>
      </c>
      <c r="M53" s="165">
        <v>4.6100000000000003</v>
      </c>
      <c r="N53" s="165">
        <v>4.0999999999999996</v>
      </c>
      <c r="O53" s="165">
        <v>4.99</v>
      </c>
      <c r="P53" s="165">
        <v>3</v>
      </c>
      <c r="Q53" s="165">
        <v>4.95</v>
      </c>
      <c r="R53" s="165">
        <v>5</v>
      </c>
      <c r="S53" s="165">
        <v>7.16</v>
      </c>
      <c r="T53" s="165">
        <v>8.9</v>
      </c>
      <c r="U53" s="165">
        <v>0</v>
      </c>
      <c r="V53" s="165">
        <v>96.59</v>
      </c>
      <c r="W53" s="167"/>
      <c r="X53" s="165" t="b">
        <v>1</v>
      </c>
    </row>
    <row r="54" spans="1:24">
      <c r="A54" s="295"/>
      <c r="B54" s="143" t="s">
        <v>58</v>
      </c>
      <c r="C54" s="134">
        <v>4.3</v>
      </c>
      <c r="D54" s="134">
        <v>4.6500000000000004</v>
      </c>
      <c r="E54" s="134">
        <v>4.74</v>
      </c>
      <c r="F54" s="165">
        <v>3.7</v>
      </c>
      <c r="G54" s="166">
        <v>3.07</v>
      </c>
      <c r="H54" s="165">
        <v>4.43</v>
      </c>
      <c r="I54" s="165">
        <v>7.92</v>
      </c>
      <c r="J54" s="165">
        <v>5</v>
      </c>
      <c r="K54" s="165">
        <v>9.6199999999999992</v>
      </c>
      <c r="L54" s="165">
        <v>4.76</v>
      </c>
      <c r="M54" s="165">
        <v>4.5599999999999996</v>
      </c>
      <c r="N54" s="165">
        <v>3.64</v>
      </c>
      <c r="O54" s="165">
        <v>4.75</v>
      </c>
      <c r="P54" s="165">
        <v>3</v>
      </c>
      <c r="Q54" s="165">
        <v>3.16</v>
      </c>
      <c r="R54" s="165">
        <v>5</v>
      </c>
      <c r="S54" s="165">
        <v>7.4</v>
      </c>
      <c r="T54" s="165">
        <v>8.1199999999999992</v>
      </c>
      <c r="U54" s="165">
        <v>0</v>
      </c>
      <c r="V54" s="165">
        <v>91.83</v>
      </c>
      <c r="W54" s="167"/>
      <c r="X54" s="165" t="b">
        <v>1</v>
      </c>
    </row>
    <row r="55" spans="1:24">
      <c r="A55" s="295"/>
      <c r="B55" s="143" t="s">
        <v>59</v>
      </c>
      <c r="C55" s="134">
        <v>4.8600000000000003</v>
      </c>
      <c r="D55" s="134">
        <v>4.8899999999999997</v>
      </c>
      <c r="E55" s="134">
        <v>3.98</v>
      </c>
      <c r="F55" s="165">
        <v>4.43</v>
      </c>
      <c r="G55" s="166">
        <v>4.12</v>
      </c>
      <c r="H55" s="165">
        <v>4.59</v>
      </c>
      <c r="I55" s="165">
        <v>7.32</v>
      </c>
      <c r="J55" s="165">
        <v>5</v>
      </c>
      <c r="K55" s="165">
        <v>9.51</v>
      </c>
      <c r="L55" s="165">
        <v>4.8600000000000003</v>
      </c>
      <c r="M55" s="165">
        <v>4.67</v>
      </c>
      <c r="N55" s="165">
        <v>4.6399999999999997</v>
      </c>
      <c r="O55" s="165">
        <v>4.75</v>
      </c>
      <c r="P55" s="165">
        <v>3</v>
      </c>
      <c r="Q55" s="165">
        <v>3.93</v>
      </c>
      <c r="R55" s="165">
        <v>5</v>
      </c>
      <c r="S55" s="165">
        <v>6.56</v>
      </c>
      <c r="T55" s="165">
        <v>9.5500000000000007</v>
      </c>
      <c r="U55" s="165">
        <v>0</v>
      </c>
      <c r="V55" s="165">
        <v>95.66</v>
      </c>
      <c r="W55" s="167"/>
      <c r="X55" s="165" t="b">
        <v>1</v>
      </c>
    </row>
    <row r="56" spans="1:24">
      <c r="A56" s="295"/>
      <c r="B56" s="143" t="s">
        <v>60</v>
      </c>
      <c r="C56" s="134">
        <v>0</v>
      </c>
      <c r="D56" s="134">
        <v>0</v>
      </c>
      <c r="E56" s="134">
        <v>0</v>
      </c>
      <c r="F56" s="165">
        <v>0</v>
      </c>
      <c r="G56" s="166">
        <v>0</v>
      </c>
      <c r="H56" s="165">
        <v>0</v>
      </c>
      <c r="I56" s="165">
        <v>0</v>
      </c>
      <c r="J56" s="165">
        <v>0</v>
      </c>
      <c r="K56" s="165">
        <v>0</v>
      </c>
      <c r="L56" s="165">
        <v>0</v>
      </c>
      <c r="M56" s="165">
        <v>0</v>
      </c>
      <c r="N56" s="165">
        <v>0</v>
      </c>
      <c r="O56" s="165">
        <v>0</v>
      </c>
      <c r="P56" s="165">
        <v>3</v>
      </c>
      <c r="Q56" s="165">
        <v>0</v>
      </c>
      <c r="R56" s="165">
        <v>0</v>
      </c>
      <c r="S56" s="165">
        <v>0</v>
      </c>
      <c r="T56" s="165">
        <v>0</v>
      </c>
      <c r="U56" s="165">
        <v>0</v>
      </c>
      <c r="V56" s="165">
        <v>3</v>
      </c>
      <c r="W56" s="167"/>
      <c r="X56" s="165" t="b">
        <v>0</v>
      </c>
    </row>
    <row r="57" spans="1:24" ht="25.5">
      <c r="A57" s="295"/>
      <c r="B57" s="143" t="s">
        <v>61</v>
      </c>
      <c r="C57" s="134">
        <v>4.99</v>
      </c>
      <c r="D57" s="134">
        <v>4.88</v>
      </c>
      <c r="E57" s="134">
        <v>4.93</v>
      </c>
      <c r="F57" s="165">
        <v>4.9000000000000004</v>
      </c>
      <c r="G57" s="166">
        <v>4.7300000000000004</v>
      </c>
      <c r="H57" s="165">
        <v>4.68</v>
      </c>
      <c r="I57" s="165">
        <v>8</v>
      </c>
      <c r="J57" s="165">
        <v>5</v>
      </c>
      <c r="K57" s="165">
        <v>9.89</v>
      </c>
      <c r="L57" s="165">
        <v>5</v>
      </c>
      <c r="M57" s="165">
        <v>4.92</v>
      </c>
      <c r="N57" s="165">
        <v>3.5</v>
      </c>
      <c r="O57" s="165">
        <v>5</v>
      </c>
      <c r="P57" s="165">
        <v>3</v>
      </c>
      <c r="Q57" s="165">
        <v>3.49</v>
      </c>
      <c r="R57" s="165">
        <v>5</v>
      </c>
      <c r="S57" s="165">
        <v>8</v>
      </c>
      <c r="T57" s="165">
        <v>10</v>
      </c>
      <c r="U57" s="165">
        <v>3</v>
      </c>
      <c r="V57" s="165">
        <v>102.91</v>
      </c>
      <c r="W57" s="165" t="s">
        <v>216</v>
      </c>
      <c r="X57" s="165" t="b">
        <v>1</v>
      </c>
    </row>
    <row r="58" spans="1:24">
      <c r="A58" s="295"/>
      <c r="B58" s="143" t="s">
        <v>62</v>
      </c>
      <c r="C58" s="134">
        <v>4.2</v>
      </c>
      <c r="D58" s="134">
        <v>4.8</v>
      </c>
      <c r="E58" s="134">
        <v>4.6399999999999997</v>
      </c>
      <c r="F58" s="165">
        <v>4.88</v>
      </c>
      <c r="G58" s="166">
        <v>4.82</v>
      </c>
      <c r="H58" s="165">
        <v>4.3099999999999996</v>
      </c>
      <c r="I58" s="165">
        <v>7.08</v>
      </c>
      <c r="J58" s="165">
        <v>5</v>
      </c>
      <c r="K58" s="165">
        <v>10</v>
      </c>
      <c r="L58" s="165">
        <v>5</v>
      </c>
      <c r="M58" s="165">
        <v>4.79</v>
      </c>
      <c r="N58" s="165">
        <v>4.18</v>
      </c>
      <c r="O58" s="165">
        <v>4.57</v>
      </c>
      <c r="P58" s="165">
        <v>3</v>
      </c>
      <c r="Q58" s="165">
        <v>4.75</v>
      </c>
      <c r="R58" s="165">
        <v>5</v>
      </c>
      <c r="S58" s="165">
        <v>8</v>
      </c>
      <c r="T58" s="165">
        <v>9.9600000000000009</v>
      </c>
      <c r="U58" s="165">
        <v>1</v>
      </c>
      <c r="V58" s="165">
        <v>99.96</v>
      </c>
      <c r="W58" s="134" t="s">
        <v>217</v>
      </c>
      <c r="X58" s="165" t="b">
        <v>1</v>
      </c>
    </row>
    <row r="59" spans="1:24">
      <c r="A59" s="295"/>
      <c r="B59" s="143" t="s">
        <v>63</v>
      </c>
      <c r="C59" s="134">
        <v>3.69</v>
      </c>
      <c r="D59" s="134">
        <v>3.7</v>
      </c>
      <c r="E59" s="134">
        <v>3.33</v>
      </c>
      <c r="F59" s="165">
        <v>2.73</v>
      </c>
      <c r="G59" s="166">
        <v>3.72</v>
      </c>
      <c r="H59" s="165">
        <v>3.96</v>
      </c>
      <c r="I59" s="165">
        <v>6.92</v>
      </c>
      <c r="J59" s="165">
        <v>5</v>
      </c>
      <c r="K59" s="165">
        <v>8.06</v>
      </c>
      <c r="L59" s="165">
        <v>4.78</v>
      </c>
      <c r="M59" s="165">
        <v>3.73</v>
      </c>
      <c r="N59" s="165">
        <v>2.95</v>
      </c>
      <c r="O59" s="165">
        <v>4.6500000000000004</v>
      </c>
      <c r="P59" s="165">
        <v>3</v>
      </c>
      <c r="Q59" s="165">
        <v>3.66</v>
      </c>
      <c r="R59" s="165">
        <v>5</v>
      </c>
      <c r="S59" s="165">
        <v>6.8</v>
      </c>
      <c r="T59" s="165">
        <v>7.87</v>
      </c>
      <c r="U59" s="165">
        <v>0</v>
      </c>
      <c r="V59" s="165">
        <v>83.55</v>
      </c>
      <c r="W59" s="167"/>
      <c r="X59" s="165" t="b">
        <v>1</v>
      </c>
    </row>
    <row r="60" spans="1:24">
      <c r="A60" s="295"/>
      <c r="B60" s="143" t="s">
        <v>64</v>
      </c>
      <c r="C60" s="134">
        <v>3.66</v>
      </c>
      <c r="D60" s="134">
        <v>3.88</v>
      </c>
      <c r="E60" s="134">
        <v>4.18</v>
      </c>
      <c r="F60" s="165">
        <v>3.96</v>
      </c>
      <c r="G60" s="166">
        <v>4.5199999999999996</v>
      </c>
      <c r="H60" s="165">
        <v>4.1100000000000003</v>
      </c>
      <c r="I60" s="165">
        <v>7.76</v>
      </c>
      <c r="J60" s="165">
        <v>5</v>
      </c>
      <c r="K60" s="165">
        <v>7.77</v>
      </c>
      <c r="L60" s="165">
        <v>4.8499999999999996</v>
      </c>
      <c r="M60" s="165">
        <v>4</v>
      </c>
      <c r="N60" s="165">
        <v>3.78</v>
      </c>
      <c r="O60" s="165">
        <v>4.53</v>
      </c>
      <c r="P60" s="165">
        <v>3</v>
      </c>
      <c r="Q60" s="165">
        <v>4.2</v>
      </c>
      <c r="R60" s="165">
        <v>5</v>
      </c>
      <c r="S60" s="165">
        <v>8</v>
      </c>
      <c r="T60" s="165">
        <v>8.77</v>
      </c>
      <c r="U60" s="165">
        <v>0</v>
      </c>
      <c r="V60" s="165">
        <v>90.95</v>
      </c>
      <c r="W60" s="167"/>
      <c r="X60" s="165" t="b">
        <v>1</v>
      </c>
    </row>
    <row r="61" spans="1:24">
      <c r="A61" s="295"/>
      <c r="B61" s="143" t="s">
        <v>65</v>
      </c>
      <c r="C61" s="134">
        <v>3.74</v>
      </c>
      <c r="D61" s="134">
        <v>3.68</v>
      </c>
      <c r="E61" s="134">
        <v>4</v>
      </c>
      <c r="F61" s="165">
        <v>4.1900000000000004</v>
      </c>
      <c r="G61" s="166">
        <v>2.84</v>
      </c>
      <c r="H61" s="165">
        <v>3.66</v>
      </c>
      <c r="I61" s="165">
        <v>5.68</v>
      </c>
      <c r="J61" s="165">
        <v>5</v>
      </c>
      <c r="K61" s="165">
        <v>7.19</v>
      </c>
      <c r="L61" s="165">
        <v>3.52</v>
      </c>
      <c r="M61" s="165">
        <v>3.85</v>
      </c>
      <c r="N61" s="165">
        <v>3.57</v>
      </c>
      <c r="O61" s="165">
        <v>4.84</v>
      </c>
      <c r="P61" s="165">
        <v>3</v>
      </c>
      <c r="Q61" s="165">
        <v>2.84</v>
      </c>
      <c r="R61" s="165">
        <v>5</v>
      </c>
      <c r="S61" s="165">
        <v>6</v>
      </c>
      <c r="T61" s="165">
        <v>7.56</v>
      </c>
      <c r="U61" s="165">
        <v>0</v>
      </c>
      <c r="V61" s="165">
        <v>80.150000000000006</v>
      </c>
      <c r="W61" s="167"/>
      <c r="X61" s="165" t="b">
        <v>1</v>
      </c>
    </row>
    <row r="62" spans="1:24">
      <c r="A62" s="295"/>
      <c r="B62" s="143" t="s">
        <v>66</v>
      </c>
      <c r="C62" s="134">
        <v>3.55</v>
      </c>
      <c r="D62" s="134">
        <v>3.76</v>
      </c>
      <c r="E62" s="134">
        <v>3.44</v>
      </c>
      <c r="F62" s="165">
        <v>3.85</v>
      </c>
      <c r="G62" s="166">
        <v>1.75</v>
      </c>
      <c r="H62" s="165">
        <v>3.94</v>
      </c>
      <c r="I62" s="165">
        <v>6.8</v>
      </c>
      <c r="J62" s="165">
        <v>2.5</v>
      </c>
      <c r="K62" s="165">
        <v>8.02</v>
      </c>
      <c r="L62" s="165">
        <v>4.78</v>
      </c>
      <c r="M62" s="165">
        <v>4.43</v>
      </c>
      <c r="N62" s="165">
        <v>4.63</v>
      </c>
      <c r="O62" s="165">
        <v>4.87</v>
      </c>
      <c r="P62" s="165">
        <v>3</v>
      </c>
      <c r="Q62" s="165">
        <v>4.2300000000000004</v>
      </c>
      <c r="R62" s="165">
        <v>5</v>
      </c>
      <c r="S62" s="165">
        <v>7.04</v>
      </c>
      <c r="T62" s="165">
        <v>8.01</v>
      </c>
      <c r="U62" s="165">
        <v>0</v>
      </c>
      <c r="V62" s="165">
        <v>83.6</v>
      </c>
      <c r="W62" s="167"/>
      <c r="X62" s="165" t="b">
        <v>1</v>
      </c>
    </row>
    <row r="63" spans="1:24">
      <c r="A63" s="296" t="s">
        <v>67</v>
      </c>
      <c r="B63" s="144" t="s">
        <v>68</v>
      </c>
      <c r="C63" s="134">
        <v>4.45</v>
      </c>
      <c r="D63" s="134">
        <v>3.87</v>
      </c>
      <c r="E63" s="134">
        <v>4.3099999999999996</v>
      </c>
      <c r="F63" s="165">
        <v>4.2</v>
      </c>
      <c r="G63" s="166">
        <v>4.17</v>
      </c>
      <c r="H63" s="165">
        <v>3.63</v>
      </c>
      <c r="I63" s="165">
        <v>7.96</v>
      </c>
      <c r="J63" s="165">
        <v>5</v>
      </c>
      <c r="K63" s="165">
        <v>7.79</v>
      </c>
      <c r="L63" s="165">
        <v>4.92</v>
      </c>
      <c r="M63" s="165">
        <v>4.78</v>
      </c>
      <c r="N63" s="165">
        <v>4.13</v>
      </c>
      <c r="O63" s="165">
        <v>4.79</v>
      </c>
      <c r="P63" s="165">
        <v>3</v>
      </c>
      <c r="Q63" s="165">
        <v>2.95</v>
      </c>
      <c r="R63" s="165">
        <v>5</v>
      </c>
      <c r="S63" s="165">
        <v>8</v>
      </c>
      <c r="T63" s="165">
        <v>9.4</v>
      </c>
      <c r="U63" s="165">
        <v>0</v>
      </c>
      <c r="V63" s="165">
        <v>92.35</v>
      </c>
      <c r="W63" s="167"/>
      <c r="X63" s="165" t="b">
        <v>1</v>
      </c>
    </row>
    <row r="64" spans="1:24">
      <c r="A64" s="296"/>
      <c r="B64" s="144" t="s">
        <v>69</v>
      </c>
      <c r="C64" s="134">
        <v>4.87</v>
      </c>
      <c r="D64" s="134">
        <v>4.33</v>
      </c>
      <c r="E64" s="134">
        <v>4.4800000000000004</v>
      </c>
      <c r="F64" s="165">
        <v>3.22</v>
      </c>
      <c r="G64" s="166">
        <v>2.7</v>
      </c>
      <c r="H64" s="165">
        <v>4.53</v>
      </c>
      <c r="I64" s="165">
        <v>7.72</v>
      </c>
      <c r="J64" s="165">
        <v>2.5</v>
      </c>
      <c r="K64" s="165">
        <v>8.4</v>
      </c>
      <c r="L64" s="165">
        <v>4.7699999999999996</v>
      </c>
      <c r="M64" s="165">
        <v>3.92</v>
      </c>
      <c r="N64" s="165">
        <v>4.43</v>
      </c>
      <c r="O64" s="165">
        <v>4.82</v>
      </c>
      <c r="P64" s="165">
        <v>3</v>
      </c>
      <c r="Q64" s="165">
        <v>3.86</v>
      </c>
      <c r="R64" s="165">
        <v>5</v>
      </c>
      <c r="S64" s="165">
        <v>8</v>
      </c>
      <c r="T64" s="165">
        <v>9.1300000000000008</v>
      </c>
      <c r="U64" s="165">
        <v>0</v>
      </c>
      <c r="V64" s="165">
        <v>89.69</v>
      </c>
      <c r="W64" s="167"/>
      <c r="X64" s="165" t="b">
        <v>1</v>
      </c>
    </row>
    <row r="65" spans="1:24">
      <c r="A65" s="296"/>
      <c r="B65" s="144" t="s">
        <v>70</v>
      </c>
      <c r="C65" s="134">
        <v>0</v>
      </c>
      <c r="D65" s="134">
        <v>0</v>
      </c>
      <c r="E65" s="134">
        <v>0</v>
      </c>
      <c r="F65" s="165">
        <v>0</v>
      </c>
      <c r="G65" s="166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65">
        <v>0</v>
      </c>
      <c r="N65" s="165">
        <v>0</v>
      </c>
      <c r="O65" s="165">
        <v>0</v>
      </c>
      <c r="P65" s="165">
        <v>0</v>
      </c>
      <c r="Q65" s="165">
        <v>0</v>
      </c>
      <c r="R65" s="165">
        <v>0</v>
      </c>
      <c r="S65" s="165">
        <v>0</v>
      </c>
      <c r="T65" s="165">
        <v>0</v>
      </c>
      <c r="U65" s="165">
        <v>0</v>
      </c>
      <c r="V65" s="165">
        <v>0</v>
      </c>
      <c r="W65" s="167"/>
      <c r="X65" s="165" t="b">
        <v>0</v>
      </c>
    </row>
    <row r="66" spans="1:24">
      <c r="A66" s="296"/>
      <c r="B66" s="144" t="s">
        <v>71</v>
      </c>
      <c r="C66" s="134">
        <v>0</v>
      </c>
      <c r="D66" s="134">
        <v>0</v>
      </c>
      <c r="E66" s="134">
        <v>0</v>
      </c>
      <c r="F66" s="165">
        <v>0</v>
      </c>
      <c r="G66" s="166">
        <v>0</v>
      </c>
      <c r="H66" s="165">
        <v>0</v>
      </c>
      <c r="I66" s="165">
        <v>0</v>
      </c>
      <c r="J66" s="165">
        <v>0</v>
      </c>
      <c r="K66" s="165">
        <v>0</v>
      </c>
      <c r="L66" s="165">
        <v>0</v>
      </c>
      <c r="M66" s="165">
        <v>0</v>
      </c>
      <c r="N66" s="165">
        <v>0</v>
      </c>
      <c r="O66" s="165">
        <v>0</v>
      </c>
      <c r="P66" s="165">
        <v>0</v>
      </c>
      <c r="Q66" s="165">
        <v>0</v>
      </c>
      <c r="R66" s="165">
        <v>0</v>
      </c>
      <c r="S66" s="165">
        <v>0</v>
      </c>
      <c r="T66" s="165">
        <v>0</v>
      </c>
      <c r="U66" s="165">
        <v>0</v>
      </c>
      <c r="V66" s="165">
        <v>0</v>
      </c>
      <c r="W66" s="167"/>
      <c r="X66" s="165" t="b">
        <v>0</v>
      </c>
    </row>
    <row r="67" spans="1:24">
      <c r="A67" s="296"/>
      <c r="B67" s="144" t="s">
        <v>72</v>
      </c>
      <c r="C67" s="134">
        <v>4.4800000000000004</v>
      </c>
      <c r="D67" s="134">
        <v>4.28</v>
      </c>
      <c r="E67" s="134">
        <v>0</v>
      </c>
      <c r="F67" s="165">
        <v>4.21</v>
      </c>
      <c r="G67" s="166">
        <v>4.04</v>
      </c>
      <c r="H67" s="165">
        <v>0</v>
      </c>
      <c r="I67" s="165">
        <v>7.36</v>
      </c>
      <c r="J67" s="165">
        <v>5</v>
      </c>
      <c r="K67" s="165">
        <v>8.7899999999999991</v>
      </c>
      <c r="L67" s="165">
        <v>4.91</v>
      </c>
      <c r="M67" s="165">
        <v>3.97</v>
      </c>
      <c r="N67" s="165">
        <v>4.17</v>
      </c>
      <c r="O67" s="165">
        <v>4.8099999999999996</v>
      </c>
      <c r="P67" s="165">
        <v>0</v>
      </c>
      <c r="Q67" s="165">
        <v>0</v>
      </c>
      <c r="R67" s="165">
        <v>0</v>
      </c>
      <c r="S67" s="165">
        <v>0</v>
      </c>
      <c r="T67" s="165">
        <v>0</v>
      </c>
      <c r="U67" s="165">
        <v>0</v>
      </c>
      <c r="V67" s="165">
        <v>56.02</v>
      </c>
      <c r="W67" s="167"/>
      <c r="X67" s="165" t="b">
        <v>0</v>
      </c>
    </row>
    <row r="68" spans="1:24">
      <c r="A68" s="296"/>
      <c r="B68" s="144" t="s">
        <v>73</v>
      </c>
      <c r="C68" s="134">
        <v>0</v>
      </c>
      <c r="D68" s="134">
        <v>0</v>
      </c>
      <c r="E68" s="134">
        <v>0</v>
      </c>
      <c r="F68" s="165">
        <v>0</v>
      </c>
      <c r="G68" s="166">
        <v>0</v>
      </c>
      <c r="H68" s="165">
        <v>0</v>
      </c>
      <c r="I68" s="165">
        <v>0</v>
      </c>
      <c r="J68" s="165">
        <v>0</v>
      </c>
      <c r="K68" s="165">
        <v>0</v>
      </c>
      <c r="L68" s="165">
        <v>0</v>
      </c>
      <c r="M68" s="165">
        <v>0</v>
      </c>
      <c r="N68" s="165">
        <v>0</v>
      </c>
      <c r="O68" s="165">
        <v>0</v>
      </c>
      <c r="P68" s="165">
        <v>0</v>
      </c>
      <c r="Q68" s="165">
        <v>0</v>
      </c>
      <c r="R68" s="165">
        <v>0</v>
      </c>
      <c r="S68" s="165">
        <v>0</v>
      </c>
      <c r="T68" s="165">
        <v>0</v>
      </c>
      <c r="U68" s="165">
        <v>0</v>
      </c>
      <c r="V68" s="165">
        <v>0</v>
      </c>
      <c r="W68" s="167"/>
      <c r="X68" s="165" t="b">
        <v>0</v>
      </c>
    </row>
    <row r="69" spans="1:24">
      <c r="A69" s="296"/>
      <c r="B69" s="144" t="s">
        <v>74</v>
      </c>
      <c r="C69" s="134">
        <v>4.0199999999999996</v>
      </c>
      <c r="D69" s="134">
        <v>3.54</v>
      </c>
      <c r="E69" s="134">
        <v>4.1500000000000004</v>
      </c>
      <c r="F69" s="165">
        <v>2.58</v>
      </c>
      <c r="G69" s="166">
        <v>2.54</v>
      </c>
      <c r="H69" s="165">
        <v>3.65</v>
      </c>
      <c r="I69" s="165">
        <v>5.84</v>
      </c>
      <c r="J69" s="165">
        <v>5</v>
      </c>
      <c r="K69" s="165">
        <v>7.72</v>
      </c>
      <c r="L69" s="165">
        <v>4.91</v>
      </c>
      <c r="M69" s="165">
        <v>3.81</v>
      </c>
      <c r="N69" s="165">
        <v>3.62</v>
      </c>
      <c r="O69" s="165">
        <v>4.58</v>
      </c>
      <c r="P69" s="165">
        <v>0</v>
      </c>
      <c r="Q69" s="165">
        <v>0</v>
      </c>
      <c r="R69" s="165">
        <v>0</v>
      </c>
      <c r="S69" s="165">
        <v>0</v>
      </c>
      <c r="T69" s="165">
        <v>0</v>
      </c>
      <c r="U69" s="165">
        <v>0</v>
      </c>
      <c r="V69" s="165">
        <v>55.95</v>
      </c>
      <c r="W69" s="167"/>
      <c r="X69" s="165" t="b">
        <v>0</v>
      </c>
    </row>
    <row r="70" spans="1:24">
      <c r="A70" s="296"/>
      <c r="B70" s="144" t="s">
        <v>75</v>
      </c>
      <c r="C70" s="134">
        <v>3.79</v>
      </c>
      <c r="D70" s="134">
        <v>3.78</v>
      </c>
      <c r="E70" s="134">
        <v>3.32</v>
      </c>
      <c r="F70" s="165">
        <v>4.5199999999999996</v>
      </c>
      <c r="G70" s="166">
        <v>2.9</v>
      </c>
      <c r="H70" s="165">
        <v>3.91</v>
      </c>
      <c r="I70" s="165">
        <v>7.08</v>
      </c>
      <c r="J70" s="165">
        <v>5</v>
      </c>
      <c r="K70" s="165">
        <v>7.3</v>
      </c>
      <c r="L70" s="165">
        <v>4.8899999999999997</v>
      </c>
      <c r="M70" s="165">
        <v>3.72</v>
      </c>
      <c r="N70" s="165">
        <v>3.67</v>
      </c>
      <c r="O70" s="165">
        <v>4.83</v>
      </c>
      <c r="P70" s="165">
        <v>3</v>
      </c>
      <c r="Q70" s="165">
        <v>4.42</v>
      </c>
      <c r="R70" s="165">
        <v>5</v>
      </c>
      <c r="S70" s="165">
        <v>6.84</v>
      </c>
      <c r="T70" s="165">
        <v>7.29</v>
      </c>
      <c r="U70" s="165">
        <v>0</v>
      </c>
      <c r="V70" s="165">
        <v>85.27</v>
      </c>
      <c r="W70" s="167"/>
      <c r="X70" s="165" t="b">
        <v>1</v>
      </c>
    </row>
    <row r="71" spans="1:24">
      <c r="A71" s="296"/>
      <c r="B71" s="144" t="s">
        <v>76</v>
      </c>
      <c r="C71" s="134">
        <v>3.53</v>
      </c>
      <c r="D71" s="134">
        <v>3.75</v>
      </c>
      <c r="E71" s="134">
        <v>4.26</v>
      </c>
      <c r="F71" s="165">
        <v>3.74</v>
      </c>
      <c r="G71" s="166">
        <v>2.4700000000000002</v>
      </c>
      <c r="H71" s="165">
        <v>3.59</v>
      </c>
      <c r="I71" s="165">
        <v>0</v>
      </c>
      <c r="J71" s="165">
        <v>0</v>
      </c>
      <c r="K71" s="165">
        <v>0</v>
      </c>
      <c r="L71" s="165">
        <v>0</v>
      </c>
      <c r="M71" s="165">
        <v>0</v>
      </c>
      <c r="N71" s="165">
        <v>0</v>
      </c>
      <c r="O71" s="165">
        <v>0</v>
      </c>
      <c r="P71" s="165">
        <v>0</v>
      </c>
      <c r="Q71" s="165">
        <v>0</v>
      </c>
      <c r="R71" s="165">
        <v>0</v>
      </c>
      <c r="S71" s="165">
        <v>0</v>
      </c>
      <c r="T71" s="165">
        <v>0</v>
      </c>
      <c r="U71" s="165">
        <v>0</v>
      </c>
      <c r="V71" s="165">
        <v>21.34</v>
      </c>
      <c r="W71" s="167"/>
      <c r="X71" s="165" t="b">
        <v>0</v>
      </c>
    </row>
    <row r="72" spans="1:24">
      <c r="A72" s="296"/>
      <c r="B72" s="144" t="s">
        <v>77</v>
      </c>
      <c r="C72" s="134">
        <v>3.97</v>
      </c>
      <c r="D72" s="134">
        <v>2.5</v>
      </c>
      <c r="E72" s="134">
        <v>1.75</v>
      </c>
      <c r="F72" s="165">
        <v>3.66</v>
      </c>
      <c r="G72" s="166">
        <v>1.75</v>
      </c>
      <c r="H72" s="165">
        <v>3.32</v>
      </c>
      <c r="I72" s="165">
        <v>5.72</v>
      </c>
      <c r="J72" s="165">
        <v>2.5</v>
      </c>
      <c r="K72" s="165">
        <v>7.17</v>
      </c>
      <c r="L72" s="165">
        <v>1.75</v>
      </c>
      <c r="M72" s="165">
        <v>4.3600000000000003</v>
      </c>
      <c r="N72" s="165">
        <v>2.4700000000000002</v>
      </c>
      <c r="O72" s="165">
        <v>3.24</v>
      </c>
      <c r="P72" s="165">
        <v>3</v>
      </c>
      <c r="Q72" s="165">
        <v>4.08</v>
      </c>
      <c r="R72" s="165">
        <v>5</v>
      </c>
      <c r="S72" s="165">
        <v>5.56</v>
      </c>
      <c r="T72" s="165">
        <v>7.13</v>
      </c>
      <c r="U72" s="165">
        <v>0</v>
      </c>
      <c r="V72" s="165">
        <v>68.92</v>
      </c>
      <c r="W72" s="167"/>
      <c r="X72" s="165" t="b">
        <v>1</v>
      </c>
    </row>
    <row r="73" spans="1:24">
      <c r="A73" s="296"/>
      <c r="B73" s="144" t="s">
        <v>78</v>
      </c>
      <c r="C73" s="134">
        <v>3.87</v>
      </c>
      <c r="D73" s="134">
        <v>3.64</v>
      </c>
      <c r="E73" s="134">
        <v>4.37</v>
      </c>
      <c r="F73" s="165">
        <v>4.3600000000000003</v>
      </c>
      <c r="G73" s="166">
        <v>1.75</v>
      </c>
      <c r="H73" s="165">
        <v>4.0599999999999996</v>
      </c>
      <c r="I73" s="165">
        <v>7.28</v>
      </c>
      <c r="J73" s="165">
        <v>2.5</v>
      </c>
      <c r="K73" s="165">
        <v>7.06</v>
      </c>
      <c r="L73" s="165">
        <v>4.99</v>
      </c>
      <c r="M73" s="165">
        <v>4.1900000000000004</v>
      </c>
      <c r="N73" s="165">
        <v>4.3</v>
      </c>
      <c r="O73" s="165">
        <v>4.84</v>
      </c>
      <c r="P73" s="165">
        <v>3</v>
      </c>
      <c r="Q73" s="165">
        <v>4.3600000000000003</v>
      </c>
      <c r="R73" s="165">
        <v>5</v>
      </c>
      <c r="S73" s="165">
        <v>6.32</v>
      </c>
      <c r="T73" s="165">
        <v>7.05</v>
      </c>
      <c r="U73" s="165">
        <v>0</v>
      </c>
      <c r="V73" s="165">
        <v>82.95</v>
      </c>
      <c r="W73" s="167"/>
      <c r="X73" s="165" t="b">
        <v>1</v>
      </c>
    </row>
    <row r="74" spans="1:24">
      <c r="A74" s="296"/>
      <c r="B74" s="144" t="s">
        <v>79</v>
      </c>
      <c r="C74" s="134">
        <v>4.51</v>
      </c>
      <c r="D74" s="134">
        <v>4.46</v>
      </c>
      <c r="E74" s="134">
        <v>4.8899999999999997</v>
      </c>
      <c r="F74" s="165">
        <v>4.57</v>
      </c>
      <c r="G74" s="166">
        <v>4</v>
      </c>
      <c r="H74" s="165">
        <v>4.49</v>
      </c>
      <c r="I74" s="165">
        <v>7.8</v>
      </c>
      <c r="J74" s="165">
        <v>5</v>
      </c>
      <c r="K74" s="165">
        <v>6.33</v>
      </c>
      <c r="L74" s="165">
        <v>4.92</v>
      </c>
      <c r="M74" s="165">
        <v>4.5</v>
      </c>
      <c r="N74" s="165">
        <v>4.8099999999999996</v>
      </c>
      <c r="O74" s="165">
        <v>4.8499999999999996</v>
      </c>
      <c r="P74" s="165">
        <v>3</v>
      </c>
      <c r="Q74" s="165">
        <v>4.24</v>
      </c>
      <c r="R74" s="165">
        <v>5</v>
      </c>
      <c r="S74" s="165">
        <v>7.8</v>
      </c>
      <c r="T74" s="165">
        <v>7.92</v>
      </c>
      <c r="U74" s="165">
        <v>0</v>
      </c>
      <c r="V74" s="165">
        <v>93.09</v>
      </c>
      <c r="W74" s="167"/>
      <c r="X74" s="165" t="b">
        <v>1</v>
      </c>
    </row>
    <row r="75" spans="1:24">
      <c r="A75" s="296"/>
      <c r="B75" s="144" t="s">
        <v>80</v>
      </c>
      <c r="C75" s="134">
        <v>4.41</v>
      </c>
      <c r="D75" s="134">
        <v>4.88</v>
      </c>
      <c r="E75" s="134">
        <v>4.82</v>
      </c>
      <c r="F75" s="165">
        <v>4.46</v>
      </c>
      <c r="G75" s="166">
        <v>4.87</v>
      </c>
      <c r="H75" s="165">
        <v>4.45</v>
      </c>
      <c r="I75" s="165">
        <v>8</v>
      </c>
      <c r="J75" s="165">
        <v>5</v>
      </c>
      <c r="K75" s="165">
        <v>8.83</v>
      </c>
      <c r="L75" s="165">
        <v>4.9400000000000004</v>
      </c>
      <c r="M75" s="165">
        <v>4.87</v>
      </c>
      <c r="N75" s="165">
        <v>4.26</v>
      </c>
      <c r="O75" s="165">
        <v>4.74</v>
      </c>
      <c r="P75" s="165">
        <v>3</v>
      </c>
      <c r="Q75" s="165">
        <v>4.93</v>
      </c>
      <c r="R75" s="165">
        <v>5</v>
      </c>
      <c r="S75" s="165">
        <v>8</v>
      </c>
      <c r="T75" s="165">
        <v>9.2799999999999994</v>
      </c>
      <c r="U75" s="165">
        <v>0</v>
      </c>
      <c r="V75" s="165">
        <v>98.75</v>
      </c>
      <c r="W75" s="167"/>
      <c r="X75" s="165" t="b">
        <v>1</v>
      </c>
    </row>
    <row r="76" spans="1:24">
      <c r="A76" s="296"/>
      <c r="B76" s="144" t="s">
        <v>81</v>
      </c>
      <c r="C76" s="134">
        <v>4.2300000000000004</v>
      </c>
      <c r="D76" s="134">
        <v>4.3099999999999996</v>
      </c>
      <c r="E76" s="134">
        <v>3.54</v>
      </c>
      <c r="F76" s="165">
        <v>3.6</v>
      </c>
      <c r="G76" s="166">
        <v>4.26</v>
      </c>
      <c r="H76" s="165">
        <v>3.85</v>
      </c>
      <c r="I76" s="165">
        <v>5.44</v>
      </c>
      <c r="J76" s="165">
        <v>5</v>
      </c>
      <c r="K76" s="165">
        <v>5.14</v>
      </c>
      <c r="L76" s="165">
        <v>4.7699999999999996</v>
      </c>
      <c r="M76" s="165">
        <v>3.89</v>
      </c>
      <c r="N76" s="165">
        <v>3.84</v>
      </c>
      <c r="O76" s="165">
        <v>4.76</v>
      </c>
      <c r="P76" s="165">
        <v>3</v>
      </c>
      <c r="Q76" s="165">
        <v>2.86</v>
      </c>
      <c r="R76" s="165">
        <v>5</v>
      </c>
      <c r="S76" s="165">
        <v>5.72</v>
      </c>
      <c r="T76" s="165">
        <v>7.34</v>
      </c>
      <c r="U76" s="165">
        <v>0</v>
      </c>
      <c r="V76" s="165">
        <v>80.540000000000006</v>
      </c>
      <c r="W76" s="167"/>
      <c r="X76" s="165" t="b">
        <v>1</v>
      </c>
    </row>
    <row r="77" spans="1:24">
      <c r="A77" s="296"/>
      <c r="B77" s="144" t="s">
        <v>82</v>
      </c>
      <c r="C77" s="134">
        <v>4.2699999999999996</v>
      </c>
      <c r="D77" s="134">
        <v>3.94</v>
      </c>
      <c r="E77" s="134">
        <v>4.5</v>
      </c>
      <c r="F77" s="165">
        <v>2.5</v>
      </c>
      <c r="G77" s="166">
        <v>3.58</v>
      </c>
      <c r="H77" s="165">
        <v>3.88</v>
      </c>
      <c r="I77" s="165">
        <v>7.56</v>
      </c>
      <c r="J77" s="165">
        <v>5</v>
      </c>
      <c r="K77" s="165">
        <v>7.96</v>
      </c>
      <c r="L77" s="165">
        <v>4.83</v>
      </c>
      <c r="M77" s="165">
        <v>3.53</v>
      </c>
      <c r="N77" s="165">
        <v>3.91</v>
      </c>
      <c r="O77" s="165">
        <v>4.6100000000000003</v>
      </c>
      <c r="P77" s="165">
        <v>3</v>
      </c>
      <c r="Q77" s="165">
        <v>3.55</v>
      </c>
      <c r="R77" s="165">
        <v>5</v>
      </c>
      <c r="S77" s="165">
        <v>7.68</v>
      </c>
      <c r="T77" s="165">
        <v>7.4</v>
      </c>
      <c r="U77" s="165">
        <v>0</v>
      </c>
      <c r="V77" s="165">
        <v>86.71</v>
      </c>
      <c r="W77" s="167"/>
      <c r="X77" s="165" t="b">
        <v>1</v>
      </c>
    </row>
    <row r="78" spans="1:24">
      <c r="A78" s="296"/>
      <c r="B78" s="144" t="s">
        <v>83</v>
      </c>
      <c r="C78" s="134">
        <v>3.51</v>
      </c>
      <c r="D78" s="134">
        <v>3.73</v>
      </c>
      <c r="E78" s="134">
        <v>4.2</v>
      </c>
      <c r="F78" s="165">
        <v>3.88</v>
      </c>
      <c r="G78" s="166">
        <v>1.75</v>
      </c>
      <c r="H78" s="165">
        <v>3.52</v>
      </c>
      <c r="I78" s="165">
        <v>6.76</v>
      </c>
      <c r="J78" s="165">
        <v>5</v>
      </c>
      <c r="K78" s="165">
        <v>7.26</v>
      </c>
      <c r="L78" s="165">
        <v>4.96</v>
      </c>
      <c r="M78" s="165">
        <v>4.97</v>
      </c>
      <c r="N78" s="165">
        <v>3.77</v>
      </c>
      <c r="O78" s="165">
        <v>4.8600000000000003</v>
      </c>
      <c r="P78" s="165">
        <v>3</v>
      </c>
      <c r="Q78" s="165">
        <v>3.06</v>
      </c>
      <c r="R78" s="165">
        <v>5</v>
      </c>
      <c r="S78" s="165">
        <v>7.24</v>
      </c>
      <c r="T78" s="165">
        <v>8.6300000000000008</v>
      </c>
      <c r="U78" s="165">
        <v>0</v>
      </c>
      <c r="V78" s="165">
        <v>85.1</v>
      </c>
      <c r="W78" s="167"/>
      <c r="X78" s="165" t="b">
        <v>1</v>
      </c>
    </row>
    <row r="79" spans="1:24">
      <c r="A79" s="296"/>
      <c r="B79" s="144" t="s">
        <v>84</v>
      </c>
      <c r="C79" s="134">
        <v>4.71</v>
      </c>
      <c r="D79" s="134">
        <v>4.22</v>
      </c>
      <c r="E79" s="134">
        <v>4.5199999999999996</v>
      </c>
      <c r="F79" s="165">
        <v>3.78</v>
      </c>
      <c r="G79" s="166">
        <v>0</v>
      </c>
      <c r="H79" s="165">
        <v>0</v>
      </c>
      <c r="I79" s="165">
        <v>0</v>
      </c>
      <c r="J79" s="165">
        <v>0</v>
      </c>
      <c r="K79" s="165">
        <v>0</v>
      </c>
      <c r="L79" s="165">
        <v>0</v>
      </c>
      <c r="M79" s="165">
        <v>0</v>
      </c>
      <c r="N79" s="165">
        <v>0</v>
      </c>
      <c r="O79" s="165">
        <v>0</v>
      </c>
      <c r="P79" s="165">
        <v>0</v>
      </c>
      <c r="Q79" s="165">
        <v>0</v>
      </c>
      <c r="R79" s="165">
        <v>0</v>
      </c>
      <c r="S79" s="165">
        <v>0</v>
      </c>
      <c r="T79" s="165">
        <v>0</v>
      </c>
      <c r="U79" s="165">
        <v>0</v>
      </c>
      <c r="V79" s="165">
        <v>17.23</v>
      </c>
      <c r="W79" s="167"/>
      <c r="X79" s="165" t="b">
        <v>0</v>
      </c>
    </row>
    <row r="80" spans="1:24">
      <c r="A80" s="296"/>
      <c r="B80" s="144" t="s">
        <v>85</v>
      </c>
      <c r="C80" s="134">
        <v>4.7300000000000004</v>
      </c>
      <c r="D80" s="134">
        <v>4.2</v>
      </c>
      <c r="E80" s="134">
        <v>3.56</v>
      </c>
      <c r="F80" s="165">
        <v>3.87</v>
      </c>
      <c r="G80" s="166">
        <v>3.9</v>
      </c>
      <c r="H80" s="165">
        <v>4.13</v>
      </c>
      <c r="I80" s="165">
        <v>6.72</v>
      </c>
      <c r="J80" s="165">
        <v>5</v>
      </c>
      <c r="K80" s="165">
        <v>8.66</v>
      </c>
      <c r="L80" s="165">
        <v>4.78</v>
      </c>
      <c r="M80" s="165">
        <v>4.03</v>
      </c>
      <c r="N80" s="165">
        <v>4.28</v>
      </c>
      <c r="O80" s="165">
        <v>4.58</v>
      </c>
      <c r="P80" s="165">
        <v>3</v>
      </c>
      <c r="Q80" s="165">
        <v>3.87</v>
      </c>
      <c r="R80" s="165">
        <v>5</v>
      </c>
      <c r="S80" s="165">
        <v>7.56</v>
      </c>
      <c r="T80" s="165">
        <v>8.43</v>
      </c>
      <c r="U80" s="165">
        <v>0</v>
      </c>
      <c r="V80" s="165">
        <v>90.29</v>
      </c>
      <c r="W80" s="167"/>
      <c r="X80" s="165" t="b">
        <v>1</v>
      </c>
    </row>
    <row r="81" spans="1:24">
      <c r="A81" s="296"/>
      <c r="B81" s="144" t="s">
        <v>86</v>
      </c>
      <c r="C81" s="134">
        <v>4.6399999999999997</v>
      </c>
      <c r="D81" s="134">
        <v>4.93</v>
      </c>
      <c r="E81" s="134">
        <v>4.91</v>
      </c>
      <c r="F81" s="165">
        <v>4.87</v>
      </c>
      <c r="G81" s="166">
        <v>4.75</v>
      </c>
      <c r="H81" s="165">
        <v>4.88</v>
      </c>
      <c r="I81" s="165">
        <v>8</v>
      </c>
      <c r="J81" s="165">
        <v>5</v>
      </c>
      <c r="K81" s="165">
        <v>9.66</v>
      </c>
      <c r="L81" s="165">
        <v>4.9800000000000004</v>
      </c>
      <c r="M81" s="165">
        <v>4.8</v>
      </c>
      <c r="N81" s="165">
        <v>4.62</v>
      </c>
      <c r="O81" s="165">
        <v>4.68</v>
      </c>
      <c r="P81" s="165">
        <v>3</v>
      </c>
      <c r="Q81" s="165">
        <v>4.59</v>
      </c>
      <c r="R81" s="165">
        <v>5</v>
      </c>
      <c r="S81" s="165">
        <v>7.28</v>
      </c>
      <c r="T81" s="165">
        <v>9.5299999999999994</v>
      </c>
      <c r="U81" s="165">
        <v>0</v>
      </c>
      <c r="V81" s="165">
        <v>100.13</v>
      </c>
      <c r="W81" s="167"/>
      <c r="X81" s="165" t="b">
        <v>1</v>
      </c>
    </row>
    <row r="82" spans="1:24">
      <c r="A82" s="296"/>
      <c r="B82" s="144" t="s">
        <v>87</v>
      </c>
      <c r="C82" s="134">
        <v>4.74</v>
      </c>
      <c r="D82" s="134">
        <v>4.83</v>
      </c>
      <c r="E82" s="134">
        <v>4.8600000000000003</v>
      </c>
      <c r="F82" s="165">
        <v>4.72</v>
      </c>
      <c r="G82" s="166">
        <v>4.55</v>
      </c>
      <c r="H82" s="165">
        <v>4.84</v>
      </c>
      <c r="I82" s="165">
        <v>8</v>
      </c>
      <c r="J82" s="165">
        <v>5</v>
      </c>
      <c r="K82" s="165">
        <v>9.36</v>
      </c>
      <c r="L82" s="165">
        <v>3.5</v>
      </c>
      <c r="M82" s="165">
        <v>4.71</v>
      </c>
      <c r="N82" s="165">
        <v>4.2699999999999996</v>
      </c>
      <c r="O82" s="165">
        <v>4.57</v>
      </c>
      <c r="P82" s="165">
        <v>3</v>
      </c>
      <c r="Q82" s="165">
        <v>4.71</v>
      </c>
      <c r="R82" s="165">
        <v>5</v>
      </c>
      <c r="S82" s="165">
        <v>7.76</v>
      </c>
      <c r="T82" s="165">
        <v>8.84</v>
      </c>
      <c r="U82" s="165">
        <v>0</v>
      </c>
      <c r="V82" s="165">
        <v>97.28</v>
      </c>
      <c r="W82" s="167"/>
      <c r="X82" s="165" t="b">
        <v>1</v>
      </c>
    </row>
    <row r="83" spans="1:24">
      <c r="A83" s="297" t="s">
        <v>88</v>
      </c>
      <c r="B83" s="145" t="s">
        <v>89</v>
      </c>
      <c r="C83" s="134">
        <v>3.62</v>
      </c>
      <c r="D83" s="134">
        <v>3.74</v>
      </c>
      <c r="E83" s="134">
        <v>3.16</v>
      </c>
      <c r="F83" s="165">
        <v>2.6</v>
      </c>
      <c r="G83" s="166">
        <v>1.75</v>
      </c>
      <c r="H83" s="165">
        <v>2.85</v>
      </c>
      <c r="I83" s="165">
        <v>7.08</v>
      </c>
      <c r="J83" s="165">
        <v>5</v>
      </c>
      <c r="K83" s="165">
        <v>4.99</v>
      </c>
      <c r="L83" s="165">
        <v>4.87</v>
      </c>
      <c r="M83" s="165">
        <v>3.65</v>
      </c>
      <c r="N83" s="165">
        <v>2.4700000000000002</v>
      </c>
      <c r="O83" s="165">
        <v>3.23</v>
      </c>
      <c r="P83" s="165">
        <v>3</v>
      </c>
      <c r="Q83" s="165">
        <v>4.4000000000000004</v>
      </c>
      <c r="R83" s="165">
        <v>5</v>
      </c>
      <c r="S83" s="165">
        <v>6.4</v>
      </c>
      <c r="T83" s="165">
        <v>7.38</v>
      </c>
      <c r="U83" s="165">
        <v>0</v>
      </c>
      <c r="V83" s="165">
        <v>75.19</v>
      </c>
      <c r="W83" s="167"/>
      <c r="X83" s="165" t="b">
        <v>1</v>
      </c>
    </row>
    <row r="84" spans="1:24">
      <c r="A84" s="297"/>
      <c r="B84" s="145" t="s">
        <v>90</v>
      </c>
      <c r="C84" s="134">
        <v>4.05</v>
      </c>
      <c r="D84" s="134">
        <v>4.3499999999999996</v>
      </c>
      <c r="E84" s="134">
        <v>4.8099999999999996</v>
      </c>
      <c r="F84" s="165">
        <v>4.74</v>
      </c>
      <c r="G84" s="166">
        <v>4.09</v>
      </c>
      <c r="H84" s="165">
        <v>3.65</v>
      </c>
      <c r="I84" s="165">
        <v>6.92</v>
      </c>
      <c r="J84" s="165">
        <v>5</v>
      </c>
      <c r="K84" s="165">
        <v>9</v>
      </c>
      <c r="L84" s="165">
        <v>4.88</v>
      </c>
      <c r="M84" s="165">
        <v>4.9000000000000004</v>
      </c>
      <c r="N84" s="165">
        <v>4.07</v>
      </c>
      <c r="O84" s="165">
        <v>4.8899999999999997</v>
      </c>
      <c r="P84" s="165">
        <v>3</v>
      </c>
      <c r="Q84" s="165">
        <v>3.8</v>
      </c>
      <c r="R84" s="165">
        <v>5</v>
      </c>
      <c r="S84" s="165">
        <v>7</v>
      </c>
      <c r="T84" s="165">
        <v>8.59</v>
      </c>
      <c r="U84" s="165">
        <v>0</v>
      </c>
      <c r="V84" s="165">
        <v>92.73</v>
      </c>
      <c r="W84" s="167"/>
      <c r="X84" s="165" t="b">
        <v>1</v>
      </c>
    </row>
    <row r="85" spans="1:24">
      <c r="A85" s="297"/>
      <c r="B85" s="145" t="s">
        <v>91</v>
      </c>
      <c r="C85" s="134">
        <v>4.7</v>
      </c>
      <c r="D85" s="134">
        <v>4.7</v>
      </c>
      <c r="E85" s="134">
        <v>4.59</v>
      </c>
      <c r="F85" s="165">
        <v>4.55</v>
      </c>
      <c r="G85" s="166">
        <v>4.53</v>
      </c>
      <c r="H85" s="165">
        <v>4.7</v>
      </c>
      <c r="I85" s="165">
        <v>6.04</v>
      </c>
      <c r="J85" s="165">
        <v>5</v>
      </c>
      <c r="K85" s="165">
        <v>9.81</v>
      </c>
      <c r="L85" s="165">
        <v>4.93</v>
      </c>
      <c r="M85" s="165">
        <v>4.59</v>
      </c>
      <c r="N85" s="165">
        <v>4.5199999999999996</v>
      </c>
      <c r="O85" s="165">
        <v>4.6900000000000004</v>
      </c>
      <c r="P85" s="165">
        <v>3</v>
      </c>
      <c r="Q85" s="165">
        <v>3.09</v>
      </c>
      <c r="R85" s="165">
        <v>5</v>
      </c>
      <c r="S85" s="165">
        <v>8</v>
      </c>
      <c r="T85" s="165">
        <v>9.82</v>
      </c>
      <c r="U85" s="165">
        <v>0</v>
      </c>
      <c r="V85" s="165">
        <v>96.25</v>
      </c>
      <c r="W85" s="167"/>
      <c r="X85" s="165" t="b">
        <v>1</v>
      </c>
    </row>
    <row r="86" spans="1:24">
      <c r="A86" s="297"/>
      <c r="B86" s="145" t="s">
        <v>92</v>
      </c>
      <c r="C86" s="134">
        <v>4.9800000000000004</v>
      </c>
      <c r="D86" s="134">
        <v>4.9400000000000004</v>
      </c>
      <c r="E86" s="134">
        <v>5</v>
      </c>
      <c r="F86" s="165">
        <v>4.4400000000000004</v>
      </c>
      <c r="G86" s="166">
        <v>4.92</v>
      </c>
      <c r="H86" s="165">
        <v>4.93</v>
      </c>
      <c r="I86" s="165">
        <v>8</v>
      </c>
      <c r="J86" s="165">
        <v>5</v>
      </c>
      <c r="K86" s="165">
        <v>9.2799999999999994</v>
      </c>
      <c r="L86" s="165">
        <v>4.97</v>
      </c>
      <c r="M86" s="165">
        <v>4.68</v>
      </c>
      <c r="N86" s="165">
        <v>4.87</v>
      </c>
      <c r="O86" s="165">
        <v>4.88</v>
      </c>
      <c r="P86" s="165">
        <v>3</v>
      </c>
      <c r="Q86" s="165">
        <v>4.7699999999999996</v>
      </c>
      <c r="R86" s="165">
        <v>5</v>
      </c>
      <c r="S86" s="165">
        <v>7.64</v>
      </c>
      <c r="T86" s="165">
        <v>7.83</v>
      </c>
      <c r="U86" s="165">
        <v>1</v>
      </c>
      <c r="V86" s="165">
        <v>100.11</v>
      </c>
      <c r="W86" s="165" t="s">
        <v>218</v>
      </c>
      <c r="X86" s="165" t="b">
        <v>1</v>
      </c>
    </row>
    <row r="87" spans="1:24">
      <c r="A87" s="297"/>
      <c r="B87" s="145" t="s">
        <v>93</v>
      </c>
      <c r="C87" s="134">
        <v>3.92</v>
      </c>
      <c r="D87" s="134">
        <v>4.8</v>
      </c>
      <c r="E87" s="134">
        <v>4.9000000000000004</v>
      </c>
      <c r="F87" s="165">
        <v>4.5999999999999996</v>
      </c>
      <c r="G87" s="166">
        <v>4.32</v>
      </c>
      <c r="H87" s="165">
        <v>4.32</v>
      </c>
      <c r="I87" s="165">
        <v>8</v>
      </c>
      <c r="J87" s="165">
        <v>5</v>
      </c>
      <c r="K87" s="165">
        <v>9.92</v>
      </c>
      <c r="L87" s="165">
        <v>4.8600000000000003</v>
      </c>
      <c r="M87" s="165">
        <v>4.54</v>
      </c>
      <c r="N87" s="165">
        <v>4.1100000000000003</v>
      </c>
      <c r="O87" s="165">
        <v>4.51</v>
      </c>
      <c r="P87" s="165">
        <v>3</v>
      </c>
      <c r="Q87" s="165">
        <v>2.83</v>
      </c>
      <c r="R87" s="165">
        <v>5</v>
      </c>
      <c r="S87" s="165">
        <v>8</v>
      </c>
      <c r="T87" s="165">
        <v>9.75</v>
      </c>
      <c r="U87" s="165">
        <v>0</v>
      </c>
      <c r="V87" s="165">
        <v>96.37</v>
      </c>
      <c r="W87" s="167"/>
      <c r="X87" s="165" t="b">
        <v>1</v>
      </c>
    </row>
    <row r="88" spans="1:24">
      <c r="A88" s="297"/>
      <c r="B88" s="145" t="s">
        <v>94</v>
      </c>
      <c r="C88" s="134">
        <v>4.33</v>
      </c>
      <c r="D88" s="134">
        <v>4.38</v>
      </c>
      <c r="E88" s="134">
        <v>4.72</v>
      </c>
      <c r="F88" s="165">
        <v>4.51</v>
      </c>
      <c r="G88" s="166">
        <v>4.49</v>
      </c>
      <c r="H88" s="165">
        <v>4.16</v>
      </c>
      <c r="I88" s="165">
        <v>8</v>
      </c>
      <c r="J88" s="165">
        <v>5</v>
      </c>
      <c r="K88" s="165">
        <v>8.92</v>
      </c>
      <c r="L88" s="165">
        <v>4.87</v>
      </c>
      <c r="M88" s="165">
        <v>4.2699999999999996</v>
      </c>
      <c r="N88" s="165">
        <v>4.53</v>
      </c>
      <c r="O88" s="165">
        <v>4.71</v>
      </c>
      <c r="P88" s="165">
        <v>3</v>
      </c>
      <c r="Q88" s="165">
        <v>4.51</v>
      </c>
      <c r="R88" s="165">
        <v>5</v>
      </c>
      <c r="S88" s="165">
        <v>8</v>
      </c>
      <c r="T88" s="165">
        <v>7.81</v>
      </c>
      <c r="U88" s="165">
        <v>0</v>
      </c>
      <c r="V88" s="165">
        <v>95.19</v>
      </c>
      <c r="W88" s="167"/>
      <c r="X88" s="165" t="b">
        <v>1</v>
      </c>
    </row>
    <row r="89" spans="1:24">
      <c r="A89" s="297"/>
      <c r="B89" s="145" t="s">
        <v>95</v>
      </c>
      <c r="C89" s="134">
        <v>3.96</v>
      </c>
      <c r="D89" s="134">
        <v>4.29</v>
      </c>
      <c r="E89" s="134">
        <v>0</v>
      </c>
      <c r="F89" s="165">
        <v>0</v>
      </c>
      <c r="G89" s="166">
        <v>0</v>
      </c>
      <c r="H89" s="165">
        <v>0</v>
      </c>
      <c r="I89" s="165">
        <v>0</v>
      </c>
      <c r="J89" s="165">
        <v>0</v>
      </c>
      <c r="K89" s="165">
        <v>0</v>
      </c>
      <c r="L89" s="165">
        <v>0</v>
      </c>
      <c r="M89" s="165">
        <v>0</v>
      </c>
      <c r="N89" s="165">
        <v>0</v>
      </c>
      <c r="O89" s="165">
        <v>0</v>
      </c>
      <c r="P89" s="165">
        <v>0</v>
      </c>
      <c r="Q89" s="165">
        <v>0</v>
      </c>
      <c r="R89" s="165">
        <v>0</v>
      </c>
      <c r="S89" s="165">
        <v>0</v>
      </c>
      <c r="T89" s="165">
        <v>0</v>
      </c>
      <c r="U89" s="165">
        <v>0</v>
      </c>
      <c r="V89" s="165">
        <v>8.25</v>
      </c>
      <c r="W89" s="167"/>
      <c r="X89" s="165" t="b">
        <v>0</v>
      </c>
    </row>
    <row r="90" spans="1:24">
      <c r="A90" s="297"/>
      <c r="B90" s="145" t="s">
        <v>96</v>
      </c>
      <c r="C90" s="134">
        <v>4.91</v>
      </c>
      <c r="D90" s="134">
        <v>4.7300000000000004</v>
      </c>
      <c r="E90" s="134">
        <v>4.67</v>
      </c>
      <c r="F90" s="165">
        <v>4.18</v>
      </c>
      <c r="G90" s="166">
        <v>3.12</v>
      </c>
      <c r="H90" s="165">
        <v>4.87</v>
      </c>
      <c r="I90" s="165">
        <v>8</v>
      </c>
      <c r="J90" s="165">
        <v>5</v>
      </c>
      <c r="K90" s="165">
        <v>9.49</v>
      </c>
      <c r="L90" s="165">
        <v>4.95</v>
      </c>
      <c r="M90" s="165">
        <v>4.45</v>
      </c>
      <c r="N90" s="165">
        <v>4.78</v>
      </c>
      <c r="O90" s="165">
        <v>4.93</v>
      </c>
      <c r="P90" s="165">
        <v>3</v>
      </c>
      <c r="Q90" s="165">
        <v>3.92</v>
      </c>
      <c r="R90" s="165">
        <v>5</v>
      </c>
      <c r="S90" s="165">
        <v>7.76</v>
      </c>
      <c r="T90" s="165">
        <v>9.17</v>
      </c>
      <c r="U90" s="165">
        <v>0</v>
      </c>
      <c r="V90" s="165">
        <v>96.94</v>
      </c>
      <c r="W90" s="167"/>
      <c r="X90" s="165" t="b">
        <v>1</v>
      </c>
    </row>
    <row r="91" spans="1:24">
      <c r="A91" s="297"/>
      <c r="B91" s="145" t="s">
        <v>97</v>
      </c>
      <c r="C91" s="134">
        <v>4.17</v>
      </c>
      <c r="D91" s="134">
        <v>4.53</v>
      </c>
      <c r="E91" s="134">
        <v>4.71</v>
      </c>
      <c r="F91" s="165">
        <v>4.53</v>
      </c>
      <c r="G91" s="166">
        <v>4.01</v>
      </c>
      <c r="H91" s="165">
        <v>4.55</v>
      </c>
      <c r="I91" s="165">
        <v>8</v>
      </c>
      <c r="J91" s="165">
        <v>5</v>
      </c>
      <c r="K91" s="165">
        <v>9.06</v>
      </c>
      <c r="L91" s="165">
        <v>4.8099999999999996</v>
      </c>
      <c r="M91" s="165">
        <v>4.7699999999999996</v>
      </c>
      <c r="N91" s="165">
        <v>4.83</v>
      </c>
      <c r="O91" s="165">
        <v>4.83</v>
      </c>
      <c r="P91" s="165">
        <v>3</v>
      </c>
      <c r="Q91" s="165">
        <v>3.73</v>
      </c>
      <c r="R91" s="165">
        <v>5</v>
      </c>
      <c r="S91" s="165">
        <v>8</v>
      </c>
      <c r="T91" s="165">
        <v>8.57</v>
      </c>
      <c r="U91" s="165">
        <v>0</v>
      </c>
      <c r="V91" s="165">
        <v>96.1</v>
      </c>
      <c r="W91" s="167"/>
      <c r="X91" s="165" t="b">
        <v>1</v>
      </c>
    </row>
    <row r="92" spans="1:24">
      <c r="A92" s="297"/>
      <c r="B92" s="145" t="s">
        <v>98</v>
      </c>
      <c r="C92" s="134">
        <v>4.1900000000000004</v>
      </c>
      <c r="D92" s="134">
        <v>4.88</v>
      </c>
      <c r="E92" s="134">
        <v>4.68</v>
      </c>
      <c r="F92" s="165">
        <v>4.8499999999999996</v>
      </c>
      <c r="G92" s="166">
        <v>4.1500000000000004</v>
      </c>
      <c r="H92" s="165">
        <v>4.76</v>
      </c>
      <c r="I92" s="165">
        <v>8</v>
      </c>
      <c r="J92" s="165">
        <v>5</v>
      </c>
      <c r="K92" s="165">
        <v>9.4</v>
      </c>
      <c r="L92" s="165">
        <v>4.92</v>
      </c>
      <c r="M92" s="165">
        <v>4.5999999999999996</v>
      </c>
      <c r="N92" s="165">
        <v>4.8</v>
      </c>
      <c r="O92" s="165">
        <v>4.54</v>
      </c>
      <c r="P92" s="165">
        <v>3</v>
      </c>
      <c r="Q92" s="165">
        <v>4.34</v>
      </c>
      <c r="R92" s="165">
        <v>5</v>
      </c>
      <c r="S92" s="165">
        <v>8</v>
      </c>
      <c r="T92" s="165">
        <v>8.39</v>
      </c>
      <c r="U92" s="165">
        <v>0</v>
      </c>
      <c r="V92" s="165">
        <v>97.51</v>
      </c>
      <c r="W92" s="167"/>
      <c r="X92" s="165" t="b">
        <v>1</v>
      </c>
    </row>
    <row r="93" spans="1:24">
      <c r="A93" s="297"/>
      <c r="B93" s="145" t="s">
        <v>99</v>
      </c>
      <c r="C93" s="134">
        <v>4.82</v>
      </c>
      <c r="D93" s="134">
        <v>4.96</v>
      </c>
      <c r="E93" s="134">
        <v>4.93</v>
      </c>
      <c r="F93" s="165">
        <v>4.3099999999999996</v>
      </c>
      <c r="G93" s="166">
        <v>4.6399999999999997</v>
      </c>
      <c r="H93" s="165">
        <v>4.8499999999999996</v>
      </c>
      <c r="I93" s="165">
        <v>8</v>
      </c>
      <c r="J93" s="165">
        <v>5</v>
      </c>
      <c r="K93" s="165">
        <v>9.57</v>
      </c>
      <c r="L93" s="165">
        <v>4.99</v>
      </c>
      <c r="M93" s="165">
        <v>4.8499999999999996</v>
      </c>
      <c r="N93" s="165">
        <v>4.76</v>
      </c>
      <c r="O93" s="165">
        <v>4.8499999999999996</v>
      </c>
      <c r="P93" s="165">
        <v>3</v>
      </c>
      <c r="Q93" s="165">
        <v>3.19</v>
      </c>
      <c r="R93" s="165">
        <v>5</v>
      </c>
      <c r="S93" s="165">
        <v>7.72</v>
      </c>
      <c r="T93" s="165">
        <v>7.74</v>
      </c>
      <c r="U93" s="165">
        <v>0</v>
      </c>
      <c r="V93" s="165">
        <v>97.18</v>
      </c>
      <c r="W93" s="167"/>
      <c r="X93" s="165" t="b">
        <v>1</v>
      </c>
    </row>
    <row r="94" spans="1:24">
      <c r="A94" s="297"/>
      <c r="B94" s="145" t="s">
        <v>100</v>
      </c>
      <c r="C94" s="134">
        <v>5</v>
      </c>
      <c r="D94" s="134">
        <v>4.99</v>
      </c>
      <c r="E94" s="134">
        <v>4.95</v>
      </c>
      <c r="F94" s="165">
        <v>4.9400000000000004</v>
      </c>
      <c r="G94" s="166">
        <v>4.6900000000000004</v>
      </c>
      <c r="H94" s="165">
        <v>4.4400000000000004</v>
      </c>
      <c r="I94" s="165">
        <v>8</v>
      </c>
      <c r="J94" s="165">
        <v>5</v>
      </c>
      <c r="K94" s="165">
        <v>9.94</v>
      </c>
      <c r="L94" s="165">
        <v>4.9800000000000004</v>
      </c>
      <c r="M94" s="165">
        <v>4.96</v>
      </c>
      <c r="N94" s="165">
        <v>4.57</v>
      </c>
      <c r="O94" s="165">
        <v>4.58</v>
      </c>
      <c r="P94" s="165">
        <v>3</v>
      </c>
      <c r="Q94" s="165">
        <v>4.82</v>
      </c>
      <c r="R94" s="165">
        <v>5</v>
      </c>
      <c r="S94" s="165">
        <v>7.04</v>
      </c>
      <c r="T94" s="165">
        <v>9.6</v>
      </c>
      <c r="U94" s="165">
        <v>1</v>
      </c>
      <c r="V94" s="165">
        <v>101.49</v>
      </c>
      <c r="W94" s="165" t="s">
        <v>219</v>
      </c>
      <c r="X94" s="165" t="b">
        <v>1</v>
      </c>
    </row>
    <row r="95" spans="1:24">
      <c r="A95" s="297"/>
      <c r="B95" s="145" t="s">
        <v>101</v>
      </c>
      <c r="C95" s="134">
        <v>4.03</v>
      </c>
      <c r="D95" s="134">
        <v>4.7699999999999996</v>
      </c>
      <c r="E95" s="134">
        <v>4.75</v>
      </c>
      <c r="F95" s="165">
        <v>0</v>
      </c>
      <c r="G95" s="166">
        <v>0</v>
      </c>
      <c r="H95" s="165">
        <v>0</v>
      </c>
      <c r="I95" s="165">
        <v>0</v>
      </c>
      <c r="J95" s="165">
        <v>0</v>
      </c>
      <c r="K95" s="165">
        <v>0</v>
      </c>
      <c r="L95" s="165">
        <v>0</v>
      </c>
      <c r="M95" s="165">
        <v>0</v>
      </c>
      <c r="N95" s="165">
        <v>0</v>
      </c>
      <c r="O95" s="165">
        <v>0</v>
      </c>
      <c r="P95" s="165">
        <v>0</v>
      </c>
      <c r="Q95" s="165">
        <v>0</v>
      </c>
      <c r="R95" s="165">
        <v>0</v>
      </c>
      <c r="S95" s="165">
        <v>0</v>
      </c>
      <c r="T95" s="165">
        <v>0</v>
      </c>
      <c r="U95" s="165">
        <v>0</v>
      </c>
      <c r="V95" s="165">
        <v>13.54</v>
      </c>
      <c r="W95" s="167"/>
      <c r="X95" s="165" t="b">
        <v>0</v>
      </c>
    </row>
    <row r="96" spans="1:24">
      <c r="A96" s="297"/>
      <c r="B96" s="145" t="s">
        <v>102</v>
      </c>
      <c r="C96" s="134">
        <v>4.3499999999999996</v>
      </c>
      <c r="D96" s="134">
        <v>4.63</v>
      </c>
      <c r="E96" s="134">
        <v>4.76</v>
      </c>
      <c r="F96" s="165">
        <v>4.8899999999999997</v>
      </c>
      <c r="G96" s="166">
        <v>4.59</v>
      </c>
      <c r="H96" s="165">
        <v>4.6500000000000004</v>
      </c>
      <c r="I96" s="165">
        <v>7.76</v>
      </c>
      <c r="J96" s="165">
        <v>5</v>
      </c>
      <c r="K96" s="165">
        <v>9.1300000000000008</v>
      </c>
      <c r="L96" s="165">
        <v>4.82</v>
      </c>
      <c r="M96" s="165">
        <v>4.29</v>
      </c>
      <c r="N96" s="165">
        <v>4.7</v>
      </c>
      <c r="O96" s="165">
        <v>4.78</v>
      </c>
      <c r="P96" s="165">
        <v>3</v>
      </c>
      <c r="Q96" s="165">
        <v>4.72</v>
      </c>
      <c r="R96" s="165">
        <v>5</v>
      </c>
      <c r="S96" s="165">
        <v>8</v>
      </c>
      <c r="T96" s="165">
        <v>8.3699999999999992</v>
      </c>
      <c r="U96" s="165">
        <v>0</v>
      </c>
      <c r="V96" s="165">
        <v>97.44</v>
      </c>
      <c r="W96" s="167"/>
      <c r="X96" s="165" t="b">
        <v>1</v>
      </c>
    </row>
    <row r="97" spans="1:24">
      <c r="A97" s="297"/>
      <c r="B97" s="145" t="s">
        <v>103</v>
      </c>
      <c r="C97" s="134">
        <v>0</v>
      </c>
      <c r="D97" s="134">
        <v>0</v>
      </c>
      <c r="E97" s="134">
        <v>0</v>
      </c>
      <c r="F97" s="165">
        <v>0</v>
      </c>
      <c r="G97" s="166">
        <v>0</v>
      </c>
      <c r="H97" s="165">
        <v>0</v>
      </c>
      <c r="I97" s="165">
        <v>0</v>
      </c>
      <c r="J97" s="165">
        <v>0</v>
      </c>
      <c r="K97" s="165">
        <v>0</v>
      </c>
      <c r="L97" s="165">
        <v>0</v>
      </c>
      <c r="M97" s="165">
        <v>0</v>
      </c>
      <c r="N97" s="165">
        <v>0</v>
      </c>
      <c r="O97" s="165">
        <v>0</v>
      </c>
      <c r="P97" s="165">
        <v>0</v>
      </c>
      <c r="Q97" s="165">
        <v>0</v>
      </c>
      <c r="R97" s="165">
        <v>0</v>
      </c>
      <c r="S97" s="165">
        <v>0</v>
      </c>
      <c r="T97" s="165">
        <v>0</v>
      </c>
      <c r="U97" s="165">
        <v>0</v>
      </c>
      <c r="V97" s="165">
        <v>0</v>
      </c>
      <c r="W97" s="167"/>
      <c r="X97" s="165" t="b">
        <v>0</v>
      </c>
    </row>
    <row r="98" spans="1:24">
      <c r="A98" s="297"/>
      <c r="B98" s="145" t="s">
        <v>104</v>
      </c>
      <c r="C98" s="134">
        <v>4.38</v>
      </c>
      <c r="D98" s="134">
        <v>4.05</v>
      </c>
      <c r="E98" s="134">
        <v>4.68</v>
      </c>
      <c r="F98" s="165">
        <v>4.26</v>
      </c>
      <c r="G98" s="166">
        <v>3.36</v>
      </c>
      <c r="H98" s="165">
        <v>3.9</v>
      </c>
      <c r="I98" s="165">
        <v>7.76</v>
      </c>
      <c r="J98" s="165">
        <v>5</v>
      </c>
      <c r="K98" s="165">
        <v>7.83</v>
      </c>
      <c r="L98" s="165">
        <v>4.9000000000000004</v>
      </c>
      <c r="M98" s="165">
        <v>3.43</v>
      </c>
      <c r="N98" s="165">
        <v>3.8</v>
      </c>
      <c r="O98" s="165">
        <v>4.63</v>
      </c>
      <c r="P98" s="165">
        <v>3</v>
      </c>
      <c r="Q98" s="165">
        <v>4.68</v>
      </c>
      <c r="R98" s="165">
        <v>5</v>
      </c>
      <c r="S98" s="165">
        <v>7.68</v>
      </c>
      <c r="T98" s="165">
        <v>7.65</v>
      </c>
      <c r="U98" s="165">
        <v>0</v>
      </c>
      <c r="V98" s="165">
        <v>89.97</v>
      </c>
      <c r="W98" s="167"/>
      <c r="X98" s="165" t="b">
        <v>1</v>
      </c>
    </row>
    <row r="99" spans="1:24">
      <c r="A99" s="297"/>
      <c r="B99" s="145" t="s">
        <v>105</v>
      </c>
      <c r="C99" s="134">
        <v>4.46</v>
      </c>
      <c r="D99" s="134">
        <v>3.92</v>
      </c>
      <c r="E99" s="134">
        <v>4.29</v>
      </c>
      <c r="F99" s="165">
        <v>3.79</v>
      </c>
      <c r="G99" s="166">
        <v>3.98</v>
      </c>
      <c r="H99" s="165">
        <v>3.76</v>
      </c>
      <c r="I99" s="165">
        <v>7.4</v>
      </c>
      <c r="J99" s="165">
        <v>5</v>
      </c>
      <c r="K99" s="165">
        <v>8</v>
      </c>
      <c r="L99" s="165">
        <v>3.46</v>
      </c>
      <c r="M99" s="165">
        <v>3.67</v>
      </c>
      <c r="N99" s="165">
        <v>4</v>
      </c>
      <c r="O99" s="165">
        <v>4.71</v>
      </c>
      <c r="P99" s="165">
        <v>3</v>
      </c>
      <c r="Q99" s="165">
        <v>3.97</v>
      </c>
      <c r="R99" s="165">
        <v>5</v>
      </c>
      <c r="S99" s="165">
        <v>7.04</v>
      </c>
      <c r="T99" s="165">
        <v>7.43</v>
      </c>
      <c r="U99" s="165">
        <v>0</v>
      </c>
      <c r="V99" s="165">
        <v>86.88</v>
      </c>
      <c r="W99" s="167"/>
      <c r="X99" s="165" t="b">
        <v>1</v>
      </c>
    </row>
    <row r="100" spans="1:24">
      <c r="A100" s="297"/>
      <c r="B100" s="145" t="s">
        <v>106</v>
      </c>
      <c r="C100" s="134">
        <v>4.37</v>
      </c>
      <c r="D100" s="134">
        <v>4.25</v>
      </c>
      <c r="E100" s="134">
        <v>4.62</v>
      </c>
      <c r="F100" s="165">
        <v>4.38</v>
      </c>
      <c r="G100" s="166">
        <v>4.76</v>
      </c>
      <c r="H100" s="165">
        <v>3.95</v>
      </c>
      <c r="I100" s="165">
        <v>8</v>
      </c>
      <c r="J100" s="165">
        <v>5</v>
      </c>
      <c r="K100" s="165">
        <v>9.7200000000000006</v>
      </c>
      <c r="L100" s="165">
        <v>4.8600000000000003</v>
      </c>
      <c r="M100" s="165">
        <v>3.96</v>
      </c>
      <c r="N100" s="165">
        <v>4.68</v>
      </c>
      <c r="O100" s="165">
        <v>4.5599999999999996</v>
      </c>
      <c r="P100" s="165">
        <v>3</v>
      </c>
      <c r="Q100" s="165">
        <v>4.5999999999999996</v>
      </c>
      <c r="R100" s="165">
        <v>5</v>
      </c>
      <c r="S100" s="165">
        <v>7.92</v>
      </c>
      <c r="T100" s="165">
        <v>8.14</v>
      </c>
      <c r="U100" s="165">
        <v>0</v>
      </c>
      <c r="V100" s="165">
        <v>95.76</v>
      </c>
      <c r="W100" s="167"/>
      <c r="X100" s="165" t="b">
        <v>1</v>
      </c>
    </row>
    <row r="101" spans="1:24">
      <c r="A101" s="297"/>
      <c r="B101" s="145" t="s">
        <v>107</v>
      </c>
      <c r="C101" s="134">
        <v>4.6100000000000003</v>
      </c>
      <c r="D101" s="134">
        <v>3.79</v>
      </c>
      <c r="E101" s="134">
        <v>0</v>
      </c>
      <c r="F101" s="165">
        <v>0</v>
      </c>
      <c r="G101" s="166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65">
        <v>0.25</v>
      </c>
      <c r="N101" s="165">
        <v>0</v>
      </c>
      <c r="O101" s="165">
        <v>0</v>
      </c>
      <c r="P101" s="165">
        <v>0</v>
      </c>
      <c r="Q101" s="165">
        <v>0</v>
      </c>
      <c r="R101" s="165">
        <v>0</v>
      </c>
      <c r="S101" s="165">
        <v>0</v>
      </c>
      <c r="T101" s="165">
        <v>0</v>
      </c>
      <c r="U101" s="165">
        <v>0</v>
      </c>
      <c r="V101" s="165">
        <v>8.65</v>
      </c>
      <c r="W101" s="167"/>
      <c r="X101" s="165" t="b">
        <v>0</v>
      </c>
    </row>
    <row r="102" spans="1:24">
      <c r="A102" s="297"/>
      <c r="B102" s="145" t="s">
        <v>108</v>
      </c>
      <c r="C102" s="134">
        <v>4.8</v>
      </c>
      <c r="D102" s="134">
        <v>4.75</v>
      </c>
      <c r="E102" s="134">
        <v>4.8600000000000003</v>
      </c>
      <c r="F102" s="165">
        <v>4.42</v>
      </c>
      <c r="G102" s="166">
        <v>4.13</v>
      </c>
      <c r="H102" s="165">
        <v>4.72</v>
      </c>
      <c r="I102" s="165">
        <v>7.64</v>
      </c>
      <c r="J102" s="165">
        <v>5</v>
      </c>
      <c r="K102" s="165">
        <v>9.11</v>
      </c>
      <c r="L102" s="165">
        <v>4.8099999999999996</v>
      </c>
      <c r="M102" s="165">
        <v>4.66</v>
      </c>
      <c r="N102" s="165">
        <v>4.79</v>
      </c>
      <c r="O102" s="165">
        <v>4.55</v>
      </c>
      <c r="P102" s="165">
        <v>3</v>
      </c>
      <c r="Q102" s="165">
        <v>3.28</v>
      </c>
      <c r="R102" s="165">
        <v>5</v>
      </c>
      <c r="S102" s="165">
        <v>7.84</v>
      </c>
      <c r="T102" s="165">
        <v>9.0399999999999991</v>
      </c>
      <c r="U102" s="165">
        <v>0</v>
      </c>
      <c r="V102" s="165">
        <v>96.36</v>
      </c>
      <c r="W102" s="167"/>
      <c r="X102" s="165" t="b">
        <v>1</v>
      </c>
    </row>
    <row r="103" spans="1:24">
      <c r="A103" s="288" t="s">
        <v>109</v>
      </c>
      <c r="B103" s="146" t="s">
        <v>110</v>
      </c>
      <c r="C103" s="134">
        <v>4.5</v>
      </c>
      <c r="D103" s="134">
        <v>4.3899999999999997</v>
      </c>
      <c r="E103" s="134">
        <v>4.6100000000000003</v>
      </c>
      <c r="F103" s="165">
        <v>4.7</v>
      </c>
      <c r="G103" s="166">
        <v>4.3499999999999996</v>
      </c>
      <c r="H103" s="165">
        <v>4.38</v>
      </c>
      <c r="I103" s="165">
        <v>8</v>
      </c>
      <c r="J103" s="165">
        <v>5</v>
      </c>
      <c r="K103" s="165">
        <v>8.9600000000000009</v>
      </c>
      <c r="L103" s="165">
        <v>4.9400000000000004</v>
      </c>
      <c r="M103" s="165">
        <v>4.72</v>
      </c>
      <c r="N103" s="165">
        <v>4.51</v>
      </c>
      <c r="O103" s="165">
        <v>4.9000000000000004</v>
      </c>
      <c r="P103" s="165">
        <v>3</v>
      </c>
      <c r="Q103" s="165">
        <v>4.38</v>
      </c>
      <c r="R103" s="165">
        <v>5</v>
      </c>
      <c r="S103" s="165">
        <v>8</v>
      </c>
      <c r="T103" s="165">
        <v>8.93</v>
      </c>
      <c r="U103" s="165">
        <v>0</v>
      </c>
      <c r="V103" s="165">
        <v>97.26</v>
      </c>
      <c r="W103" s="167"/>
      <c r="X103" s="165" t="b">
        <v>1</v>
      </c>
    </row>
    <row r="104" spans="1:24">
      <c r="A104" s="288"/>
      <c r="B104" s="146" t="s">
        <v>111</v>
      </c>
      <c r="C104" s="134">
        <v>4.04</v>
      </c>
      <c r="D104" s="134">
        <v>4.7</v>
      </c>
      <c r="E104" s="134">
        <v>3.77</v>
      </c>
      <c r="F104" s="165">
        <v>4.79</v>
      </c>
      <c r="G104" s="166">
        <v>4.3</v>
      </c>
      <c r="H104" s="165">
        <v>4.7699999999999996</v>
      </c>
      <c r="I104" s="165">
        <v>8</v>
      </c>
      <c r="J104" s="165">
        <v>5</v>
      </c>
      <c r="K104" s="165">
        <v>9.75</v>
      </c>
      <c r="L104" s="165">
        <v>4.97</v>
      </c>
      <c r="M104" s="165">
        <v>4.7</v>
      </c>
      <c r="N104" s="165">
        <v>4.2300000000000004</v>
      </c>
      <c r="O104" s="165">
        <v>4.54</v>
      </c>
      <c r="P104" s="165">
        <v>3</v>
      </c>
      <c r="Q104" s="165">
        <v>4.32</v>
      </c>
      <c r="R104" s="165">
        <v>5</v>
      </c>
      <c r="S104" s="165">
        <v>8</v>
      </c>
      <c r="T104" s="165">
        <v>8.2799999999999994</v>
      </c>
      <c r="U104" s="165">
        <v>0</v>
      </c>
      <c r="V104" s="165">
        <v>96.14</v>
      </c>
      <c r="W104" s="167"/>
      <c r="X104" s="165" t="b">
        <v>1</v>
      </c>
    </row>
    <row r="105" spans="1:24">
      <c r="A105" s="288"/>
      <c r="B105" s="146" t="s">
        <v>112</v>
      </c>
      <c r="C105" s="134">
        <v>3.77</v>
      </c>
      <c r="D105" s="134">
        <v>4.07</v>
      </c>
      <c r="E105" s="134">
        <v>4.5</v>
      </c>
      <c r="F105" s="165">
        <v>2.66</v>
      </c>
      <c r="G105" s="166">
        <v>4.1100000000000003</v>
      </c>
      <c r="H105" s="165">
        <v>3.8</v>
      </c>
      <c r="I105" s="165">
        <v>5.16</v>
      </c>
      <c r="J105" s="165">
        <v>5</v>
      </c>
      <c r="K105" s="165">
        <v>7.23</v>
      </c>
      <c r="L105" s="165">
        <v>4.8</v>
      </c>
      <c r="M105" s="165">
        <v>4.05</v>
      </c>
      <c r="N105" s="165">
        <v>3.81</v>
      </c>
      <c r="O105" s="165">
        <v>3.17</v>
      </c>
      <c r="P105" s="165">
        <v>3</v>
      </c>
      <c r="Q105" s="165">
        <v>3.72</v>
      </c>
      <c r="R105" s="165">
        <v>5</v>
      </c>
      <c r="S105" s="165">
        <v>7.04</v>
      </c>
      <c r="T105" s="165">
        <v>7.2</v>
      </c>
      <c r="U105" s="165">
        <v>0</v>
      </c>
      <c r="V105" s="165">
        <v>82.09</v>
      </c>
      <c r="W105" s="167"/>
      <c r="X105" s="165" t="b">
        <v>1</v>
      </c>
    </row>
    <row r="106" spans="1:24">
      <c r="A106" s="288"/>
      <c r="B106" s="146" t="s">
        <v>113</v>
      </c>
      <c r="C106" s="134">
        <v>3.85</v>
      </c>
      <c r="D106" s="134">
        <v>4.58</v>
      </c>
      <c r="E106" s="134">
        <v>4.6399999999999997</v>
      </c>
      <c r="F106" s="165">
        <v>4.5599999999999996</v>
      </c>
      <c r="G106" s="166">
        <v>4.3600000000000003</v>
      </c>
      <c r="H106" s="165">
        <v>4.75</v>
      </c>
      <c r="I106" s="165">
        <v>8</v>
      </c>
      <c r="J106" s="165">
        <v>5</v>
      </c>
      <c r="K106" s="165">
        <v>9.09</v>
      </c>
      <c r="L106" s="165">
        <v>3.52</v>
      </c>
      <c r="M106" s="165">
        <v>4.51</v>
      </c>
      <c r="N106" s="165">
        <v>4.03</v>
      </c>
      <c r="O106" s="165">
        <v>4.5999999999999996</v>
      </c>
      <c r="P106" s="165">
        <v>3</v>
      </c>
      <c r="Q106" s="165">
        <v>1.75</v>
      </c>
      <c r="R106" s="165">
        <v>5</v>
      </c>
      <c r="S106" s="165">
        <v>7.8</v>
      </c>
      <c r="T106" s="165">
        <v>8.61</v>
      </c>
      <c r="U106" s="165">
        <v>0</v>
      </c>
      <c r="V106" s="165">
        <v>91.65</v>
      </c>
      <c r="W106" s="167"/>
      <c r="X106" s="165" t="b">
        <v>1</v>
      </c>
    </row>
    <row r="107" spans="1:24">
      <c r="A107" s="288"/>
      <c r="B107" s="146" t="s">
        <v>114</v>
      </c>
      <c r="C107" s="134">
        <v>4.75</v>
      </c>
      <c r="D107" s="134">
        <v>4.45</v>
      </c>
      <c r="E107" s="134">
        <v>4.6900000000000004</v>
      </c>
      <c r="F107" s="165">
        <v>4.45</v>
      </c>
      <c r="G107" s="166">
        <v>3.94</v>
      </c>
      <c r="H107" s="165">
        <v>4.78</v>
      </c>
      <c r="I107" s="165">
        <v>7.8</v>
      </c>
      <c r="J107" s="165">
        <v>5</v>
      </c>
      <c r="K107" s="165">
        <v>9.3000000000000007</v>
      </c>
      <c r="L107" s="165">
        <v>4.8899999999999997</v>
      </c>
      <c r="M107" s="165">
        <v>4.84</v>
      </c>
      <c r="N107" s="165">
        <v>4.97</v>
      </c>
      <c r="O107" s="165">
        <v>4.92</v>
      </c>
      <c r="P107" s="165">
        <v>3</v>
      </c>
      <c r="Q107" s="165">
        <v>3.64</v>
      </c>
      <c r="R107" s="165">
        <v>5</v>
      </c>
      <c r="S107" s="165">
        <v>8</v>
      </c>
      <c r="T107" s="165">
        <v>8.68</v>
      </c>
      <c r="U107" s="165">
        <v>0</v>
      </c>
      <c r="V107" s="165">
        <v>97.08</v>
      </c>
      <c r="W107" s="167"/>
      <c r="X107" s="165" t="b">
        <v>1</v>
      </c>
    </row>
    <row r="108" spans="1:24">
      <c r="A108" s="288"/>
      <c r="B108" s="146" t="s">
        <v>115</v>
      </c>
      <c r="C108" s="134">
        <v>3.88</v>
      </c>
      <c r="D108" s="134">
        <v>4.62</v>
      </c>
      <c r="E108" s="134">
        <v>4.55</v>
      </c>
      <c r="F108" s="165">
        <v>4.16</v>
      </c>
      <c r="G108" s="166">
        <v>3.79</v>
      </c>
      <c r="H108" s="165">
        <v>3.25</v>
      </c>
      <c r="I108" s="165">
        <v>7.6</v>
      </c>
      <c r="J108" s="165">
        <v>5</v>
      </c>
      <c r="K108" s="165">
        <v>8.0399999999999991</v>
      </c>
      <c r="L108" s="165">
        <v>4.93</v>
      </c>
      <c r="M108" s="165">
        <v>3.76</v>
      </c>
      <c r="N108" s="165">
        <v>3.31</v>
      </c>
      <c r="O108" s="165">
        <v>4.5999999999999996</v>
      </c>
      <c r="P108" s="165">
        <v>3</v>
      </c>
      <c r="Q108" s="165">
        <v>3.63</v>
      </c>
      <c r="R108" s="165">
        <v>5</v>
      </c>
      <c r="S108" s="165">
        <v>7.92</v>
      </c>
      <c r="T108" s="165">
        <v>8.66</v>
      </c>
      <c r="U108" s="165">
        <v>0</v>
      </c>
      <c r="V108" s="165">
        <v>89.7</v>
      </c>
      <c r="W108" s="167"/>
      <c r="X108" s="165" t="b">
        <v>1</v>
      </c>
    </row>
    <row r="109" spans="1:24">
      <c r="A109" s="288"/>
      <c r="B109" s="146" t="s">
        <v>116</v>
      </c>
      <c r="C109" s="134">
        <v>4.7699999999999996</v>
      </c>
      <c r="D109" s="134">
        <v>4.57</v>
      </c>
      <c r="E109" s="134">
        <v>4.58</v>
      </c>
      <c r="F109" s="165">
        <v>4.82</v>
      </c>
      <c r="G109" s="166">
        <v>4.7</v>
      </c>
      <c r="H109" s="165">
        <v>4.6100000000000003</v>
      </c>
      <c r="I109" s="165">
        <v>7.2</v>
      </c>
      <c r="J109" s="165">
        <v>5</v>
      </c>
      <c r="K109" s="165">
        <v>9.4700000000000006</v>
      </c>
      <c r="L109" s="165">
        <v>4.8899999999999997</v>
      </c>
      <c r="M109" s="165">
        <v>4.9400000000000004</v>
      </c>
      <c r="N109" s="165">
        <v>4.92</v>
      </c>
      <c r="O109" s="165">
        <v>4.97</v>
      </c>
      <c r="P109" s="165">
        <v>3</v>
      </c>
      <c r="Q109" s="165">
        <v>4.66</v>
      </c>
      <c r="R109" s="165">
        <v>5</v>
      </c>
      <c r="S109" s="165">
        <v>6.2</v>
      </c>
      <c r="T109" s="165">
        <v>9.3699999999999992</v>
      </c>
      <c r="U109" s="165">
        <v>0</v>
      </c>
      <c r="V109" s="165">
        <v>97.67</v>
      </c>
      <c r="W109" s="167"/>
      <c r="X109" s="165" t="b">
        <v>1</v>
      </c>
    </row>
    <row r="110" spans="1:24">
      <c r="A110" s="288"/>
      <c r="B110" s="146" t="s">
        <v>117</v>
      </c>
      <c r="C110" s="134">
        <v>4.96</v>
      </c>
      <c r="D110" s="134">
        <v>4.97</v>
      </c>
      <c r="E110" s="134">
        <v>4.92</v>
      </c>
      <c r="F110" s="165">
        <v>4.34</v>
      </c>
      <c r="G110" s="166">
        <v>4.6100000000000003</v>
      </c>
      <c r="H110" s="165">
        <v>5</v>
      </c>
      <c r="I110" s="165">
        <v>8</v>
      </c>
      <c r="J110" s="165">
        <v>5</v>
      </c>
      <c r="K110" s="165">
        <v>9.5500000000000007</v>
      </c>
      <c r="L110" s="165">
        <v>4.96</v>
      </c>
      <c r="M110" s="165">
        <v>4.9800000000000004</v>
      </c>
      <c r="N110" s="165">
        <v>4.9800000000000004</v>
      </c>
      <c r="O110" s="165">
        <v>4.91</v>
      </c>
      <c r="P110" s="165">
        <v>3</v>
      </c>
      <c r="Q110" s="165">
        <v>3.15</v>
      </c>
      <c r="R110" s="165">
        <v>5</v>
      </c>
      <c r="S110" s="165">
        <v>7.8</v>
      </c>
      <c r="T110" s="165">
        <v>9.44</v>
      </c>
      <c r="U110" s="165">
        <v>1</v>
      </c>
      <c r="V110" s="165">
        <v>100.56</v>
      </c>
      <c r="W110" s="165" t="s">
        <v>220</v>
      </c>
      <c r="X110" s="165" t="b">
        <v>1</v>
      </c>
    </row>
    <row r="111" spans="1:24">
      <c r="A111" s="288"/>
      <c r="B111" s="146" t="s">
        <v>118</v>
      </c>
      <c r="C111" s="134">
        <v>4.1100000000000003</v>
      </c>
      <c r="D111" s="134">
        <v>4.5999999999999996</v>
      </c>
      <c r="E111" s="134">
        <v>4.7699999999999996</v>
      </c>
      <c r="F111" s="165">
        <v>4.22</v>
      </c>
      <c r="G111" s="166">
        <v>4.5999999999999996</v>
      </c>
      <c r="H111" s="165">
        <v>3.54</v>
      </c>
      <c r="I111" s="165">
        <v>6.92</v>
      </c>
      <c r="J111" s="165">
        <v>5</v>
      </c>
      <c r="K111" s="165">
        <v>8.68</v>
      </c>
      <c r="L111" s="165">
        <v>4.9000000000000004</v>
      </c>
      <c r="M111" s="165">
        <v>4.42</v>
      </c>
      <c r="N111" s="165">
        <v>3.87</v>
      </c>
      <c r="O111" s="165">
        <v>4.74</v>
      </c>
      <c r="P111" s="165">
        <v>3</v>
      </c>
      <c r="Q111" s="165">
        <v>3</v>
      </c>
      <c r="R111" s="165">
        <v>5</v>
      </c>
      <c r="S111" s="165">
        <v>7.16</v>
      </c>
      <c r="T111" s="165">
        <v>9.8699999999999992</v>
      </c>
      <c r="U111" s="165">
        <v>0</v>
      </c>
      <c r="V111" s="165">
        <v>92.39</v>
      </c>
      <c r="W111" s="167"/>
      <c r="X111" s="165" t="b">
        <v>1</v>
      </c>
    </row>
    <row r="112" spans="1:24">
      <c r="A112" s="288"/>
      <c r="B112" s="146" t="s">
        <v>119</v>
      </c>
      <c r="C112" s="134">
        <v>4.78</v>
      </c>
      <c r="D112" s="134">
        <v>4.42</v>
      </c>
      <c r="E112" s="134">
        <v>4.66</v>
      </c>
      <c r="F112" s="165">
        <v>4.6500000000000004</v>
      </c>
      <c r="G112" s="166">
        <v>4.5</v>
      </c>
      <c r="H112" s="165">
        <v>4.42</v>
      </c>
      <c r="I112" s="165">
        <v>7.76</v>
      </c>
      <c r="J112" s="165">
        <v>5</v>
      </c>
      <c r="K112" s="165">
        <v>8.77</v>
      </c>
      <c r="L112" s="165">
        <v>4.78</v>
      </c>
      <c r="M112" s="165">
        <v>4.28</v>
      </c>
      <c r="N112" s="165">
        <v>4.59</v>
      </c>
      <c r="O112" s="165">
        <v>4.59</v>
      </c>
      <c r="P112" s="165">
        <v>3</v>
      </c>
      <c r="Q112" s="165">
        <v>4.6399999999999997</v>
      </c>
      <c r="R112" s="165">
        <v>5</v>
      </c>
      <c r="S112" s="165">
        <v>7.8</v>
      </c>
      <c r="T112" s="165">
        <v>8.19</v>
      </c>
      <c r="U112" s="165">
        <v>0</v>
      </c>
      <c r="V112" s="165">
        <v>95.82</v>
      </c>
      <c r="W112" s="167"/>
      <c r="X112" s="165" t="b">
        <v>1</v>
      </c>
    </row>
    <row r="113" spans="1:24">
      <c r="A113" s="288"/>
      <c r="B113" s="146" t="s">
        <v>120</v>
      </c>
      <c r="C113" s="134">
        <v>4.79</v>
      </c>
      <c r="D113" s="134">
        <v>4.0999999999999996</v>
      </c>
      <c r="E113" s="134">
        <v>3.67</v>
      </c>
      <c r="F113" s="165">
        <v>3.82</v>
      </c>
      <c r="G113" s="166">
        <v>4.07</v>
      </c>
      <c r="H113" s="165">
        <v>4.5</v>
      </c>
      <c r="I113" s="165">
        <v>6.64</v>
      </c>
      <c r="J113" s="165">
        <v>5</v>
      </c>
      <c r="K113" s="165">
        <v>8.34</v>
      </c>
      <c r="L113" s="165">
        <v>4.84</v>
      </c>
      <c r="M113" s="165">
        <v>4.46</v>
      </c>
      <c r="N113" s="165">
        <v>4.24</v>
      </c>
      <c r="O113" s="165">
        <v>3.17</v>
      </c>
      <c r="P113" s="165">
        <v>3</v>
      </c>
      <c r="Q113" s="165">
        <v>3.7</v>
      </c>
      <c r="R113" s="165">
        <v>5</v>
      </c>
      <c r="S113" s="165">
        <v>7.24</v>
      </c>
      <c r="T113" s="165">
        <v>-0.5</v>
      </c>
      <c r="U113" s="165">
        <v>0</v>
      </c>
      <c r="V113" s="165">
        <v>80.08</v>
      </c>
      <c r="W113" s="167"/>
      <c r="X113" s="165" t="b">
        <v>1</v>
      </c>
    </row>
    <row r="114" spans="1:24" ht="26.65">
      <c r="A114" s="288"/>
      <c r="B114" s="146" t="s">
        <v>121</v>
      </c>
      <c r="C114" s="134">
        <v>4.9400000000000004</v>
      </c>
      <c r="D114" s="134">
        <v>5</v>
      </c>
      <c r="E114" s="134">
        <v>4.79</v>
      </c>
      <c r="F114" s="165">
        <v>4.96</v>
      </c>
      <c r="G114" s="166">
        <v>5</v>
      </c>
      <c r="H114" s="165">
        <v>4.8</v>
      </c>
      <c r="I114" s="165">
        <v>8</v>
      </c>
      <c r="J114" s="165">
        <v>5</v>
      </c>
      <c r="K114" s="165">
        <v>9.64</v>
      </c>
      <c r="L114" s="165">
        <v>4.99</v>
      </c>
      <c r="M114" s="165">
        <v>4.88</v>
      </c>
      <c r="N114" s="165">
        <v>4.99</v>
      </c>
      <c r="O114" s="165">
        <v>4.95</v>
      </c>
      <c r="P114" s="165">
        <v>3</v>
      </c>
      <c r="Q114" s="165">
        <v>4.9800000000000004</v>
      </c>
      <c r="R114" s="165">
        <v>5</v>
      </c>
      <c r="S114" s="165">
        <v>8</v>
      </c>
      <c r="T114" s="165">
        <v>9.06</v>
      </c>
      <c r="U114" s="165">
        <v>2</v>
      </c>
      <c r="V114" s="165">
        <v>103.96</v>
      </c>
      <c r="W114" s="134" t="s">
        <v>221</v>
      </c>
      <c r="X114" s="165" t="b">
        <v>1</v>
      </c>
    </row>
    <row r="115" spans="1:24">
      <c r="A115" s="288"/>
      <c r="B115" s="146" t="s">
        <v>122</v>
      </c>
      <c r="C115" s="134">
        <v>3.91</v>
      </c>
      <c r="D115" s="134">
        <v>4.66</v>
      </c>
      <c r="E115" s="134">
        <v>4.8099999999999996</v>
      </c>
      <c r="F115" s="165">
        <v>4.6900000000000004</v>
      </c>
      <c r="G115" s="166">
        <v>4.66</v>
      </c>
      <c r="H115" s="165">
        <v>4.3499999999999996</v>
      </c>
      <c r="I115" s="165">
        <v>8</v>
      </c>
      <c r="J115" s="165">
        <v>5</v>
      </c>
      <c r="K115" s="165">
        <v>9.23</v>
      </c>
      <c r="L115" s="165">
        <v>4.96</v>
      </c>
      <c r="M115" s="165">
        <v>4.26</v>
      </c>
      <c r="N115" s="165">
        <v>4.42</v>
      </c>
      <c r="O115" s="165">
        <v>4.67</v>
      </c>
      <c r="P115" s="165">
        <v>3</v>
      </c>
      <c r="Q115" s="165">
        <v>4.74</v>
      </c>
      <c r="R115" s="165">
        <v>5</v>
      </c>
      <c r="S115" s="165">
        <v>7.84</v>
      </c>
      <c r="T115" s="165">
        <v>8.16</v>
      </c>
      <c r="U115" s="165">
        <v>0</v>
      </c>
      <c r="V115" s="165">
        <v>96.37</v>
      </c>
      <c r="W115" s="167"/>
      <c r="X115" s="165" t="b">
        <v>1</v>
      </c>
    </row>
    <row r="116" spans="1:24">
      <c r="A116" s="288"/>
      <c r="B116" s="146" t="s">
        <v>123</v>
      </c>
      <c r="C116" s="134">
        <v>4.95</v>
      </c>
      <c r="D116" s="134">
        <v>4.4800000000000004</v>
      </c>
      <c r="E116" s="134">
        <v>4.49</v>
      </c>
      <c r="F116" s="165">
        <v>4.4000000000000004</v>
      </c>
      <c r="G116" s="166">
        <v>4.72</v>
      </c>
      <c r="H116" s="165">
        <v>4.7300000000000004</v>
      </c>
      <c r="I116" s="165">
        <v>8</v>
      </c>
      <c r="J116" s="165">
        <v>5</v>
      </c>
      <c r="K116" s="165">
        <v>8.8699999999999992</v>
      </c>
      <c r="L116" s="165">
        <v>4.82</v>
      </c>
      <c r="M116" s="165">
        <v>4.21</v>
      </c>
      <c r="N116" s="165">
        <v>4.4000000000000004</v>
      </c>
      <c r="O116" s="165">
        <v>4.7</v>
      </c>
      <c r="P116" s="165">
        <v>3</v>
      </c>
      <c r="Q116" s="165">
        <v>4.47</v>
      </c>
      <c r="R116" s="165">
        <v>5</v>
      </c>
      <c r="S116" s="165">
        <v>8</v>
      </c>
      <c r="T116" s="165">
        <v>7.6</v>
      </c>
      <c r="U116" s="165">
        <v>0</v>
      </c>
      <c r="V116" s="165">
        <v>95.85</v>
      </c>
      <c r="W116" s="167"/>
      <c r="X116" s="165" t="b">
        <v>1</v>
      </c>
    </row>
    <row r="117" spans="1:24">
      <c r="A117" s="288"/>
      <c r="B117" s="146" t="s">
        <v>124</v>
      </c>
      <c r="C117" s="134">
        <v>4.4000000000000004</v>
      </c>
      <c r="D117" s="134">
        <v>4.9800000000000004</v>
      </c>
      <c r="E117" s="134">
        <v>4.8</v>
      </c>
      <c r="F117" s="165">
        <v>4.68</v>
      </c>
      <c r="G117" s="166">
        <v>4.67</v>
      </c>
      <c r="H117" s="165">
        <v>4.5599999999999996</v>
      </c>
      <c r="I117" s="165">
        <v>8</v>
      </c>
      <c r="J117" s="165">
        <v>5</v>
      </c>
      <c r="K117" s="165">
        <v>8.89</v>
      </c>
      <c r="L117" s="165">
        <v>4.59</v>
      </c>
      <c r="M117" s="165">
        <v>4.49</v>
      </c>
      <c r="N117" s="165">
        <v>4.58</v>
      </c>
      <c r="O117" s="165">
        <v>4.7699999999999996</v>
      </c>
      <c r="P117" s="165">
        <v>3</v>
      </c>
      <c r="Q117" s="165">
        <v>4.53</v>
      </c>
      <c r="R117" s="165">
        <v>5</v>
      </c>
      <c r="S117" s="165">
        <v>8</v>
      </c>
      <c r="T117" s="165">
        <v>5.84</v>
      </c>
      <c r="U117" s="165">
        <v>0</v>
      </c>
      <c r="V117" s="165">
        <v>94.78</v>
      </c>
      <c r="W117" s="167"/>
      <c r="X117" s="165" t="b">
        <v>1</v>
      </c>
    </row>
    <row r="118" spans="1:24">
      <c r="A118" s="288"/>
      <c r="B118" s="146" t="s">
        <v>125</v>
      </c>
      <c r="C118" s="134">
        <v>3.82</v>
      </c>
      <c r="D118" s="134">
        <v>3.99</v>
      </c>
      <c r="E118" s="134">
        <v>4.88</v>
      </c>
      <c r="F118" s="165">
        <v>4.8600000000000003</v>
      </c>
      <c r="G118" s="166">
        <v>4.54</v>
      </c>
      <c r="H118" s="165">
        <v>4.74</v>
      </c>
      <c r="I118" s="165">
        <v>8</v>
      </c>
      <c r="J118" s="165">
        <v>5</v>
      </c>
      <c r="K118" s="165">
        <v>9.43</v>
      </c>
      <c r="L118" s="165">
        <v>4.9800000000000004</v>
      </c>
      <c r="M118" s="165">
        <v>4.99</v>
      </c>
      <c r="N118" s="165">
        <v>4.8899999999999997</v>
      </c>
      <c r="O118" s="165">
        <v>4.54</v>
      </c>
      <c r="P118" s="165">
        <v>3</v>
      </c>
      <c r="Q118" s="165">
        <v>4.88</v>
      </c>
      <c r="R118" s="165">
        <v>5</v>
      </c>
      <c r="S118" s="165">
        <v>7.64</v>
      </c>
      <c r="T118" s="165">
        <v>9.51</v>
      </c>
      <c r="U118" s="165">
        <v>0</v>
      </c>
      <c r="V118" s="165">
        <v>98.68</v>
      </c>
      <c r="W118" s="167"/>
      <c r="X118" s="165" t="b">
        <v>1</v>
      </c>
    </row>
    <row r="119" spans="1:24">
      <c r="A119" s="289" t="s">
        <v>126</v>
      </c>
      <c r="B119" s="147" t="s">
        <v>127</v>
      </c>
      <c r="C119" s="134">
        <v>3.9</v>
      </c>
      <c r="D119" s="134">
        <v>3.82</v>
      </c>
      <c r="E119" s="134">
        <v>0</v>
      </c>
      <c r="F119" s="165">
        <v>0</v>
      </c>
      <c r="G119" s="166">
        <v>0</v>
      </c>
      <c r="H119" s="165">
        <v>0</v>
      </c>
      <c r="I119" s="165">
        <v>0</v>
      </c>
      <c r="J119" s="165">
        <v>0</v>
      </c>
      <c r="K119" s="165">
        <v>0</v>
      </c>
      <c r="L119" s="165">
        <v>0</v>
      </c>
      <c r="M119" s="165">
        <v>0</v>
      </c>
      <c r="N119" s="165">
        <v>0</v>
      </c>
      <c r="O119" s="165">
        <v>0</v>
      </c>
      <c r="P119" s="165">
        <v>0</v>
      </c>
      <c r="Q119" s="165">
        <v>0</v>
      </c>
      <c r="R119" s="165">
        <v>0</v>
      </c>
      <c r="S119" s="165">
        <v>0</v>
      </c>
      <c r="T119" s="165">
        <v>0</v>
      </c>
      <c r="U119" s="165">
        <v>0</v>
      </c>
      <c r="V119" s="165">
        <v>7.72</v>
      </c>
      <c r="W119" s="167"/>
      <c r="X119" s="165" t="b">
        <v>0</v>
      </c>
    </row>
    <row r="120" spans="1:24">
      <c r="A120" s="289"/>
      <c r="B120" s="147" t="s">
        <v>128</v>
      </c>
      <c r="C120" s="134">
        <v>3.64</v>
      </c>
      <c r="D120" s="134">
        <v>2.57</v>
      </c>
      <c r="E120" s="134">
        <v>2.94</v>
      </c>
      <c r="F120" s="165">
        <v>2.87</v>
      </c>
      <c r="G120" s="166">
        <v>1.75</v>
      </c>
      <c r="H120" s="165">
        <v>4.12</v>
      </c>
      <c r="I120" s="165">
        <v>6.16</v>
      </c>
      <c r="J120" s="165">
        <v>5</v>
      </c>
      <c r="K120" s="165">
        <v>7.57</v>
      </c>
      <c r="L120" s="165">
        <v>4.83</v>
      </c>
      <c r="M120" s="165">
        <v>4.04</v>
      </c>
      <c r="N120" s="165">
        <v>4.46</v>
      </c>
      <c r="O120" s="165">
        <v>4.43</v>
      </c>
      <c r="P120" s="165">
        <v>3</v>
      </c>
      <c r="Q120" s="165">
        <v>3.84</v>
      </c>
      <c r="R120" s="165">
        <v>5</v>
      </c>
      <c r="S120" s="165">
        <v>6.56</v>
      </c>
      <c r="T120" s="165">
        <v>9.1</v>
      </c>
      <c r="U120" s="165">
        <v>0</v>
      </c>
      <c r="V120" s="165">
        <v>81.87</v>
      </c>
      <c r="W120" s="167"/>
      <c r="X120" s="165" t="b">
        <v>1</v>
      </c>
    </row>
    <row r="121" spans="1:24">
      <c r="A121" s="289"/>
      <c r="B121" s="147" t="s">
        <v>129</v>
      </c>
      <c r="C121" s="134">
        <v>4.97</v>
      </c>
      <c r="D121" s="134">
        <v>4.51</v>
      </c>
      <c r="E121" s="134">
        <v>4.53</v>
      </c>
      <c r="F121" s="165">
        <v>3.23</v>
      </c>
      <c r="G121" s="166">
        <v>2.61</v>
      </c>
      <c r="H121" s="165">
        <v>4.17</v>
      </c>
      <c r="I121" s="165">
        <v>7.08</v>
      </c>
      <c r="J121" s="165">
        <v>5</v>
      </c>
      <c r="K121" s="165">
        <v>9.83</v>
      </c>
      <c r="L121" s="165">
        <v>5</v>
      </c>
      <c r="M121" s="165">
        <v>4.47</v>
      </c>
      <c r="N121" s="165">
        <v>4.5</v>
      </c>
      <c r="O121" s="165">
        <v>4.8899999999999997</v>
      </c>
      <c r="P121" s="165">
        <v>3</v>
      </c>
      <c r="Q121" s="165">
        <v>3.96</v>
      </c>
      <c r="R121" s="165">
        <v>5</v>
      </c>
      <c r="S121" s="165">
        <v>7.76</v>
      </c>
      <c r="T121" s="165">
        <v>9.89</v>
      </c>
      <c r="U121" s="165">
        <v>1</v>
      </c>
      <c r="V121" s="165">
        <v>95.4</v>
      </c>
      <c r="W121" s="134" t="s">
        <v>222</v>
      </c>
      <c r="X121" s="165" t="b">
        <v>1</v>
      </c>
    </row>
    <row r="122" spans="1:24">
      <c r="A122" s="289"/>
      <c r="B122" s="147" t="s">
        <v>130</v>
      </c>
      <c r="C122" s="134">
        <v>4.12</v>
      </c>
      <c r="D122" s="134">
        <v>4</v>
      </c>
      <c r="E122" s="134">
        <v>4.13</v>
      </c>
      <c r="F122" s="165">
        <v>4.09</v>
      </c>
      <c r="G122" s="166">
        <v>1.75</v>
      </c>
      <c r="H122" s="165">
        <v>4.58</v>
      </c>
      <c r="I122" s="165">
        <v>7.28</v>
      </c>
      <c r="J122" s="165">
        <v>5</v>
      </c>
      <c r="K122" s="165">
        <v>8.7200000000000006</v>
      </c>
      <c r="L122" s="165">
        <v>4.7699999999999996</v>
      </c>
      <c r="M122" s="165">
        <v>4.4000000000000004</v>
      </c>
      <c r="N122" s="165">
        <v>4.49</v>
      </c>
      <c r="O122" s="165">
        <v>4.99</v>
      </c>
      <c r="P122" s="165">
        <v>3</v>
      </c>
      <c r="Q122" s="165">
        <v>5</v>
      </c>
      <c r="R122" s="165">
        <v>5</v>
      </c>
      <c r="S122" s="165">
        <v>6.8</v>
      </c>
      <c r="T122" s="165">
        <v>9.91</v>
      </c>
      <c r="U122" s="165">
        <v>0</v>
      </c>
      <c r="V122" s="165">
        <v>92.03</v>
      </c>
      <c r="W122" s="167"/>
      <c r="X122" s="165" t="b">
        <v>1</v>
      </c>
    </row>
    <row r="123" spans="1:24">
      <c r="A123" s="289"/>
      <c r="B123" s="147" t="s">
        <v>131</v>
      </c>
      <c r="C123" s="134">
        <v>4.1500000000000004</v>
      </c>
      <c r="D123" s="134">
        <v>4.13</v>
      </c>
      <c r="E123" s="134">
        <v>4.3600000000000003</v>
      </c>
      <c r="F123" s="165">
        <v>3.72</v>
      </c>
      <c r="G123" s="166">
        <v>2.62</v>
      </c>
      <c r="H123" s="165">
        <v>4.04</v>
      </c>
      <c r="I123" s="165">
        <v>7.56</v>
      </c>
      <c r="J123" s="165">
        <v>5</v>
      </c>
      <c r="K123" s="165">
        <v>7.43</v>
      </c>
      <c r="L123" s="165">
        <v>4.78</v>
      </c>
      <c r="M123" s="165">
        <v>4.1500000000000004</v>
      </c>
      <c r="N123" s="165">
        <v>2.61</v>
      </c>
      <c r="O123" s="165">
        <v>4.62</v>
      </c>
      <c r="P123" s="165">
        <v>3</v>
      </c>
      <c r="Q123" s="165">
        <v>3.67</v>
      </c>
      <c r="R123" s="165">
        <v>5</v>
      </c>
      <c r="S123" s="165">
        <v>7.12</v>
      </c>
      <c r="T123" s="165">
        <v>7.22</v>
      </c>
      <c r="U123" s="165">
        <v>0</v>
      </c>
      <c r="V123" s="165">
        <v>85.18</v>
      </c>
      <c r="W123" s="167"/>
      <c r="X123" s="165" t="b">
        <v>1</v>
      </c>
    </row>
    <row r="124" spans="1:24">
      <c r="A124" s="289"/>
      <c r="B124" s="147" t="s">
        <v>132</v>
      </c>
      <c r="C124" s="134">
        <v>3.63</v>
      </c>
      <c r="D124" s="134">
        <v>3.83</v>
      </c>
      <c r="E124" s="134">
        <v>4.0199999999999996</v>
      </c>
      <c r="F124" s="165">
        <v>3.53</v>
      </c>
      <c r="G124" s="166">
        <v>3.78</v>
      </c>
      <c r="H124" s="165">
        <v>3.61</v>
      </c>
      <c r="I124" s="165">
        <v>3.32</v>
      </c>
      <c r="J124" s="165">
        <v>5</v>
      </c>
      <c r="K124" s="165">
        <v>7.81</v>
      </c>
      <c r="L124" s="165">
        <v>4.93</v>
      </c>
      <c r="M124" s="165">
        <v>3.55</v>
      </c>
      <c r="N124" s="165">
        <v>2.75</v>
      </c>
      <c r="O124" s="165">
        <v>4.28</v>
      </c>
      <c r="P124" s="165">
        <v>3</v>
      </c>
      <c r="Q124" s="165">
        <v>3.82</v>
      </c>
      <c r="R124" s="165">
        <v>5</v>
      </c>
      <c r="S124" s="165">
        <v>6.08</v>
      </c>
      <c r="T124" s="165">
        <v>7.78</v>
      </c>
      <c r="U124" s="165">
        <v>0</v>
      </c>
      <c r="V124" s="165">
        <v>79.73</v>
      </c>
      <c r="W124" s="167"/>
      <c r="X124" s="165" t="b">
        <v>1</v>
      </c>
    </row>
    <row r="125" spans="1:24">
      <c r="A125" s="289"/>
      <c r="B125" s="147" t="s">
        <v>133</v>
      </c>
      <c r="C125" s="134">
        <v>4.1399999999999997</v>
      </c>
      <c r="D125" s="134">
        <v>3.7</v>
      </c>
      <c r="E125" s="134">
        <v>4.1100000000000003</v>
      </c>
      <c r="F125" s="165">
        <v>2.69</v>
      </c>
      <c r="G125" s="166">
        <v>2.7</v>
      </c>
      <c r="H125" s="165">
        <v>3.67</v>
      </c>
      <c r="I125" s="165">
        <v>7.4</v>
      </c>
      <c r="J125" s="165">
        <v>5</v>
      </c>
      <c r="K125" s="165">
        <v>7.32</v>
      </c>
      <c r="L125" s="165">
        <v>4.97</v>
      </c>
      <c r="M125" s="165">
        <v>3.61</v>
      </c>
      <c r="N125" s="165">
        <v>3.72</v>
      </c>
      <c r="O125" s="165">
        <v>4.79</v>
      </c>
      <c r="P125" s="165">
        <v>3</v>
      </c>
      <c r="Q125" s="165">
        <v>2.74</v>
      </c>
      <c r="R125" s="165">
        <v>5</v>
      </c>
      <c r="S125" s="165">
        <v>6.72</v>
      </c>
      <c r="T125" s="165">
        <v>7.11</v>
      </c>
      <c r="U125" s="165">
        <v>0</v>
      </c>
      <c r="V125" s="165">
        <v>82.39</v>
      </c>
      <c r="W125" s="167"/>
      <c r="X125" s="165" t="b">
        <v>1</v>
      </c>
    </row>
    <row r="126" spans="1:24">
      <c r="A126" s="289"/>
      <c r="B126" s="147" t="s">
        <v>134</v>
      </c>
      <c r="C126" s="134">
        <v>4</v>
      </c>
      <c r="D126" s="134">
        <v>4.55</v>
      </c>
      <c r="E126" s="134">
        <v>0</v>
      </c>
      <c r="F126" s="165">
        <v>2.87</v>
      </c>
      <c r="G126" s="166">
        <v>3.81</v>
      </c>
      <c r="H126" s="165">
        <v>3.93</v>
      </c>
      <c r="I126" s="165">
        <v>6.32</v>
      </c>
      <c r="J126" s="165">
        <v>5</v>
      </c>
      <c r="K126" s="165">
        <v>7.47</v>
      </c>
      <c r="L126" s="165">
        <v>4.78</v>
      </c>
      <c r="M126" s="165">
        <v>3.78</v>
      </c>
      <c r="N126" s="165">
        <v>0</v>
      </c>
      <c r="O126" s="165">
        <v>0</v>
      </c>
      <c r="P126" s="165">
        <v>0</v>
      </c>
      <c r="Q126" s="165">
        <v>0</v>
      </c>
      <c r="R126" s="165">
        <v>0</v>
      </c>
      <c r="S126" s="165">
        <v>0</v>
      </c>
      <c r="T126" s="165">
        <v>0</v>
      </c>
      <c r="U126" s="165">
        <v>0</v>
      </c>
      <c r="V126" s="165">
        <v>46.51</v>
      </c>
      <c r="W126" s="167"/>
      <c r="X126" s="165" t="b">
        <v>0</v>
      </c>
    </row>
    <row r="127" spans="1:24">
      <c r="A127" s="289"/>
      <c r="B127" s="147" t="s">
        <v>135</v>
      </c>
      <c r="C127" s="134">
        <v>4.72</v>
      </c>
      <c r="D127" s="134">
        <v>4.8499999999999996</v>
      </c>
      <c r="E127" s="134">
        <v>4.97</v>
      </c>
      <c r="F127" s="165">
        <v>3.93</v>
      </c>
      <c r="G127" s="166">
        <v>3.11</v>
      </c>
      <c r="H127" s="165">
        <v>3.7</v>
      </c>
      <c r="I127" s="165">
        <v>6.24</v>
      </c>
      <c r="J127" s="165">
        <v>2.5</v>
      </c>
      <c r="K127" s="165">
        <v>9.19</v>
      </c>
      <c r="L127" s="165">
        <v>4.8099999999999996</v>
      </c>
      <c r="M127" s="165">
        <v>3.87</v>
      </c>
      <c r="N127" s="165">
        <v>3.74</v>
      </c>
      <c r="O127" s="165">
        <v>4.66</v>
      </c>
      <c r="P127" s="165">
        <v>3</v>
      </c>
      <c r="Q127" s="165">
        <v>4.46</v>
      </c>
      <c r="R127" s="165">
        <v>5</v>
      </c>
      <c r="S127" s="165">
        <v>7.88</v>
      </c>
      <c r="T127" s="165">
        <v>9.69</v>
      </c>
      <c r="U127" s="165">
        <v>0</v>
      </c>
      <c r="V127" s="165">
        <v>90.33</v>
      </c>
      <c r="W127" s="167"/>
      <c r="X127" s="165" t="b">
        <v>1</v>
      </c>
    </row>
    <row r="128" spans="1:24">
      <c r="A128" s="289"/>
      <c r="B128" s="147" t="s">
        <v>136</v>
      </c>
      <c r="C128" s="134">
        <v>4.5999999999999996</v>
      </c>
      <c r="D128" s="134">
        <v>4.26</v>
      </c>
      <c r="E128" s="134">
        <v>3.97</v>
      </c>
      <c r="F128" s="165">
        <v>4.0599999999999996</v>
      </c>
      <c r="G128" s="166">
        <v>3.02</v>
      </c>
      <c r="H128" s="165">
        <v>3.5</v>
      </c>
      <c r="I128" s="165">
        <v>8</v>
      </c>
      <c r="J128" s="165">
        <v>2.5</v>
      </c>
      <c r="K128" s="165">
        <v>8.11</v>
      </c>
      <c r="L128" s="165">
        <v>4.82</v>
      </c>
      <c r="M128" s="165">
        <v>4.0599999999999996</v>
      </c>
      <c r="N128" s="165">
        <v>4.74</v>
      </c>
      <c r="O128" s="165">
        <v>4.88</v>
      </c>
      <c r="P128" s="165">
        <v>3</v>
      </c>
      <c r="Q128" s="165">
        <v>2.98</v>
      </c>
      <c r="R128" s="165">
        <v>5</v>
      </c>
      <c r="S128" s="165">
        <v>7.48</v>
      </c>
      <c r="T128" s="165">
        <v>9.2200000000000006</v>
      </c>
      <c r="U128" s="165">
        <v>0</v>
      </c>
      <c r="V128" s="165">
        <v>88.19</v>
      </c>
      <c r="W128" s="167"/>
      <c r="X128" s="165" t="b">
        <v>1</v>
      </c>
    </row>
    <row r="129" spans="1:24">
      <c r="A129" s="289"/>
      <c r="B129" s="147" t="s">
        <v>137</v>
      </c>
      <c r="C129" s="134">
        <v>3.54</v>
      </c>
      <c r="D129" s="134">
        <v>0</v>
      </c>
      <c r="E129" s="134">
        <v>0</v>
      </c>
      <c r="F129" s="165">
        <v>0</v>
      </c>
      <c r="G129" s="166">
        <v>0</v>
      </c>
      <c r="H129" s="165">
        <v>0</v>
      </c>
      <c r="I129" s="165">
        <v>0</v>
      </c>
      <c r="J129" s="165">
        <v>0</v>
      </c>
      <c r="K129" s="165">
        <v>0</v>
      </c>
      <c r="L129" s="165">
        <v>0</v>
      </c>
      <c r="M129" s="165">
        <v>0</v>
      </c>
      <c r="N129" s="165">
        <v>0</v>
      </c>
      <c r="O129" s="165">
        <v>0</v>
      </c>
      <c r="P129" s="165">
        <v>0</v>
      </c>
      <c r="Q129" s="165">
        <v>0</v>
      </c>
      <c r="R129" s="165">
        <v>0</v>
      </c>
      <c r="S129" s="165">
        <v>0</v>
      </c>
      <c r="T129" s="165">
        <v>0</v>
      </c>
      <c r="U129" s="165">
        <v>0</v>
      </c>
      <c r="V129" s="165">
        <v>3.54</v>
      </c>
      <c r="W129" s="167"/>
      <c r="X129" s="165" t="b">
        <v>0</v>
      </c>
    </row>
    <row r="130" spans="1:24">
      <c r="A130" s="289"/>
      <c r="B130" s="147" t="s">
        <v>138</v>
      </c>
      <c r="C130" s="134">
        <v>4.3099999999999996</v>
      </c>
      <c r="D130" s="134">
        <v>2.52</v>
      </c>
      <c r="E130" s="134">
        <v>0.21</v>
      </c>
      <c r="F130" s="165">
        <v>0</v>
      </c>
      <c r="G130" s="166">
        <v>0</v>
      </c>
      <c r="H130" s="165">
        <v>0</v>
      </c>
      <c r="I130" s="165">
        <v>2.76</v>
      </c>
      <c r="J130" s="165">
        <v>2.5</v>
      </c>
      <c r="K130" s="165">
        <v>0</v>
      </c>
      <c r="L130" s="165">
        <v>0</v>
      </c>
      <c r="M130" s="165">
        <v>0</v>
      </c>
      <c r="N130" s="165">
        <v>0</v>
      </c>
      <c r="O130" s="165">
        <v>0</v>
      </c>
      <c r="P130" s="165">
        <v>0</v>
      </c>
      <c r="Q130" s="165">
        <v>0</v>
      </c>
      <c r="R130" s="165">
        <v>0</v>
      </c>
      <c r="S130" s="165">
        <v>0</v>
      </c>
      <c r="T130" s="165">
        <v>0</v>
      </c>
      <c r="U130" s="165">
        <v>0</v>
      </c>
      <c r="V130" s="165">
        <v>12.3</v>
      </c>
      <c r="W130" s="167"/>
      <c r="X130" s="165" t="b">
        <v>0</v>
      </c>
    </row>
    <row r="131" spans="1:24">
      <c r="A131" s="289"/>
      <c r="B131" s="147" t="s">
        <v>139</v>
      </c>
      <c r="C131" s="134">
        <v>3.78</v>
      </c>
      <c r="D131" s="134">
        <v>4.5</v>
      </c>
      <c r="E131" s="134">
        <v>3.18</v>
      </c>
      <c r="F131" s="165">
        <v>0</v>
      </c>
      <c r="G131" s="166">
        <v>0</v>
      </c>
      <c r="H131" s="165">
        <v>2.76</v>
      </c>
      <c r="I131" s="165">
        <v>4.08</v>
      </c>
      <c r="J131" s="165">
        <v>2.5</v>
      </c>
      <c r="K131" s="165">
        <v>0</v>
      </c>
      <c r="L131" s="165">
        <v>0</v>
      </c>
      <c r="M131" s="165">
        <v>0</v>
      </c>
      <c r="N131" s="165">
        <v>0</v>
      </c>
      <c r="O131" s="165">
        <v>0</v>
      </c>
      <c r="P131" s="165">
        <v>0</v>
      </c>
      <c r="Q131" s="165">
        <v>0</v>
      </c>
      <c r="R131" s="165">
        <v>0</v>
      </c>
      <c r="S131" s="165">
        <v>0</v>
      </c>
      <c r="T131" s="165">
        <v>0</v>
      </c>
      <c r="U131" s="165">
        <v>0</v>
      </c>
      <c r="V131" s="165">
        <v>20.8</v>
      </c>
      <c r="W131" s="167"/>
      <c r="X131" s="165" t="b">
        <v>0</v>
      </c>
    </row>
    <row r="132" spans="1:24">
      <c r="A132" s="289"/>
      <c r="B132" s="147" t="s">
        <v>140</v>
      </c>
      <c r="C132" s="134">
        <v>3.57</v>
      </c>
      <c r="D132" s="134">
        <v>3.71</v>
      </c>
      <c r="E132" s="134">
        <v>4.57</v>
      </c>
      <c r="F132" s="165">
        <v>4.6399999999999997</v>
      </c>
      <c r="G132" s="166">
        <v>4.1900000000000004</v>
      </c>
      <c r="H132" s="165">
        <v>4.18</v>
      </c>
      <c r="I132" s="165">
        <v>7.32</v>
      </c>
      <c r="J132" s="165">
        <v>5</v>
      </c>
      <c r="K132" s="165">
        <v>7.4</v>
      </c>
      <c r="L132" s="165">
        <v>4.9400000000000004</v>
      </c>
      <c r="M132" s="165">
        <v>4.22</v>
      </c>
      <c r="N132" s="165">
        <v>2.63</v>
      </c>
      <c r="O132" s="165">
        <v>3</v>
      </c>
      <c r="P132" s="165">
        <v>3</v>
      </c>
      <c r="Q132" s="165">
        <v>4.1500000000000004</v>
      </c>
      <c r="R132" s="165">
        <v>5</v>
      </c>
      <c r="S132" s="165">
        <v>7.12</v>
      </c>
      <c r="T132" s="165">
        <v>7.31</v>
      </c>
      <c r="U132" s="165">
        <v>0</v>
      </c>
      <c r="V132" s="165">
        <v>85.95</v>
      </c>
      <c r="W132" s="167"/>
      <c r="X132" s="165" t="b">
        <v>1</v>
      </c>
    </row>
    <row r="133" spans="1:24">
      <c r="A133" s="289"/>
      <c r="B133" s="147" t="s">
        <v>141</v>
      </c>
      <c r="C133" s="134">
        <v>4.8099999999999996</v>
      </c>
      <c r="D133" s="134">
        <v>4.2699999999999996</v>
      </c>
      <c r="E133" s="134">
        <v>4.49</v>
      </c>
      <c r="F133" s="165">
        <v>4.04</v>
      </c>
      <c r="G133" s="166">
        <v>4.37</v>
      </c>
      <c r="H133" s="165">
        <v>3.99</v>
      </c>
      <c r="I133" s="165">
        <v>8</v>
      </c>
      <c r="J133" s="165">
        <v>5</v>
      </c>
      <c r="K133" s="165">
        <v>8.1300000000000008</v>
      </c>
      <c r="L133" s="165">
        <v>4.97</v>
      </c>
      <c r="M133" s="165">
        <v>3.83</v>
      </c>
      <c r="N133" s="165">
        <v>4.16</v>
      </c>
      <c r="O133" s="165">
        <v>4.72</v>
      </c>
      <c r="P133" s="165">
        <v>3</v>
      </c>
      <c r="Q133" s="165">
        <v>4.4400000000000004</v>
      </c>
      <c r="R133" s="165">
        <v>5</v>
      </c>
      <c r="S133" s="165">
        <v>7.56</v>
      </c>
      <c r="T133" s="165">
        <v>7.94</v>
      </c>
      <c r="U133" s="165">
        <v>0</v>
      </c>
      <c r="V133" s="165">
        <v>92.7</v>
      </c>
      <c r="W133" s="167"/>
      <c r="X133" s="165" t="b">
        <v>1</v>
      </c>
    </row>
    <row r="134" spans="1:24">
      <c r="A134" s="289"/>
      <c r="B134" s="147" t="s">
        <v>142</v>
      </c>
      <c r="C134" s="134">
        <v>0</v>
      </c>
      <c r="D134" s="134">
        <v>0</v>
      </c>
      <c r="E134" s="134">
        <v>0</v>
      </c>
      <c r="F134" s="165">
        <v>0</v>
      </c>
      <c r="G134" s="166">
        <v>0</v>
      </c>
      <c r="H134" s="165">
        <v>0</v>
      </c>
      <c r="I134" s="165">
        <v>0</v>
      </c>
      <c r="J134" s="165">
        <v>0</v>
      </c>
      <c r="K134" s="165">
        <v>0</v>
      </c>
      <c r="L134" s="165">
        <v>0</v>
      </c>
      <c r="M134" s="165">
        <v>0</v>
      </c>
      <c r="N134" s="165">
        <v>0</v>
      </c>
      <c r="O134" s="165">
        <v>0</v>
      </c>
      <c r="P134" s="165">
        <v>0</v>
      </c>
      <c r="Q134" s="165">
        <v>0</v>
      </c>
      <c r="R134" s="165">
        <v>0</v>
      </c>
      <c r="S134" s="165">
        <v>0</v>
      </c>
      <c r="T134" s="165">
        <v>0</v>
      </c>
      <c r="U134" s="165">
        <v>0</v>
      </c>
      <c r="V134" s="165">
        <v>0</v>
      </c>
      <c r="W134" s="167"/>
      <c r="X134" s="165" t="b">
        <v>0</v>
      </c>
    </row>
    <row r="135" spans="1:24">
      <c r="A135" s="290" t="s">
        <v>143</v>
      </c>
      <c r="B135" s="145" t="s">
        <v>144</v>
      </c>
      <c r="C135" s="134">
        <v>4.6500000000000004</v>
      </c>
      <c r="D135" s="134">
        <v>4.2300000000000004</v>
      </c>
      <c r="E135" s="134">
        <v>4.66</v>
      </c>
      <c r="F135" s="165">
        <v>3.95</v>
      </c>
      <c r="G135" s="166">
        <v>4.4800000000000004</v>
      </c>
      <c r="H135" s="165">
        <v>4.22</v>
      </c>
      <c r="I135" s="165">
        <v>8</v>
      </c>
      <c r="J135" s="165">
        <v>5</v>
      </c>
      <c r="K135" s="165">
        <v>8.2100000000000009</v>
      </c>
      <c r="L135" s="165">
        <v>4.82</v>
      </c>
      <c r="M135" s="165">
        <v>3.66</v>
      </c>
      <c r="N135" s="165">
        <v>3.97</v>
      </c>
      <c r="O135" s="165">
        <v>4.57</v>
      </c>
      <c r="P135" s="165">
        <v>3</v>
      </c>
      <c r="Q135" s="165">
        <v>4.12</v>
      </c>
      <c r="R135" s="165">
        <v>5</v>
      </c>
      <c r="S135" s="165">
        <v>7.72</v>
      </c>
      <c r="T135" s="165">
        <v>7.58</v>
      </c>
      <c r="U135" s="165">
        <v>0</v>
      </c>
      <c r="V135" s="165">
        <v>91.84</v>
      </c>
      <c r="W135" s="167"/>
      <c r="X135" s="165" t="b">
        <v>1</v>
      </c>
    </row>
    <row r="136" spans="1:24">
      <c r="A136" s="290"/>
      <c r="B136" s="145" t="s">
        <v>145</v>
      </c>
      <c r="C136" s="134">
        <v>0</v>
      </c>
      <c r="D136" s="134">
        <v>0</v>
      </c>
      <c r="E136" s="134">
        <v>0</v>
      </c>
      <c r="F136" s="165">
        <v>0</v>
      </c>
      <c r="G136" s="166">
        <v>0</v>
      </c>
      <c r="H136" s="165">
        <v>0</v>
      </c>
      <c r="I136" s="165">
        <v>0</v>
      </c>
      <c r="J136" s="165">
        <v>0</v>
      </c>
      <c r="K136" s="165">
        <v>0</v>
      </c>
      <c r="L136" s="165">
        <v>0</v>
      </c>
      <c r="M136" s="165">
        <v>0</v>
      </c>
      <c r="N136" s="165">
        <v>0</v>
      </c>
      <c r="O136" s="165">
        <v>0</v>
      </c>
      <c r="P136" s="165">
        <v>0</v>
      </c>
      <c r="Q136" s="165">
        <v>0</v>
      </c>
      <c r="R136" s="165">
        <v>0</v>
      </c>
      <c r="S136" s="165">
        <v>0</v>
      </c>
      <c r="T136" s="165">
        <v>0</v>
      </c>
      <c r="U136" s="165">
        <v>0</v>
      </c>
      <c r="V136" s="165">
        <v>0</v>
      </c>
      <c r="W136" s="167"/>
      <c r="X136" s="165" t="b">
        <v>0</v>
      </c>
    </row>
    <row r="137" spans="1:24">
      <c r="A137" s="290"/>
      <c r="B137" s="145" t="s">
        <v>146</v>
      </c>
      <c r="C137" s="134">
        <v>3.8</v>
      </c>
      <c r="D137" s="134">
        <v>3.63</v>
      </c>
      <c r="E137" s="134">
        <v>4.01</v>
      </c>
      <c r="F137" s="165">
        <v>2.5299999999999998</v>
      </c>
      <c r="G137" s="166">
        <v>2.59</v>
      </c>
      <c r="H137" s="165">
        <v>3.32</v>
      </c>
      <c r="I137" s="165">
        <v>7.12</v>
      </c>
      <c r="J137" s="165">
        <v>5</v>
      </c>
      <c r="K137" s="165">
        <v>7.11</v>
      </c>
      <c r="L137" s="165">
        <v>4.88</v>
      </c>
      <c r="M137" s="165">
        <v>3.52</v>
      </c>
      <c r="N137" s="165">
        <v>3.61</v>
      </c>
      <c r="O137" s="165">
        <v>4.7300000000000004</v>
      </c>
      <c r="P137" s="165">
        <v>3</v>
      </c>
      <c r="Q137" s="165">
        <v>3.56</v>
      </c>
      <c r="R137" s="165">
        <v>5</v>
      </c>
      <c r="S137" s="165">
        <v>6.96</v>
      </c>
      <c r="T137" s="165">
        <v>7.07</v>
      </c>
      <c r="U137" s="165">
        <v>0</v>
      </c>
      <c r="V137" s="165">
        <v>81.430000000000007</v>
      </c>
      <c r="W137" s="167"/>
      <c r="X137" s="165" t="b">
        <v>1</v>
      </c>
    </row>
    <row r="138" spans="1:24">
      <c r="A138" s="290"/>
      <c r="B138" s="145" t="s">
        <v>148</v>
      </c>
      <c r="C138" s="134">
        <v>0</v>
      </c>
      <c r="D138" s="134">
        <v>0</v>
      </c>
      <c r="E138" s="134">
        <v>0</v>
      </c>
      <c r="F138" s="165">
        <v>0</v>
      </c>
      <c r="G138" s="166">
        <v>0</v>
      </c>
      <c r="H138" s="165">
        <v>0</v>
      </c>
      <c r="I138" s="165">
        <v>0</v>
      </c>
      <c r="J138" s="165">
        <v>0</v>
      </c>
      <c r="K138" s="165">
        <v>0</v>
      </c>
      <c r="L138" s="165">
        <v>0</v>
      </c>
      <c r="M138" s="165">
        <v>0</v>
      </c>
      <c r="N138" s="165">
        <v>0</v>
      </c>
      <c r="O138" s="165">
        <v>0</v>
      </c>
      <c r="P138" s="165">
        <v>0</v>
      </c>
      <c r="Q138" s="165">
        <v>0</v>
      </c>
      <c r="R138" s="165">
        <v>0</v>
      </c>
      <c r="S138" s="165">
        <v>0</v>
      </c>
      <c r="T138" s="165">
        <v>0</v>
      </c>
      <c r="U138" s="165">
        <v>0</v>
      </c>
      <c r="V138" s="165">
        <v>0</v>
      </c>
      <c r="W138" s="167"/>
      <c r="X138" s="165" t="b">
        <v>0</v>
      </c>
    </row>
    <row r="139" spans="1:24">
      <c r="A139" s="290"/>
      <c r="B139" s="145" t="s">
        <v>149</v>
      </c>
      <c r="C139" s="134">
        <v>0</v>
      </c>
      <c r="D139" s="134">
        <v>0</v>
      </c>
      <c r="E139" s="134">
        <v>0</v>
      </c>
      <c r="F139" s="165">
        <v>0</v>
      </c>
      <c r="G139" s="166">
        <v>0</v>
      </c>
      <c r="H139" s="165">
        <v>0</v>
      </c>
      <c r="I139" s="165">
        <v>0</v>
      </c>
      <c r="J139" s="165">
        <v>0</v>
      </c>
      <c r="K139" s="165">
        <v>0</v>
      </c>
      <c r="L139" s="165">
        <v>0</v>
      </c>
      <c r="M139" s="165">
        <v>0</v>
      </c>
      <c r="N139" s="165">
        <v>0</v>
      </c>
      <c r="O139" s="165">
        <v>0</v>
      </c>
      <c r="P139" s="165">
        <v>0</v>
      </c>
      <c r="Q139" s="165">
        <v>0</v>
      </c>
      <c r="R139" s="165">
        <v>0</v>
      </c>
      <c r="S139" s="165">
        <v>0</v>
      </c>
      <c r="T139" s="165">
        <v>0</v>
      </c>
      <c r="U139" s="165">
        <v>0</v>
      </c>
      <c r="V139" s="165">
        <v>0</v>
      </c>
      <c r="W139" s="167"/>
      <c r="X139" s="165" t="b">
        <v>0</v>
      </c>
    </row>
    <row r="140" spans="1:24">
      <c r="A140" s="290"/>
      <c r="B140" s="145" t="s">
        <v>150</v>
      </c>
      <c r="C140" s="134">
        <v>3.58</v>
      </c>
      <c r="D140" s="134">
        <v>3.56</v>
      </c>
      <c r="E140" s="134">
        <v>4.04</v>
      </c>
      <c r="F140" s="165">
        <v>4.37</v>
      </c>
      <c r="G140" s="166">
        <v>2.97</v>
      </c>
      <c r="H140" s="165">
        <v>4.4000000000000004</v>
      </c>
      <c r="I140" s="165">
        <v>7.24</v>
      </c>
      <c r="J140" s="165">
        <v>5</v>
      </c>
      <c r="K140" s="165">
        <v>8.75</v>
      </c>
      <c r="L140" s="165">
        <v>4.83</v>
      </c>
      <c r="M140" s="165">
        <v>4.4400000000000004</v>
      </c>
      <c r="N140" s="165">
        <v>4.38</v>
      </c>
      <c r="O140" s="165">
        <v>4.9400000000000004</v>
      </c>
      <c r="P140" s="165">
        <v>3</v>
      </c>
      <c r="Q140" s="165">
        <v>4.17</v>
      </c>
      <c r="R140" s="165">
        <v>5</v>
      </c>
      <c r="S140" s="165">
        <v>4.92</v>
      </c>
      <c r="T140" s="165">
        <v>9.26</v>
      </c>
      <c r="U140" s="165">
        <v>0</v>
      </c>
      <c r="V140" s="165">
        <v>88.84</v>
      </c>
      <c r="W140" s="167"/>
      <c r="X140" s="165" t="b">
        <v>1</v>
      </c>
    </row>
    <row r="141" spans="1:24">
      <c r="A141" s="290"/>
      <c r="B141" s="145" t="s">
        <v>151</v>
      </c>
      <c r="C141" s="134">
        <v>3.71</v>
      </c>
      <c r="D141" s="134">
        <v>4.17</v>
      </c>
      <c r="E141" s="134">
        <v>3.51</v>
      </c>
      <c r="F141" s="165">
        <v>3.59</v>
      </c>
      <c r="G141" s="166">
        <v>4.33</v>
      </c>
      <c r="H141" s="165">
        <v>3.7</v>
      </c>
      <c r="I141" s="165">
        <v>6.44</v>
      </c>
      <c r="J141" s="165">
        <v>5</v>
      </c>
      <c r="K141" s="165">
        <v>7.28</v>
      </c>
      <c r="L141" s="165">
        <v>4.8899999999999997</v>
      </c>
      <c r="M141" s="165">
        <v>3.79</v>
      </c>
      <c r="N141" s="165">
        <v>3.96</v>
      </c>
      <c r="O141" s="165">
        <v>4.47</v>
      </c>
      <c r="P141" s="165">
        <v>3</v>
      </c>
      <c r="Q141" s="165">
        <v>4.3499999999999996</v>
      </c>
      <c r="R141" s="165">
        <v>5</v>
      </c>
      <c r="S141" s="165">
        <v>6.84</v>
      </c>
      <c r="T141" s="165">
        <v>8.7200000000000006</v>
      </c>
      <c r="U141" s="165">
        <v>0</v>
      </c>
      <c r="V141" s="165">
        <v>86.75</v>
      </c>
      <c r="W141" s="167"/>
      <c r="X141" s="165" t="b">
        <v>1</v>
      </c>
    </row>
    <row r="142" spans="1:24">
      <c r="A142" s="290"/>
      <c r="B142" s="145" t="s">
        <v>152</v>
      </c>
      <c r="C142" s="134">
        <v>4.66</v>
      </c>
      <c r="D142" s="134">
        <v>4.6399999999999997</v>
      </c>
      <c r="E142" s="134">
        <v>4.92</v>
      </c>
      <c r="F142" s="165">
        <v>4.97</v>
      </c>
      <c r="G142" s="166">
        <v>4.63</v>
      </c>
      <c r="H142" s="165">
        <v>4.92</v>
      </c>
      <c r="I142" s="165">
        <v>8</v>
      </c>
      <c r="J142" s="165">
        <v>5</v>
      </c>
      <c r="K142" s="165">
        <v>9.9600000000000009</v>
      </c>
      <c r="L142" s="165">
        <v>4.87</v>
      </c>
      <c r="M142" s="165">
        <v>3.98</v>
      </c>
      <c r="N142" s="165">
        <v>4.32</v>
      </c>
      <c r="O142" s="165">
        <v>4.8899999999999997</v>
      </c>
      <c r="P142" s="165">
        <v>3</v>
      </c>
      <c r="Q142" s="165">
        <v>4.6500000000000004</v>
      </c>
      <c r="R142" s="165">
        <v>5</v>
      </c>
      <c r="S142" s="165">
        <v>7.4</v>
      </c>
      <c r="T142" s="165">
        <v>8.6999999999999993</v>
      </c>
      <c r="U142" s="165">
        <v>0</v>
      </c>
      <c r="V142" s="165">
        <v>98.5</v>
      </c>
      <c r="W142" s="167"/>
      <c r="X142" s="165" t="b">
        <v>1</v>
      </c>
    </row>
    <row r="143" spans="1:24">
      <c r="A143" s="290"/>
      <c r="B143" s="145" t="s">
        <v>153</v>
      </c>
      <c r="C143" s="134">
        <v>4.5599999999999996</v>
      </c>
      <c r="D143" s="134">
        <v>4.24</v>
      </c>
      <c r="E143" s="134">
        <v>4.79</v>
      </c>
      <c r="F143" s="165">
        <v>4.93</v>
      </c>
      <c r="G143" s="166">
        <v>4.29</v>
      </c>
      <c r="H143" s="165">
        <v>4.66</v>
      </c>
      <c r="I143" s="165">
        <v>7.24</v>
      </c>
      <c r="J143" s="165">
        <v>5</v>
      </c>
      <c r="K143" s="165">
        <v>8.32</v>
      </c>
      <c r="L143" s="165">
        <v>4.8</v>
      </c>
      <c r="M143" s="165">
        <v>4.07</v>
      </c>
      <c r="N143" s="165">
        <v>4.8600000000000003</v>
      </c>
      <c r="O143" s="165">
        <v>4.95</v>
      </c>
      <c r="P143" s="165">
        <v>3</v>
      </c>
      <c r="Q143" s="165">
        <v>3.94</v>
      </c>
      <c r="R143" s="165">
        <v>5</v>
      </c>
      <c r="S143" s="165">
        <v>7.72</v>
      </c>
      <c r="T143" s="165">
        <v>8.3000000000000007</v>
      </c>
      <c r="U143" s="165">
        <v>0</v>
      </c>
      <c r="V143" s="165">
        <v>94.68</v>
      </c>
      <c r="W143" s="167"/>
      <c r="X143" s="165" t="b">
        <v>1</v>
      </c>
    </row>
    <row r="144" spans="1:24">
      <c r="A144" s="290"/>
      <c r="B144" s="145" t="s">
        <v>154</v>
      </c>
      <c r="C144" s="134">
        <v>4.62</v>
      </c>
      <c r="D144" s="134">
        <v>3.59</v>
      </c>
      <c r="E144" s="134">
        <v>4.34</v>
      </c>
      <c r="F144" s="165">
        <v>4.54</v>
      </c>
      <c r="G144" s="166">
        <v>3.92</v>
      </c>
      <c r="H144" s="165">
        <v>3.73</v>
      </c>
      <c r="I144" s="165">
        <v>7.84</v>
      </c>
      <c r="J144" s="165">
        <v>5</v>
      </c>
      <c r="K144" s="165">
        <v>8.09</v>
      </c>
      <c r="L144" s="165">
        <v>4.84</v>
      </c>
      <c r="M144" s="165">
        <v>4.24</v>
      </c>
      <c r="N144" s="165">
        <v>4.33</v>
      </c>
      <c r="O144" s="165">
        <v>4.8499999999999996</v>
      </c>
      <c r="P144" s="165">
        <v>3</v>
      </c>
      <c r="Q144" s="165">
        <v>4.3899999999999997</v>
      </c>
      <c r="R144" s="165">
        <v>5</v>
      </c>
      <c r="S144" s="165">
        <v>8</v>
      </c>
      <c r="T144" s="165">
        <v>7.54</v>
      </c>
      <c r="U144" s="165">
        <v>0</v>
      </c>
      <c r="V144" s="165">
        <v>91.87</v>
      </c>
      <c r="W144" s="167"/>
      <c r="X144" s="165" t="b">
        <v>1</v>
      </c>
    </row>
    <row r="145" spans="1:24">
      <c r="A145" s="290"/>
      <c r="B145" s="145" t="s">
        <v>155</v>
      </c>
      <c r="C145" s="134">
        <v>4.63</v>
      </c>
      <c r="D145" s="134">
        <v>4.0599999999999996</v>
      </c>
      <c r="E145" s="134">
        <v>4.6100000000000003</v>
      </c>
      <c r="F145" s="165">
        <v>4.01</v>
      </c>
      <c r="G145" s="166">
        <v>3.66</v>
      </c>
      <c r="H145" s="165">
        <v>4.26</v>
      </c>
      <c r="I145" s="165">
        <v>8</v>
      </c>
      <c r="J145" s="165">
        <v>5</v>
      </c>
      <c r="K145" s="165">
        <v>9.8699999999999992</v>
      </c>
      <c r="L145" s="165">
        <v>4.8</v>
      </c>
      <c r="M145" s="165">
        <v>4.3899999999999997</v>
      </c>
      <c r="N145" s="165">
        <v>2.96</v>
      </c>
      <c r="O145" s="165">
        <v>4.8600000000000003</v>
      </c>
      <c r="P145" s="165">
        <v>3</v>
      </c>
      <c r="Q145" s="165">
        <v>3.58</v>
      </c>
      <c r="R145" s="165">
        <v>5</v>
      </c>
      <c r="S145" s="165">
        <v>6.68</v>
      </c>
      <c r="T145" s="165">
        <v>9.7799999999999994</v>
      </c>
      <c r="U145" s="165">
        <v>0</v>
      </c>
      <c r="V145" s="165">
        <v>93.15</v>
      </c>
      <c r="W145" s="167"/>
      <c r="X145" s="165" t="b">
        <v>1</v>
      </c>
    </row>
    <row r="146" spans="1:24">
      <c r="A146" s="290"/>
      <c r="B146" s="145" t="s">
        <v>156</v>
      </c>
      <c r="C146" s="134">
        <v>0</v>
      </c>
      <c r="D146" s="134">
        <v>0</v>
      </c>
      <c r="E146" s="134">
        <v>0</v>
      </c>
      <c r="F146" s="165">
        <v>0</v>
      </c>
      <c r="G146" s="166">
        <v>0</v>
      </c>
      <c r="H146" s="165">
        <v>0</v>
      </c>
      <c r="I146" s="165">
        <v>0</v>
      </c>
      <c r="J146" s="165">
        <v>0</v>
      </c>
      <c r="K146" s="165">
        <v>0</v>
      </c>
      <c r="L146" s="165">
        <v>0</v>
      </c>
      <c r="M146" s="165">
        <v>0</v>
      </c>
      <c r="N146" s="165">
        <v>0</v>
      </c>
      <c r="O146" s="165">
        <v>0</v>
      </c>
      <c r="P146" s="165">
        <v>0</v>
      </c>
      <c r="Q146" s="165">
        <v>0</v>
      </c>
      <c r="R146" s="165">
        <v>0</v>
      </c>
      <c r="S146" s="165">
        <v>0</v>
      </c>
      <c r="T146" s="165">
        <v>0</v>
      </c>
      <c r="U146" s="165">
        <v>0</v>
      </c>
      <c r="V146" s="165">
        <v>0</v>
      </c>
      <c r="W146" s="167"/>
      <c r="X146" s="165" t="b">
        <v>0</v>
      </c>
    </row>
    <row r="147" spans="1:24">
      <c r="A147" s="290"/>
      <c r="B147" s="145" t="s">
        <v>157</v>
      </c>
      <c r="C147" s="134">
        <v>4.47</v>
      </c>
      <c r="D147" s="134">
        <v>4.8</v>
      </c>
      <c r="E147" s="134">
        <v>4.97</v>
      </c>
      <c r="F147" s="165">
        <v>4.9800000000000004</v>
      </c>
      <c r="G147" s="166">
        <v>4.8600000000000003</v>
      </c>
      <c r="H147" s="165">
        <v>4.97</v>
      </c>
      <c r="I147" s="165">
        <v>7.16</v>
      </c>
      <c r="J147" s="165">
        <v>5</v>
      </c>
      <c r="K147" s="165">
        <v>9.32</v>
      </c>
      <c r="L147" s="165">
        <v>4.8899999999999997</v>
      </c>
      <c r="M147" s="165">
        <v>4.0999999999999996</v>
      </c>
      <c r="N147" s="165">
        <v>4.3099999999999996</v>
      </c>
      <c r="O147" s="165">
        <v>4.95</v>
      </c>
      <c r="P147" s="165">
        <v>3</v>
      </c>
      <c r="Q147" s="165">
        <v>4.8600000000000003</v>
      </c>
      <c r="R147" s="165">
        <v>5</v>
      </c>
      <c r="S147" s="165">
        <v>7.68</v>
      </c>
      <c r="T147" s="165">
        <v>8.99</v>
      </c>
      <c r="U147" s="165">
        <v>0</v>
      </c>
      <c r="V147" s="165">
        <v>98.29</v>
      </c>
      <c r="W147" s="167"/>
      <c r="X147" s="165" t="b">
        <v>1</v>
      </c>
    </row>
    <row r="148" spans="1:24">
      <c r="A148" s="290"/>
      <c r="B148" s="145" t="s">
        <v>158</v>
      </c>
      <c r="C148" s="134">
        <v>4.8899999999999997</v>
      </c>
      <c r="D148" s="134">
        <v>3.8</v>
      </c>
      <c r="E148" s="134">
        <v>4.32</v>
      </c>
      <c r="F148" s="165">
        <v>4.2699999999999996</v>
      </c>
      <c r="G148" s="166">
        <v>3.71</v>
      </c>
      <c r="H148" s="165">
        <v>3.98</v>
      </c>
      <c r="I148" s="165">
        <v>7.4</v>
      </c>
      <c r="J148" s="165">
        <v>5</v>
      </c>
      <c r="K148" s="165">
        <v>8.49</v>
      </c>
      <c r="L148" s="165">
        <v>4.8</v>
      </c>
      <c r="M148" s="165">
        <v>3.93</v>
      </c>
      <c r="N148" s="165">
        <v>4.0199999999999996</v>
      </c>
      <c r="O148" s="165">
        <v>4.8099999999999996</v>
      </c>
      <c r="P148" s="165">
        <v>3</v>
      </c>
      <c r="Q148" s="165">
        <v>3.62</v>
      </c>
      <c r="R148" s="165">
        <v>5</v>
      </c>
      <c r="S148" s="165">
        <v>8</v>
      </c>
      <c r="T148" s="165">
        <v>8.1</v>
      </c>
      <c r="U148" s="165">
        <v>0</v>
      </c>
      <c r="V148" s="165">
        <v>91.13</v>
      </c>
      <c r="W148" s="167"/>
      <c r="X148" s="165" t="b">
        <v>1</v>
      </c>
    </row>
    <row r="149" spans="1:24">
      <c r="A149" s="290"/>
      <c r="B149" s="145" t="s">
        <v>159</v>
      </c>
      <c r="C149" s="134">
        <v>4.42</v>
      </c>
      <c r="D149" s="134">
        <v>3.93</v>
      </c>
      <c r="E149" s="134">
        <v>4.0999999999999996</v>
      </c>
      <c r="F149" s="165">
        <v>3.73</v>
      </c>
      <c r="G149" s="166">
        <v>2.82</v>
      </c>
      <c r="H149" s="165">
        <v>4.2</v>
      </c>
      <c r="I149" s="165">
        <v>6.76</v>
      </c>
      <c r="J149" s="165">
        <v>2.5</v>
      </c>
      <c r="K149" s="165">
        <v>8.26</v>
      </c>
      <c r="L149" s="165">
        <v>4.75</v>
      </c>
      <c r="M149" s="165">
        <v>4.7300000000000004</v>
      </c>
      <c r="N149" s="165">
        <v>4.12</v>
      </c>
      <c r="O149" s="165">
        <v>4.5199999999999996</v>
      </c>
      <c r="P149" s="165">
        <v>3</v>
      </c>
      <c r="Q149" s="165">
        <v>4.0599999999999996</v>
      </c>
      <c r="R149" s="165">
        <v>5</v>
      </c>
      <c r="S149" s="165">
        <v>6.6</v>
      </c>
      <c r="T149" s="165">
        <v>8.7899999999999991</v>
      </c>
      <c r="U149" s="165">
        <v>0</v>
      </c>
      <c r="V149" s="165">
        <v>86.3</v>
      </c>
      <c r="W149" s="167"/>
      <c r="X149" s="165" t="b">
        <v>1</v>
      </c>
    </row>
    <row r="150" spans="1:24">
      <c r="A150" s="290"/>
      <c r="B150" s="145" t="s">
        <v>160</v>
      </c>
      <c r="C150" s="134">
        <v>4.18</v>
      </c>
      <c r="D150" s="134">
        <v>3.92</v>
      </c>
      <c r="E150" s="134">
        <v>4.5999999999999996</v>
      </c>
      <c r="F150" s="165">
        <v>4.83</v>
      </c>
      <c r="G150" s="166">
        <v>3.61</v>
      </c>
      <c r="H150" s="165">
        <v>4.2300000000000004</v>
      </c>
      <c r="I150" s="165">
        <v>8</v>
      </c>
      <c r="J150" s="165">
        <v>2.5</v>
      </c>
      <c r="K150" s="165">
        <v>8.3000000000000007</v>
      </c>
      <c r="L150" s="165">
        <v>4.79</v>
      </c>
      <c r="M150" s="165">
        <v>3.24</v>
      </c>
      <c r="N150" s="165">
        <v>3.94</v>
      </c>
      <c r="O150" s="165">
        <v>4.8099999999999996</v>
      </c>
      <c r="P150" s="165">
        <v>3</v>
      </c>
      <c r="Q150" s="165">
        <v>3.5</v>
      </c>
      <c r="R150" s="165">
        <v>5</v>
      </c>
      <c r="S150" s="165">
        <v>8</v>
      </c>
      <c r="T150" s="165">
        <v>9.31</v>
      </c>
      <c r="U150" s="165">
        <v>0</v>
      </c>
      <c r="V150" s="165">
        <v>89.76</v>
      </c>
      <c r="W150" s="167"/>
      <c r="X150" s="165" t="b">
        <v>1</v>
      </c>
    </row>
    <row r="151" spans="1:24">
      <c r="A151" s="290"/>
      <c r="B151" s="145" t="s">
        <v>161</v>
      </c>
      <c r="C151" s="134">
        <v>4.0599999999999996</v>
      </c>
      <c r="D151" s="134">
        <v>3.85</v>
      </c>
      <c r="E151" s="134">
        <v>3.75</v>
      </c>
      <c r="F151" s="165">
        <v>3.52</v>
      </c>
      <c r="G151" s="166">
        <v>3.25</v>
      </c>
      <c r="H151" s="165">
        <v>4.08</v>
      </c>
      <c r="I151" s="165">
        <v>7.32</v>
      </c>
      <c r="J151" s="165">
        <v>5</v>
      </c>
      <c r="K151" s="165">
        <v>7.85</v>
      </c>
      <c r="L151" s="165">
        <v>4.9000000000000004</v>
      </c>
      <c r="M151" s="165">
        <v>4.34</v>
      </c>
      <c r="N151" s="165">
        <v>4.1399999999999997</v>
      </c>
      <c r="O151" s="165">
        <v>4.59</v>
      </c>
      <c r="P151" s="165">
        <v>3</v>
      </c>
      <c r="Q151" s="165">
        <v>4.6900000000000004</v>
      </c>
      <c r="R151" s="165">
        <v>5</v>
      </c>
      <c r="S151" s="165">
        <v>6.96</v>
      </c>
      <c r="T151" s="165">
        <v>7.63</v>
      </c>
      <c r="U151" s="165">
        <v>0</v>
      </c>
      <c r="V151" s="165">
        <v>87.93</v>
      </c>
      <c r="W151" s="167"/>
      <c r="X151" s="165" t="b">
        <v>1</v>
      </c>
    </row>
    <row r="152" spans="1:24">
      <c r="A152" s="290"/>
      <c r="B152" s="145" t="s">
        <v>162</v>
      </c>
      <c r="C152" s="154">
        <v>4.54</v>
      </c>
      <c r="D152" s="154">
        <v>4.8099999999999996</v>
      </c>
      <c r="E152" s="154">
        <v>4.99</v>
      </c>
      <c r="F152" s="166">
        <v>4.67</v>
      </c>
      <c r="G152" s="166">
        <v>4.9400000000000004</v>
      </c>
      <c r="H152" s="166">
        <v>4.9800000000000004</v>
      </c>
      <c r="I152" s="166">
        <v>8</v>
      </c>
      <c r="J152" s="166">
        <v>5</v>
      </c>
      <c r="K152" s="166">
        <v>9.68</v>
      </c>
      <c r="L152" s="166">
        <v>4.9000000000000004</v>
      </c>
      <c r="M152" s="166">
        <v>4.01</v>
      </c>
      <c r="N152" s="166">
        <v>4.9000000000000004</v>
      </c>
      <c r="O152" s="166">
        <v>4.93</v>
      </c>
      <c r="P152" s="166">
        <v>3</v>
      </c>
      <c r="Q152" s="166">
        <v>4.78</v>
      </c>
      <c r="R152" s="166">
        <v>5</v>
      </c>
      <c r="S152" s="166">
        <v>7.48</v>
      </c>
      <c r="T152" s="166">
        <v>9.19</v>
      </c>
      <c r="U152" s="166">
        <v>0</v>
      </c>
      <c r="V152" s="166">
        <v>99.8</v>
      </c>
      <c r="W152" s="168"/>
      <c r="X152" s="166" t="b">
        <v>1</v>
      </c>
    </row>
    <row r="153" spans="1:24">
      <c r="A153" s="290"/>
      <c r="B153" s="145" t="s">
        <v>163</v>
      </c>
      <c r="C153" s="160">
        <v>4.6900000000000004</v>
      </c>
      <c r="D153" s="160">
        <v>4.04</v>
      </c>
      <c r="E153" s="160">
        <v>0</v>
      </c>
      <c r="F153" s="169">
        <v>0</v>
      </c>
      <c r="G153" s="166">
        <v>0</v>
      </c>
      <c r="H153" s="169">
        <v>0</v>
      </c>
      <c r="I153" s="169">
        <v>0</v>
      </c>
      <c r="J153" s="169">
        <v>0</v>
      </c>
      <c r="K153" s="169">
        <v>0</v>
      </c>
      <c r="L153" s="169">
        <v>4.76</v>
      </c>
      <c r="M153" s="169">
        <v>0</v>
      </c>
      <c r="N153" s="169">
        <v>0</v>
      </c>
      <c r="O153" s="169">
        <v>0</v>
      </c>
      <c r="P153" s="169">
        <v>0</v>
      </c>
      <c r="Q153" s="169">
        <v>0</v>
      </c>
      <c r="R153" s="169">
        <v>0</v>
      </c>
      <c r="S153" s="169">
        <v>0</v>
      </c>
      <c r="T153" s="169">
        <v>0</v>
      </c>
      <c r="U153" s="169">
        <v>0</v>
      </c>
      <c r="V153" s="169">
        <v>13.48</v>
      </c>
      <c r="W153" s="170"/>
      <c r="X153" s="169" t="b">
        <v>1</v>
      </c>
    </row>
    <row r="154" spans="1:24">
      <c r="A154" s="290"/>
      <c r="B154" s="145" t="s">
        <v>164</v>
      </c>
      <c r="C154" s="154">
        <v>0</v>
      </c>
      <c r="D154" s="154">
        <v>0</v>
      </c>
      <c r="E154" s="154">
        <v>0</v>
      </c>
      <c r="F154" s="166">
        <v>0</v>
      </c>
      <c r="G154" s="166">
        <v>0</v>
      </c>
      <c r="H154" s="166">
        <v>0</v>
      </c>
      <c r="I154" s="166">
        <v>0</v>
      </c>
      <c r="J154" s="166">
        <v>0</v>
      </c>
      <c r="K154" s="166">
        <v>0</v>
      </c>
      <c r="L154" s="166">
        <v>0</v>
      </c>
      <c r="M154" s="166">
        <v>0</v>
      </c>
      <c r="N154" s="166">
        <v>0</v>
      </c>
      <c r="O154" s="166">
        <v>0</v>
      </c>
      <c r="P154" s="166">
        <v>0</v>
      </c>
      <c r="Q154" s="166">
        <v>0</v>
      </c>
      <c r="R154" s="166">
        <v>0</v>
      </c>
      <c r="S154" s="166">
        <v>0</v>
      </c>
      <c r="T154" s="166">
        <v>0</v>
      </c>
      <c r="U154" s="166">
        <v>0</v>
      </c>
      <c r="V154" s="166">
        <v>0</v>
      </c>
      <c r="W154" s="168"/>
      <c r="X154" s="166" t="b">
        <v>0</v>
      </c>
    </row>
    <row r="155" spans="1:24">
      <c r="A155" s="290"/>
      <c r="B155" s="145" t="s">
        <v>165</v>
      </c>
      <c r="C155" s="160">
        <v>3.67</v>
      </c>
      <c r="D155" s="160">
        <v>4.01</v>
      </c>
      <c r="E155" s="160">
        <v>3.18</v>
      </c>
      <c r="F155" s="169">
        <v>3.63</v>
      </c>
      <c r="G155" s="166">
        <v>3.51</v>
      </c>
      <c r="H155" s="169">
        <v>3.78</v>
      </c>
      <c r="I155" s="169">
        <v>6.36</v>
      </c>
      <c r="J155" s="169">
        <v>5</v>
      </c>
      <c r="K155" s="169">
        <v>7.87</v>
      </c>
      <c r="L155" s="169">
        <v>4.76</v>
      </c>
      <c r="M155" s="169">
        <v>3.6</v>
      </c>
      <c r="N155" s="169">
        <v>3.69</v>
      </c>
      <c r="O155" s="169">
        <v>4.6500000000000004</v>
      </c>
      <c r="P155" s="169">
        <v>3</v>
      </c>
      <c r="Q155" s="169">
        <v>3.17</v>
      </c>
      <c r="R155" s="169">
        <v>5</v>
      </c>
      <c r="S155" s="169">
        <v>6.12</v>
      </c>
      <c r="T155" s="169">
        <v>7.47</v>
      </c>
      <c r="U155" s="169">
        <v>0</v>
      </c>
      <c r="V155" s="169">
        <v>82.45</v>
      </c>
      <c r="W155" s="170"/>
      <c r="X155" s="169" t="b">
        <v>1</v>
      </c>
    </row>
    <row r="156" spans="1:24">
      <c r="A156" s="290"/>
      <c r="B156" s="145" t="s">
        <v>166</v>
      </c>
      <c r="C156" s="154">
        <v>4.59</v>
      </c>
      <c r="D156" s="154">
        <v>4.93</v>
      </c>
      <c r="E156" s="154">
        <v>4.87</v>
      </c>
      <c r="F156" s="166">
        <v>5</v>
      </c>
      <c r="G156" s="166">
        <v>3.42</v>
      </c>
      <c r="H156" s="166">
        <v>4.91</v>
      </c>
      <c r="I156" s="166">
        <v>7.88</v>
      </c>
      <c r="J156" s="166">
        <v>5</v>
      </c>
      <c r="K156" s="166">
        <v>9.85</v>
      </c>
      <c r="L156" s="166">
        <v>4.8600000000000003</v>
      </c>
      <c r="M156" s="166">
        <v>3.86</v>
      </c>
      <c r="N156" s="166">
        <v>2.78</v>
      </c>
      <c r="O156" s="166">
        <v>3.43</v>
      </c>
      <c r="P156" s="166">
        <v>3</v>
      </c>
      <c r="Q156" s="166">
        <v>3.33</v>
      </c>
      <c r="R156" s="166">
        <v>5</v>
      </c>
      <c r="S156" s="166">
        <v>7.44</v>
      </c>
      <c r="T156" s="166">
        <v>7.99</v>
      </c>
      <c r="U156" s="166">
        <v>1</v>
      </c>
      <c r="V156" s="166">
        <v>93.14</v>
      </c>
      <c r="W156" s="166" t="s">
        <v>223</v>
      </c>
      <c r="X156" s="166" t="b">
        <v>1</v>
      </c>
    </row>
    <row r="157" spans="1:24">
      <c r="A157" s="290"/>
      <c r="B157" s="145" t="s">
        <v>167</v>
      </c>
      <c r="C157" s="160">
        <v>3.98</v>
      </c>
      <c r="D157" s="160">
        <v>4.82</v>
      </c>
      <c r="E157" s="160">
        <v>4.5599999999999996</v>
      </c>
      <c r="F157" s="169">
        <v>4.47</v>
      </c>
      <c r="G157" s="166">
        <v>3.13</v>
      </c>
      <c r="H157" s="169">
        <v>4.41</v>
      </c>
      <c r="I157" s="169">
        <v>6.56</v>
      </c>
      <c r="J157" s="169">
        <v>5</v>
      </c>
      <c r="K157" s="169">
        <v>9.6999999999999993</v>
      </c>
      <c r="L157" s="169">
        <v>3.41</v>
      </c>
      <c r="M157" s="169">
        <v>4.95</v>
      </c>
      <c r="N157" s="169">
        <v>4.91</v>
      </c>
      <c r="O157" s="169">
        <v>3.27</v>
      </c>
      <c r="P157" s="169">
        <v>3</v>
      </c>
      <c r="Q157" s="169">
        <v>4.57</v>
      </c>
      <c r="R157" s="169">
        <v>5</v>
      </c>
      <c r="S157" s="169">
        <v>7.56</v>
      </c>
      <c r="T157" s="169">
        <v>9.49</v>
      </c>
      <c r="U157" s="169">
        <v>0</v>
      </c>
      <c r="V157" s="169">
        <v>92.77</v>
      </c>
      <c r="W157" s="170"/>
      <c r="X157" s="169" t="b">
        <v>1</v>
      </c>
    </row>
    <row r="158" spans="1:24">
      <c r="A158" s="290"/>
      <c r="B158" s="145" t="s">
        <v>168</v>
      </c>
      <c r="C158" s="154">
        <v>3.93</v>
      </c>
      <c r="D158" s="154">
        <v>4.03</v>
      </c>
      <c r="E158" s="154">
        <v>4.3600000000000003</v>
      </c>
      <c r="F158" s="166">
        <v>4.28</v>
      </c>
      <c r="G158" s="166">
        <v>3.57</v>
      </c>
      <c r="H158" s="166">
        <v>3.53</v>
      </c>
      <c r="I158" s="166">
        <v>6.6</v>
      </c>
      <c r="J158" s="166">
        <v>2.5</v>
      </c>
      <c r="K158" s="166">
        <v>7.98</v>
      </c>
      <c r="L158" s="166">
        <v>4.84</v>
      </c>
      <c r="M158" s="166">
        <v>3.3</v>
      </c>
      <c r="N158" s="166">
        <v>3.59</v>
      </c>
      <c r="O158" s="166">
        <v>4.63</v>
      </c>
      <c r="P158" s="166">
        <v>3</v>
      </c>
      <c r="Q158" s="166">
        <v>3.68</v>
      </c>
      <c r="R158" s="166">
        <v>5</v>
      </c>
      <c r="S158" s="166">
        <v>7.4</v>
      </c>
      <c r="T158" s="166">
        <v>7.53</v>
      </c>
      <c r="U158" s="166">
        <v>0</v>
      </c>
      <c r="V158" s="166">
        <v>83.75</v>
      </c>
      <c r="W158" s="168"/>
      <c r="X158" s="166" t="b">
        <v>1</v>
      </c>
    </row>
    <row r="159" spans="1:24">
      <c r="A159" s="290"/>
      <c r="B159" s="145" t="s">
        <v>169</v>
      </c>
      <c r="C159" s="160">
        <v>3.84</v>
      </c>
      <c r="D159" s="160">
        <v>3.9</v>
      </c>
      <c r="E159" s="160">
        <v>4.3</v>
      </c>
      <c r="F159" s="169">
        <v>4.49</v>
      </c>
      <c r="G159" s="166">
        <v>3.54</v>
      </c>
      <c r="H159" s="169">
        <v>3.92</v>
      </c>
      <c r="I159" s="169">
        <v>7.12</v>
      </c>
      <c r="J159" s="169">
        <v>5</v>
      </c>
      <c r="K159" s="169">
        <v>9.02</v>
      </c>
      <c r="L159" s="169">
        <v>4.99</v>
      </c>
      <c r="M159" s="169">
        <v>4.57</v>
      </c>
      <c r="N159" s="169">
        <v>4.9400000000000004</v>
      </c>
      <c r="O159" s="169">
        <v>4.9800000000000004</v>
      </c>
      <c r="P159" s="169">
        <v>3</v>
      </c>
      <c r="Q159" s="169">
        <v>2.4700000000000002</v>
      </c>
      <c r="R159" s="169">
        <v>5</v>
      </c>
      <c r="S159" s="169">
        <v>8</v>
      </c>
      <c r="T159" s="169">
        <v>9.4600000000000009</v>
      </c>
      <c r="U159" s="169">
        <v>0</v>
      </c>
      <c r="V159" s="169">
        <v>92.55</v>
      </c>
      <c r="W159" s="170"/>
      <c r="X159" s="169" t="b">
        <v>1</v>
      </c>
    </row>
    <row r="160" spans="1:24">
      <c r="A160" s="290"/>
      <c r="B160" s="145" t="s">
        <v>170</v>
      </c>
      <c r="C160" s="154">
        <v>4.3600000000000003</v>
      </c>
      <c r="D160" s="154">
        <v>4.54</v>
      </c>
      <c r="E160" s="154">
        <v>4.12</v>
      </c>
      <c r="F160" s="166">
        <v>4.3899999999999997</v>
      </c>
      <c r="G160" s="166">
        <v>3.91</v>
      </c>
      <c r="H160" s="166">
        <v>4.37</v>
      </c>
      <c r="I160" s="166">
        <v>7.04</v>
      </c>
      <c r="J160" s="166">
        <v>5</v>
      </c>
      <c r="K160" s="166">
        <v>9.6</v>
      </c>
      <c r="L160" s="166">
        <v>4.47</v>
      </c>
      <c r="M160" s="166">
        <v>4.8600000000000003</v>
      </c>
      <c r="N160" s="166">
        <v>2.85</v>
      </c>
      <c r="O160" s="166">
        <v>4.9000000000000004</v>
      </c>
      <c r="P160" s="166">
        <v>3</v>
      </c>
      <c r="Q160" s="166">
        <v>3.79</v>
      </c>
      <c r="R160" s="166">
        <v>5</v>
      </c>
      <c r="S160" s="166">
        <v>7.4</v>
      </c>
      <c r="T160" s="166">
        <v>9.64</v>
      </c>
      <c r="U160" s="166">
        <v>0</v>
      </c>
      <c r="V160" s="166">
        <v>93.26</v>
      </c>
      <c r="W160" s="168"/>
      <c r="X160" s="166" t="b">
        <v>1</v>
      </c>
    </row>
    <row r="161" spans="1:24">
      <c r="A161" s="290"/>
      <c r="B161" s="145" t="s">
        <v>171</v>
      </c>
      <c r="C161" s="160">
        <v>3.89</v>
      </c>
      <c r="D161" s="160">
        <v>3.97</v>
      </c>
      <c r="E161" s="160">
        <v>4.7699999999999996</v>
      </c>
      <c r="F161" s="169">
        <v>3.99</v>
      </c>
      <c r="G161" s="166">
        <v>3.89</v>
      </c>
      <c r="H161" s="169">
        <v>3.58</v>
      </c>
      <c r="I161" s="169">
        <v>6.68</v>
      </c>
      <c r="J161" s="169">
        <v>5</v>
      </c>
      <c r="K161" s="169">
        <v>7.51</v>
      </c>
      <c r="L161" s="169">
        <v>4.93</v>
      </c>
      <c r="M161" s="169">
        <v>4.16</v>
      </c>
      <c r="N161" s="169">
        <v>2.68</v>
      </c>
      <c r="O161" s="169">
        <v>4.83</v>
      </c>
      <c r="P161" s="169">
        <v>3</v>
      </c>
      <c r="Q161" s="169">
        <v>4.16</v>
      </c>
      <c r="R161" s="169">
        <v>5</v>
      </c>
      <c r="S161" s="169">
        <v>6.8</v>
      </c>
      <c r="T161" s="169">
        <v>7.9</v>
      </c>
      <c r="U161" s="169">
        <v>0</v>
      </c>
      <c r="V161" s="169">
        <v>86.72</v>
      </c>
      <c r="W161" s="170"/>
      <c r="X161" s="169" t="b">
        <v>1</v>
      </c>
    </row>
    <row r="162" spans="1:24">
      <c r="A162" s="290"/>
      <c r="B162" s="145" t="s">
        <v>172</v>
      </c>
      <c r="C162" s="154">
        <v>4.68</v>
      </c>
      <c r="D162" s="154">
        <v>4.7699999999999996</v>
      </c>
      <c r="E162" s="154">
        <v>4.9800000000000004</v>
      </c>
      <c r="F162" s="166">
        <v>4.95</v>
      </c>
      <c r="G162" s="166">
        <v>4.96</v>
      </c>
      <c r="H162" s="166">
        <v>4.96</v>
      </c>
      <c r="I162" s="166">
        <v>8</v>
      </c>
      <c r="J162" s="166">
        <v>5</v>
      </c>
      <c r="K162" s="166">
        <v>9.77</v>
      </c>
      <c r="L162" s="166">
        <v>4.95</v>
      </c>
      <c r="M162" s="166">
        <v>4.1100000000000003</v>
      </c>
      <c r="N162" s="166">
        <v>4.72</v>
      </c>
      <c r="O162" s="166">
        <v>4.97</v>
      </c>
      <c r="P162" s="166">
        <v>3</v>
      </c>
      <c r="Q162" s="166">
        <v>4.96</v>
      </c>
      <c r="R162" s="166">
        <v>5</v>
      </c>
      <c r="S162" s="166">
        <v>7.88</v>
      </c>
      <c r="T162" s="166">
        <v>9.6199999999999992</v>
      </c>
      <c r="U162" s="166">
        <v>0</v>
      </c>
      <c r="V162" s="166">
        <v>101.27</v>
      </c>
      <c r="W162" s="168"/>
      <c r="X162" s="166" t="b">
        <v>1</v>
      </c>
    </row>
    <row r="163" spans="1:24">
      <c r="A163" s="290"/>
      <c r="B163" s="145" t="s">
        <v>173</v>
      </c>
      <c r="C163" s="160">
        <v>4.0999999999999996</v>
      </c>
      <c r="D163" s="160">
        <v>4.34</v>
      </c>
      <c r="E163" s="160">
        <v>4.28</v>
      </c>
      <c r="F163" s="169">
        <v>4.03</v>
      </c>
      <c r="G163" s="166">
        <v>2.5499999999999998</v>
      </c>
      <c r="H163" s="169">
        <v>4.5199999999999996</v>
      </c>
      <c r="I163" s="169">
        <v>7.28</v>
      </c>
      <c r="J163" s="169">
        <v>5</v>
      </c>
      <c r="K163" s="169">
        <v>9.7899999999999991</v>
      </c>
      <c r="L163" s="169">
        <v>4.99</v>
      </c>
      <c r="M163" s="169">
        <v>4.82</v>
      </c>
      <c r="N163" s="169">
        <v>4.88</v>
      </c>
      <c r="O163" s="169">
        <v>4.96</v>
      </c>
      <c r="P163" s="169">
        <v>3</v>
      </c>
      <c r="Q163" s="169">
        <v>3.75</v>
      </c>
      <c r="R163" s="169">
        <v>5</v>
      </c>
      <c r="S163" s="169">
        <v>8</v>
      </c>
      <c r="T163" s="169">
        <v>9.93</v>
      </c>
      <c r="U163" s="169">
        <v>0</v>
      </c>
      <c r="V163" s="169">
        <v>95.22</v>
      </c>
      <c r="W163" s="170"/>
      <c r="X163" s="169" t="b">
        <v>1</v>
      </c>
    </row>
    <row r="164" spans="1:24">
      <c r="A164" s="290"/>
      <c r="B164" s="145" t="s">
        <v>174</v>
      </c>
      <c r="C164" s="154">
        <v>4.16</v>
      </c>
      <c r="D164" s="154">
        <v>4.37</v>
      </c>
      <c r="E164" s="154">
        <v>3.25</v>
      </c>
      <c r="F164" s="166">
        <v>2.7</v>
      </c>
      <c r="G164" s="166">
        <v>1.75</v>
      </c>
      <c r="H164" s="166">
        <v>3.01</v>
      </c>
      <c r="I164" s="166">
        <v>6.4</v>
      </c>
      <c r="J164" s="166">
        <v>5</v>
      </c>
      <c r="K164" s="166">
        <v>8.64</v>
      </c>
      <c r="L164" s="166">
        <v>4.92</v>
      </c>
      <c r="M164" s="166">
        <v>4.8099999999999996</v>
      </c>
      <c r="N164" s="166">
        <v>3.13</v>
      </c>
      <c r="O164" s="166">
        <v>4.7300000000000004</v>
      </c>
      <c r="P164" s="166">
        <v>3</v>
      </c>
      <c r="Q164" s="166">
        <v>2.81</v>
      </c>
      <c r="R164" s="166">
        <v>5</v>
      </c>
      <c r="S164" s="166">
        <v>6.4</v>
      </c>
      <c r="T164" s="166">
        <v>8.86</v>
      </c>
      <c r="U164" s="166">
        <v>0</v>
      </c>
      <c r="V164" s="166">
        <v>82.93</v>
      </c>
      <c r="W164" s="168"/>
      <c r="X164" s="166" t="b">
        <v>1</v>
      </c>
    </row>
    <row r="165" spans="1:24">
      <c r="A165" s="290"/>
      <c r="B165" s="145" t="s">
        <v>175</v>
      </c>
      <c r="C165" s="160">
        <v>4.49</v>
      </c>
      <c r="D165" s="160">
        <v>4.59</v>
      </c>
      <c r="E165" s="160">
        <v>4.78</v>
      </c>
      <c r="F165" s="169">
        <v>4.76</v>
      </c>
      <c r="G165" s="166">
        <v>4.21</v>
      </c>
      <c r="H165" s="169">
        <v>4.51</v>
      </c>
      <c r="I165" s="169">
        <v>8</v>
      </c>
      <c r="J165" s="169">
        <v>5</v>
      </c>
      <c r="K165" s="169">
        <v>8.43</v>
      </c>
      <c r="L165" s="169">
        <v>4.79</v>
      </c>
      <c r="M165" s="169">
        <v>4.12</v>
      </c>
      <c r="N165" s="169">
        <v>4.7699999999999996</v>
      </c>
      <c r="O165" s="169">
        <v>4.9400000000000004</v>
      </c>
      <c r="P165" s="169">
        <v>3</v>
      </c>
      <c r="Q165" s="169">
        <v>4.33</v>
      </c>
      <c r="R165" s="169">
        <v>5</v>
      </c>
      <c r="S165" s="169">
        <v>8</v>
      </c>
      <c r="T165" s="169">
        <v>8.4600000000000009</v>
      </c>
      <c r="U165" s="169">
        <v>0</v>
      </c>
      <c r="V165" s="169">
        <v>96.16</v>
      </c>
      <c r="W165" s="170"/>
      <c r="X165" s="169" t="b">
        <v>1</v>
      </c>
    </row>
    <row r="166" spans="1:24">
      <c r="A166" s="290"/>
      <c r="B166" s="145" t="s">
        <v>176</v>
      </c>
      <c r="C166" s="154">
        <v>4.32</v>
      </c>
      <c r="D166" s="154">
        <v>4.45</v>
      </c>
      <c r="E166" s="154">
        <v>4.0599999999999996</v>
      </c>
      <c r="F166" s="166">
        <v>4.92</v>
      </c>
      <c r="G166" s="166">
        <v>1.75</v>
      </c>
      <c r="H166" s="166">
        <v>3.83</v>
      </c>
      <c r="I166" s="166">
        <v>6.56</v>
      </c>
      <c r="J166" s="166">
        <v>2.5</v>
      </c>
      <c r="K166" s="166">
        <v>7.7</v>
      </c>
      <c r="L166" s="166">
        <v>4.91</v>
      </c>
      <c r="M166" s="166">
        <v>3.71</v>
      </c>
      <c r="N166" s="166">
        <v>2.79</v>
      </c>
      <c r="O166" s="166">
        <v>4.68</v>
      </c>
      <c r="P166" s="166">
        <v>3</v>
      </c>
      <c r="Q166" s="166">
        <v>3.74</v>
      </c>
      <c r="R166" s="166">
        <v>5</v>
      </c>
      <c r="S166" s="166">
        <v>7.16</v>
      </c>
      <c r="T166" s="166">
        <v>9.7100000000000009</v>
      </c>
      <c r="U166" s="166">
        <v>0</v>
      </c>
      <c r="V166" s="166">
        <v>84.78</v>
      </c>
      <c r="W166" s="168"/>
      <c r="X166" s="166" t="b">
        <v>1</v>
      </c>
    </row>
    <row r="167" spans="1:24">
      <c r="A167" s="290"/>
      <c r="B167" s="145" t="s">
        <v>177</v>
      </c>
      <c r="C167" s="160">
        <v>4.13</v>
      </c>
      <c r="D167" s="160">
        <v>4.82</v>
      </c>
      <c r="E167" s="160">
        <v>4.3</v>
      </c>
      <c r="F167" s="169">
        <v>4.29</v>
      </c>
      <c r="G167" s="166">
        <v>4.4000000000000004</v>
      </c>
      <c r="H167" s="169">
        <v>4.62</v>
      </c>
      <c r="I167" s="169">
        <v>8</v>
      </c>
      <c r="J167" s="169">
        <v>2.5</v>
      </c>
      <c r="K167" s="169">
        <v>8.3800000000000008</v>
      </c>
      <c r="L167" s="169">
        <v>4.91</v>
      </c>
      <c r="M167" s="169">
        <v>3.88</v>
      </c>
      <c r="N167" s="169">
        <v>4.41</v>
      </c>
      <c r="O167" s="169">
        <v>4.96</v>
      </c>
      <c r="P167" s="169">
        <v>3</v>
      </c>
      <c r="Q167" s="169">
        <v>3.14</v>
      </c>
      <c r="R167" s="169">
        <v>5</v>
      </c>
      <c r="S167" s="169">
        <v>8</v>
      </c>
      <c r="T167" s="169">
        <v>9.66</v>
      </c>
      <c r="U167" s="169">
        <v>0</v>
      </c>
      <c r="V167" s="169">
        <v>92.4</v>
      </c>
      <c r="W167" s="170"/>
      <c r="X167" s="169" t="b">
        <v>1</v>
      </c>
    </row>
    <row r="168" spans="1:24">
      <c r="A168" s="290"/>
      <c r="B168" s="145" t="s">
        <v>178</v>
      </c>
      <c r="C168" s="154">
        <v>4.29</v>
      </c>
      <c r="D168" s="154">
        <v>4.16</v>
      </c>
      <c r="E168" s="154">
        <v>3.32</v>
      </c>
      <c r="F168" s="166">
        <v>2.96</v>
      </c>
      <c r="G168" s="166">
        <v>1.75</v>
      </c>
      <c r="H168" s="166">
        <v>4.3899999999999997</v>
      </c>
      <c r="I168" s="166">
        <v>8</v>
      </c>
      <c r="J168" s="166">
        <v>5</v>
      </c>
      <c r="K168" s="166">
        <v>9.34</v>
      </c>
      <c r="L168" s="166">
        <v>4.83</v>
      </c>
      <c r="M168" s="166">
        <v>4.62</v>
      </c>
      <c r="N168" s="166">
        <v>4.84</v>
      </c>
      <c r="O168" s="166">
        <v>4.51</v>
      </c>
      <c r="P168" s="166">
        <v>3</v>
      </c>
      <c r="Q168" s="166">
        <v>4.0999999999999996</v>
      </c>
      <c r="R168" s="166">
        <v>5</v>
      </c>
      <c r="S168" s="166">
        <v>7.48</v>
      </c>
      <c r="T168" s="166">
        <v>9.98</v>
      </c>
      <c r="U168" s="166">
        <v>0</v>
      </c>
      <c r="V168" s="166">
        <v>91.57</v>
      </c>
      <c r="W168" s="168"/>
      <c r="X168" s="166" t="b">
        <v>1</v>
      </c>
    </row>
    <row r="169" spans="1:24">
      <c r="A169" s="290"/>
      <c r="B169" s="145" t="s">
        <v>179</v>
      </c>
      <c r="C169" s="160">
        <v>3.61</v>
      </c>
      <c r="D169" s="160">
        <v>3.84</v>
      </c>
      <c r="E169" s="160">
        <v>3.57</v>
      </c>
      <c r="F169" s="169">
        <v>3.81</v>
      </c>
      <c r="G169" s="166">
        <v>4.0199999999999996</v>
      </c>
      <c r="H169" s="169">
        <v>3.71</v>
      </c>
      <c r="I169" s="169">
        <v>5.04</v>
      </c>
      <c r="J169" s="169">
        <v>2.5</v>
      </c>
      <c r="K169" s="169">
        <v>7.94</v>
      </c>
      <c r="L169" s="169">
        <v>4.7699999999999996</v>
      </c>
      <c r="M169" s="169">
        <v>3.74</v>
      </c>
      <c r="N169" s="169">
        <v>3.56</v>
      </c>
      <c r="O169" s="169">
        <v>4.6399999999999997</v>
      </c>
      <c r="P169" s="169">
        <v>3</v>
      </c>
      <c r="Q169" s="169">
        <v>3.88</v>
      </c>
      <c r="R169" s="169">
        <v>5</v>
      </c>
      <c r="S169" s="169">
        <v>6.24</v>
      </c>
      <c r="T169" s="169">
        <v>7.52</v>
      </c>
      <c r="U169" s="169">
        <v>0</v>
      </c>
      <c r="V169" s="169">
        <v>80.38</v>
      </c>
      <c r="W169" s="170"/>
      <c r="X169" s="169" t="b">
        <v>1</v>
      </c>
    </row>
    <row r="170" spans="1:24">
      <c r="A170" s="290"/>
      <c r="B170" s="145" t="s">
        <v>180</v>
      </c>
      <c r="C170" s="154">
        <v>0</v>
      </c>
      <c r="D170" s="154">
        <v>0</v>
      </c>
      <c r="E170" s="154">
        <v>0</v>
      </c>
      <c r="F170" s="166">
        <v>0</v>
      </c>
      <c r="G170" s="166">
        <v>0</v>
      </c>
      <c r="H170" s="166">
        <v>0</v>
      </c>
      <c r="I170" s="166">
        <v>0</v>
      </c>
      <c r="J170" s="166">
        <v>0</v>
      </c>
      <c r="K170" s="166">
        <v>0</v>
      </c>
      <c r="L170" s="166">
        <v>0</v>
      </c>
      <c r="M170" s="166">
        <v>0</v>
      </c>
      <c r="N170" s="166">
        <v>0</v>
      </c>
      <c r="O170" s="166">
        <v>0</v>
      </c>
      <c r="P170" s="166">
        <v>0</v>
      </c>
      <c r="Q170" s="166">
        <v>0</v>
      </c>
      <c r="R170" s="166">
        <v>0</v>
      </c>
      <c r="S170" s="166">
        <v>0</v>
      </c>
      <c r="T170" s="166">
        <v>0</v>
      </c>
      <c r="U170" s="166">
        <v>0</v>
      </c>
      <c r="V170" s="166">
        <v>0</v>
      </c>
      <c r="W170" s="168"/>
      <c r="X170" s="166" t="b">
        <v>0</v>
      </c>
    </row>
    <row r="171" spans="1:24">
      <c r="A171" s="290"/>
      <c r="B171" s="145" t="s">
        <v>181</v>
      </c>
      <c r="C171" s="160">
        <v>4.3899999999999997</v>
      </c>
      <c r="D171" s="160">
        <v>4.8499999999999996</v>
      </c>
      <c r="E171" s="160">
        <v>4.8899999999999997</v>
      </c>
      <c r="F171" s="169">
        <v>4.5</v>
      </c>
      <c r="G171" s="166">
        <v>4.84</v>
      </c>
      <c r="H171" s="169">
        <v>4.47</v>
      </c>
      <c r="I171" s="169">
        <v>7.8</v>
      </c>
      <c r="J171" s="169">
        <v>5</v>
      </c>
      <c r="K171" s="169">
        <v>8.51</v>
      </c>
      <c r="L171" s="169">
        <v>4.92</v>
      </c>
      <c r="M171" s="169">
        <v>4.83</v>
      </c>
      <c r="N171" s="169">
        <v>4.04</v>
      </c>
      <c r="O171" s="169">
        <v>4.6100000000000003</v>
      </c>
      <c r="P171" s="169">
        <v>3</v>
      </c>
      <c r="Q171" s="169">
        <v>3.38</v>
      </c>
      <c r="R171" s="169">
        <v>5</v>
      </c>
      <c r="S171" s="169">
        <v>7.8</v>
      </c>
      <c r="T171" s="169">
        <v>8.9499999999999993</v>
      </c>
      <c r="U171" s="169">
        <v>0</v>
      </c>
      <c r="V171" s="169">
        <v>95.79</v>
      </c>
      <c r="W171" s="170"/>
      <c r="X171" s="169" t="b">
        <v>1</v>
      </c>
    </row>
    <row r="172" spans="1:24">
      <c r="A172" s="290"/>
      <c r="B172" s="145" t="s">
        <v>182</v>
      </c>
      <c r="C172" s="154">
        <v>4.83</v>
      </c>
      <c r="D172" s="154">
        <v>4.74</v>
      </c>
      <c r="E172" s="154">
        <v>4.99</v>
      </c>
      <c r="F172" s="166">
        <v>4.99</v>
      </c>
      <c r="G172" s="166">
        <v>4.95</v>
      </c>
      <c r="H172" s="166">
        <v>4.83</v>
      </c>
      <c r="I172" s="166">
        <v>7.24</v>
      </c>
      <c r="J172" s="166">
        <v>5</v>
      </c>
      <c r="K172" s="166">
        <v>9.5299999999999994</v>
      </c>
      <c r="L172" s="166">
        <v>4.97</v>
      </c>
      <c r="M172" s="166">
        <v>3.99</v>
      </c>
      <c r="N172" s="166">
        <v>4.2</v>
      </c>
      <c r="O172" s="166">
        <v>4.92</v>
      </c>
      <c r="P172" s="166">
        <v>3</v>
      </c>
      <c r="Q172" s="166">
        <v>3.43</v>
      </c>
      <c r="R172" s="166">
        <v>5</v>
      </c>
      <c r="S172" s="166">
        <v>8</v>
      </c>
      <c r="T172" s="166">
        <v>9.33</v>
      </c>
      <c r="U172" s="166">
        <v>0</v>
      </c>
      <c r="V172" s="166">
        <v>97.94</v>
      </c>
      <c r="W172" s="168"/>
      <c r="X172" s="166" t="b">
        <v>1</v>
      </c>
    </row>
    <row r="173" spans="1:24">
      <c r="A173" s="290"/>
      <c r="B173" s="145" t="s">
        <v>184</v>
      </c>
      <c r="C173" s="160">
        <v>3.56</v>
      </c>
      <c r="D173" s="160">
        <v>2.5</v>
      </c>
      <c r="E173" s="160">
        <v>4.54</v>
      </c>
      <c r="F173" s="169">
        <v>4.8</v>
      </c>
      <c r="G173" s="166">
        <v>0</v>
      </c>
      <c r="H173" s="169">
        <v>3.74</v>
      </c>
      <c r="I173" s="169">
        <v>6.12</v>
      </c>
      <c r="J173" s="169">
        <v>2.5</v>
      </c>
      <c r="K173" s="169">
        <v>7.62</v>
      </c>
      <c r="L173" s="169">
        <v>4.88</v>
      </c>
      <c r="M173" s="169">
        <v>2.61</v>
      </c>
      <c r="N173" s="169">
        <v>3.63</v>
      </c>
      <c r="O173" s="169">
        <v>4.87</v>
      </c>
      <c r="P173" s="169">
        <v>3</v>
      </c>
      <c r="Q173" s="169">
        <v>2.33</v>
      </c>
      <c r="R173" s="169">
        <v>5</v>
      </c>
      <c r="S173" s="169">
        <v>3.84</v>
      </c>
      <c r="T173" s="169">
        <v>0</v>
      </c>
      <c r="U173" s="169">
        <v>0</v>
      </c>
      <c r="V173" s="169">
        <v>65.540000000000006</v>
      </c>
      <c r="W173" s="170"/>
      <c r="X173" s="169" t="b">
        <v>1</v>
      </c>
    </row>
    <row r="174" spans="1:24">
      <c r="A174" s="290"/>
      <c r="B174" s="145" t="s">
        <v>185</v>
      </c>
      <c r="C174" s="154">
        <v>3.94</v>
      </c>
      <c r="D174" s="154">
        <v>3.96</v>
      </c>
      <c r="E174" s="154">
        <v>4.16</v>
      </c>
      <c r="F174" s="166">
        <v>3.56</v>
      </c>
      <c r="G174" s="166">
        <v>3.68</v>
      </c>
      <c r="H174" s="166">
        <v>3.76</v>
      </c>
      <c r="I174" s="166">
        <v>5.96</v>
      </c>
      <c r="J174" s="166">
        <v>5</v>
      </c>
      <c r="K174" s="166">
        <v>7.04</v>
      </c>
      <c r="L174" s="166">
        <v>3.42</v>
      </c>
      <c r="M174" s="166">
        <v>3.69</v>
      </c>
      <c r="N174" s="166">
        <v>1.75</v>
      </c>
      <c r="O174" s="166">
        <v>4.75</v>
      </c>
      <c r="P174" s="166">
        <v>3</v>
      </c>
      <c r="Q174" s="166">
        <v>1.75</v>
      </c>
      <c r="R174" s="166">
        <v>5</v>
      </c>
      <c r="S174" s="166">
        <v>6.32</v>
      </c>
      <c r="T174" s="166">
        <v>7.27</v>
      </c>
      <c r="U174" s="166">
        <v>0</v>
      </c>
      <c r="V174" s="166">
        <v>78.010000000000005</v>
      </c>
      <c r="W174" s="168"/>
      <c r="X174" s="166" t="b">
        <v>1</v>
      </c>
    </row>
    <row r="175" spans="1:24">
      <c r="A175" s="290"/>
      <c r="B175" s="145" t="s">
        <v>186</v>
      </c>
      <c r="C175" s="160">
        <v>4.57</v>
      </c>
      <c r="D175" s="160">
        <v>3.3</v>
      </c>
      <c r="E175" s="160">
        <v>4.2699999999999996</v>
      </c>
      <c r="F175" s="169">
        <v>3.05</v>
      </c>
      <c r="G175" s="166">
        <v>4.2300000000000004</v>
      </c>
      <c r="H175" s="169">
        <v>3.3</v>
      </c>
      <c r="I175" s="169">
        <v>8</v>
      </c>
      <c r="J175" s="169">
        <v>5</v>
      </c>
      <c r="K175" s="169">
        <v>7.92</v>
      </c>
      <c r="L175" s="169">
        <v>4.96</v>
      </c>
      <c r="M175" s="169">
        <v>4.6399999999999997</v>
      </c>
      <c r="N175" s="169">
        <v>1.75</v>
      </c>
      <c r="O175" s="169">
        <v>4.8</v>
      </c>
      <c r="P175" s="169">
        <v>3</v>
      </c>
      <c r="Q175" s="169">
        <v>4.1100000000000003</v>
      </c>
      <c r="R175" s="169">
        <v>5</v>
      </c>
      <c r="S175" s="169">
        <v>7</v>
      </c>
      <c r="T175" s="169">
        <v>8.25</v>
      </c>
      <c r="U175" s="169">
        <v>0</v>
      </c>
      <c r="V175" s="169">
        <v>87.14</v>
      </c>
      <c r="W175" s="170"/>
      <c r="X175" s="169" t="b">
        <v>1</v>
      </c>
    </row>
    <row r="176" spans="1:24" ht="13.15">
      <c r="A176" s="291" t="s">
        <v>224</v>
      </c>
      <c r="B176" s="278"/>
      <c r="C176" s="171">
        <f t="shared" ref="C176:T176" si="0">AVERAGEIF(C3:C175, "&lt;&gt;0")</f>
        <v>4.2551298701298697</v>
      </c>
      <c r="D176" s="171">
        <f t="shared" si="0"/>
        <v>4.1887662337662332</v>
      </c>
      <c r="E176" s="171">
        <f t="shared" si="0"/>
        <v>4.2402097902097893</v>
      </c>
      <c r="F176" s="171">
        <f t="shared" si="0"/>
        <v>4.0381118881118869</v>
      </c>
      <c r="G176" s="171">
        <f t="shared" si="0"/>
        <v>3.7101438848920867</v>
      </c>
      <c r="H176" s="171">
        <f t="shared" si="0"/>
        <v>4.1544680851063847</v>
      </c>
      <c r="I176" s="171">
        <f t="shared" si="0"/>
        <v>7.1697222222222212</v>
      </c>
      <c r="J176" s="171">
        <f t="shared" si="0"/>
        <v>4.6328671328671325</v>
      </c>
      <c r="K176" s="171">
        <f t="shared" si="0"/>
        <v>8.411773049645392</v>
      </c>
      <c r="L176" s="171">
        <f t="shared" si="0"/>
        <v>4.7288732394366164</v>
      </c>
      <c r="M176" s="171">
        <f t="shared" si="0"/>
        <v>4.1892957746478885</v>
      </c>
      <c r="N176" s="171">
        <f t="shared" si="0"/>
        <v>3.9588405797101442</v>
      </c>
      <c r="O176" s="171">
        <f t="shared" si="0"/>
        <v>4.6292753623188414</v>
      </c>
      <c r="P176" s="171">
        <f t="shared" si="0"/>
        <v>3</v>
      </c>
      <c r="Q176" s="171">
        <f t="shared" si="0"/>
        <v>3.8990441176470605</v>
      </c>
      <c r="R176" s="171">
        <f t="shared" si="0"/>
        <v>5</v>
      </c>
      <c r="S176" s="171">
        <f t="shared" si="0"/>
        <v>7.2855882352941146</v>
      </c>
      <c r="T176" s="171">
        <f t="shared" si="0"/>
        <v>8.3971111111111103</v>
      </c>
      <c r="U176" s="172"/>
      <c r="V176" s="173">
        <f>AVERAGEIF(V3:V175, "&lt;&gt;0")</f>
        <v>81.265769230769251</v>
      </c>
      <c r="W176" s="173"/>
      <c r="X176" s="174"/>
    </row>
    <row r="177" spans="5:24" ht="12.75">
      <c r="W177" s="10"/>
      <c r="X177" s="15"/>
    </row>
    <row r="178" spans="5:24" ht="12.75">
      <c r="E178" s="16" t="s">
        <v>225</v>
      </c>
      <c r="W178" s="10"/>
      <c r="X178" s="15"/>
    </row>
    <row r="179" spans="5:24" ht="12.75">
      <c r="W179" s="10"/>
      <c r="X179" s="15"/>
    </row>
    <row r="180" spans="5:24" ht="12.75">
      <c r="W180" s="10"/>
      <c r="X180" s="15"/>
    </row>
    <row r="181" spans="5:24" ht="12.75">
      <c r="W181" s="10"/>
      <c r="X181" s="15"/>
    </row>
    <row r="182" spans="5:24" ht="12.75">
      <c r="W182" s="10"/>
      <c r="X182" s="15"/>
    </row>
    <row r="183" spans="5:24" ht="12.75">
      <c r="W183" s="10"/>
      <c r="X183" s="15"/>
    </row>
    <row r="184" spans="5:24" ht="12.75">
      <c r="W184" s="10"/>
      <c r="X184" s="15"/>
    </row>
    <row r="185" spans="5:24" ht="12.75">
      <c r="W185" s="10"/>
      <c r="X185" s="15"/>
    </row>
    <row r="186" spans="5:24" ht="12.75">
      <c r="W186" s="10"/>
      <c r="X186" s="15"/>
    </row>
    <row r="187" spans="5:24" ht="12.75">
      <c r="W187" s="10"/>
      <c r="X187" s="15"/>
    </row>
    <row r="188" spans="5:24" ht="12.75">
      <c r="W188" s="10"/>
      <c r="X188" s="15"/>
    </row>
    <row r="189" spans="5:24" ht="12.75">
      <c r="W189" s="10"/>
      <c r="X189" s="15"/>
    </row>
    <row r="190" spans="5:24" ht="12.75">
      <c r="W190" s="10"/>
      <c r="X190" s="15"/>
    </row>
    <row r="191" spans="5:24" ht="12.75">
      <c r="W191" s="10"/>
      <c r="X191" s="15"/>
    </row>
    <row r="192" spans="5:24" ht="12.75">
      <c r="W192" s="10"/>
      <c r="X192" s="15"/>
    </row>
    <row r="193" spans="23:24" ht="12.75">
      <c r="W193" s="10"/>
      <c r="X193" s="15"/>
    </row>
    <row r="194" spans="23:24" ht="12.75">
      <c r="W194" s="10"/>
      <c r="X194" s="15"/>
    </row>
    <row r="195" spans="23:24" ht="12.75">
      <c r="W195" s="10"/>
      <c r="X195" s="15"/>
    </row>
    <row r="196" spans="23:24" ht="12.75">
      <c r="W196" s="10"/>
      <c r="X196" s="15"/>
    </row>
    <row r="197" spans="23:24" ht="12.75">
      <c r="W197" s="10"/>
      <c r="X197" s="15"/>
    </row>
    <row r="198" spans="23:24" ht="12.75">
      <c r="W198" s="10"/>
      <c r="X198" s="15"/>
    </row>
    <row r="199" spans="23:24" ht="12.75">
      <c r="W199" s="10"/>
      <c r="X199" s="15"/>
    </row>
    <row r="200" spans="23:24" ht="12.75">
      <c r="W200" s="10"/>
      <c r="X200" s="15"/>
    </row>
    <row r="201" spans="23:24" ht="12.75">
      <c r="W201" s="10"/>
      <c r="X201" s="15"/>
    </row>
    <row r="202" spans="23:24" ht="12.75">
      <c r="W202" s="10"/>
      <c r="X202" s="15"/>
    </row>
    <row r="203" spans="23:24" ht="12.75">
      <c r="W203" s="10"/>
      <c r="X203" s="15"/>
    </row>
    <row r="204" spans="23:24" ht="12.75">
      <c r="W204" s="10"/>
      <c r="X204" s="15"/>
    </row>
    <row r="205" spans="23:24" ht="12.75">
      <c r="W205" s="10"/>
      <c r="X205" s="15"/>
    </row>
    <row r="206" spans="23:24" ht="12.75">
      <c r="W206" s="10"/>
      <c r="X206" s="15"/>
    </row>
    <row r="207" spans="23:24" ht="12.75">
      <c r="W207" s="10"/>
      <c r="X207" s="15"/>
    </row>
    <row r="208" spans="23:24" ht="12.75">
      <c r="W208" s="10"/>
      <c r="X208" s="15"/>
    </row>
    <row r="209" spans="23:24" ht="12.75">
      <c r="W209" s="10"/>
      <c r="X209" s="15"/>
    </row>
    <row r="210" spans="23:24" ht="12.75">
      <c r="W210" s="10"/>
      <c r="X210" s="15"/>
    </row>
    <row r="211" spans="23:24" ht="12.75">
      <c r="W211" s="10"/>
      <c r="X211" s="15"/>
    </row>
    <row r="212" spans="23:24" ht="12.75">
      <c r="W212" s="10"/>
      <c r="X212" s="15"/>
    </row>
    <row r="213" spans="23:24" ht="12.75">
      <c r="W213" s="10"/>
      <c r="X213" s="15"/>
    </row>
    <row r="214" spans="23:24" ht="12.75">
      <c r="W214" s="10"/>
      <c r="X214" s="15"/>
    </row>
    <row r="215" spans="23:24" ht="12.75">
      <c r="W215" s="10"/>
      <c r="X215" s="15"/>
    </row>
    <row r="216" spans="23:24" ht="12.75">
      <c r="W216" s="10"/>
      <c r="X216" s="15"/>
    </row>
    <row r="217" spans="23:24" ht="12.75">
      <c r="W217" s="10"/>
      <c r="X217" s="15"/>
    </row>
    <row r="218" spans="23:24" ht="12.75">
      <c r="W218" s="10"/>
      <c r="X218" s="15"/>
    </row>
    <row r="219" spans="23:24" ht="12.75">
      <c r="W219" s="10"/>
      <c r="X219" s="15"/>
    </row>
    <row r="220" spans="23:24" ht="12.75">
      <c r="W220" s="10"/>
      <c r="X220" s="15"/>
    </row>
    <row r="221" spans="23:24" ht="12.75">
      <c r="W221" s="10"/>
      <c r="X221" s="15"/>
    </row>
    <row r="222" spans="23:24" ht="12.75">
      <c r="W222" s="10"/>
      <c r="X222" s="15"/>
    </row>
    <row r="223" spans="23:24" ht="12.75">
      <c r="W223" s="10"/>
      <c r="X223" s="15"/>
    </row>
    <row r="224" spans="23:24" ht="12.75">
      <c r="W224" s="10"/>
      <c r="X224" s="15"/>
    </row>
    <row r="225" spans="23:24" ht="12.75">
      <c r="W225" s="10"/>
      <c r="X225" s="15"/>
    </row>
    <row r="226" spans="23:24" ht="12.75">
      <c r="W226" s="10"/>
      <c r="X226" s="15"/>
    </row>
    <row r="227" spans="23:24" ht="12.75">
      <c r="W227" s="10"/>
      <c r="X227" s="15"/>
    </row>
    <row r="228" spans="23:24" ht="12.75">
      <c r="W228" s="10"/>
      <c r="X228" s="15"/>
    </row>
    <row r="229" spans="23:24" ht="12.75">
      <c r="W229" s="10"/>
      <c r="X229" s="15"/>
    </row>
    <row r="230" spans="23:24" ht="12.75">
      <c r="W230" s="10"/>
      <c r="X230" s="15"/>
    </row>
    <row r="231" spans="23:24" ht="12.75">
      <c r="W231" s="10"/>
      <c r="X231" s="15"/>
    </row>
    <row r="232" spans="23:24" ht="12.75">
      <c r="W232" s="10"/>
      <c r="X232" s="15"/>
    </row>
    <row r="233" spans="23:24" ht="12.75">
      <c r="W233" s="10"/>
      <c r="X233" s="15"/>
    </row>
    <row r="234" spans="23:24" ht="12.75">
      <c r="W234" s="10"/>
      <c r="X234" s="15"/>
    </row>
    <row r="235" spans="23:24" ht="12.75">
      <c r="W235" s="10"/>
      <c r="X235" s="15"/>
    </row>
    <row r="236" spans="23:24" ht="12.75">
      <c r="W236" s="10"/>
      <c r="X236" s="15"/>
    </row>
    <row r="237" spans="23:24" ht="12.75">
      <c r="W237" s="10"/>
      <c r="X237" s="15"/>
    </row>
    <row r="238" spans="23:24" ht="12.75">
      <c r="W238" s="10"/>
      <c r="X238" s="15"/>
    </row>
    <row r="239" spans="23:24" ht="12.75">
      <c r="W239" s="10"/>
      <c r="X239" s="15"/>
    </row>
    <row r="240" spans="23:24" ht="12.75">
      <c r="W240" s="10"/>
      <c r="X240" s="15"/>
    </row>
    <row r="241" spans="23:24" ht="12.75">
      <c r="W241" s="10"/>
      <c r="X241" s="15"/>
    </row>
    <row r="242" spans="23:24" ht="12.75">
      <c r="W242" s="10"/>
      <c r="X242" s="15"/>
    </row>
    <row r="243" spans="23:24" ht="12.75">
      <c r="W243" s="10"/>
      <c r="X243" s="15"/>
    </row>
    <row r="244" spans="23:24" ht="12.75">
      <c r="W244" s="10"/>
      <c r="X244" s="15"/>
    </row>
    <row r="245" spans="23:24" ht="12.75">
      <c r="W245" s="10"/>
      <c r="X245" s="15"/>
    </row>
    <row r="246" spans="23:24" ht="12.75">
      <c r="W246" s="10"/>
      <c r="X246" s="15"/>
    </row>
    <row r="247" spans="23:24" ht="12.75">
      <c r="W247" s="10"/>
      <c r="X247" s="15"/>
    </row>
    <row r="248" spans="23:24" ht="12.75">
      <c r="W248" s="10"/>
      <c r="X248" s="15"/>
    </row>
    <row r="249" spans="23:24" ht="12.75">
      <c r="W249" s="10"/>
      <c r="X249" s="15"/>
    </row>
    <row r="250" spans="23:24" ht="12.75">
      <c r="W250" s="10"/>
      <c r="X250" s="15"/>
    </row>
    <row r="251" spans="23:24" ht="12.75">
      <c r="W251" s="10"/>
      <c r="X251" s="15"/>
    </row>
    <row r="252" spans="23:24" ht="12.75">
      <c r="W252" s="10"/>
      <c r="X252" s="15"/>
    </row>
    <row r="253" spans="23:24" ht="12.75">
      <c r="W253" s="10"/>
      <c r="X253" s="15"/>
    </row>
    <row r="254" spans="23:24" ht="12.75">
      <c r="W254" s="10"/>
      <c r="X254" s="15"/>
    </row>
    <row r="255" spans="23:24" ht="12.75">
      <c r="W255" s="10"/>
      <c r="X255" s="15"/>
    </row>
    <row r="256" spans="23:24" ht="12.75">
      <c r="W256" s="10"/>
      <c r="X256" s="15"/>
    </row>
    <row r="257" spans="23:24" ht="12.75">
      <c r="W257" s="10"/>
      <c r="X257" s="15"/>
    </row>
    <row r="258" spans="23:24" ht="12.75">
      <c r="W258" s="10"/>
      <c r="X258" s="15"/>
    </row>
    <row r="259" spans="23:24" ht="12.75">
      <c r="W259" s="10"/>
      <c r="X259" s="15"/>
    </row>
    <row r="260" spans="23:24" ht="12.75">
      <c r="W260" s="10"/>
      <c r="X260" s="15"/>
    </row>
    <row r="261" spans="23:24" ht="12.75">
      <c r="W261" s="10"/>
      <c r="X261" s="15"/>
    </row>
    <row r="262" spans="23:24" ht="12.75">
      <c r="W262" s="10"/>
      <c r="X262" s="15"/>
    </row>
    <row r="263" spans="23:24" ht="12.75">
      <c r="W263" s="10"/>
      <c r="X263" s="15"/>
    </row>
    <row r="264" spans="23:24" ht="12.75">
      <c r="W264" s="10"/>
      <c r="X264" s="15"/>
    </row>
    <row r="265" spans="23:24" ht="12.75">
      <c r="W265" s="10"/>
      <c r="X265" s="15"/>
    </row>
    <row r="266" spans="23:24" ht="12.75">
      <c r="W266" s="10"/>
      <c r="X266" s="15"/>
    </row>
    <row r="267" spans="23:24" ht="12.75">
      <c r="W267" s="10"/>
      <c r="X267" s="15"/>
    </row>
    <row r="268" spans="23:24" ht="12.75">
      <c r="W268" s="10"/>
      <c r="X268" s="15"/>
    </row>
    <row r="269" spans="23:24" ht="12.75">
      <c r="W269" s="10"/>
      <c r="X269" s="15"/>
    </row>
    <row r="270" spans="23:24" ht="12.75">
      <c r="W270" s="10"/>
      <c r="X270" s="15"/>
    </row>
    <row r="271" spans="23:24" ht="12.75">
      <c r="W271" s="10"/>
      <c r="X271" s="15"/>
    </row>
    <row r="272" spans="23:24" ht="12.75">
      <c r="W272" s="10"/>
      <c r="X272" s="15"/>
    </row>
    <row r="273" spans="23:24" ht="12.75">
      <c r="W273" s="10"/>
      <c r="X273" s="15"/>
    </row>
    <row r="274" spans="23:24" ht="12.75">
      <c r="W274" s="10"/>
      <c r="X274" s="15"/>
    </row>
    <row r="275" spans="23:24" ht="12.75">
      <c r="W275" s="10"/>
      <c r="X275" s="15"/>
    </row>
    <row r="276" spans="23:24" ht="12.75">
      <c r="W276" s="10"/>
      <c r="X276" s="15"/>
    </row>
    <row r="277" spans="23:24" ht="12.75">
      <c r="W277" s="10"/>
      <c r="X277" s="15"/>
    </row>
    <row r="278" spans="23:24" ht="12.75">
      <c r="W278" s="10"/>
      <c r="X278" s="15"/>
    </row>
    <row r="279" spans="23:24" ht="12.75">
      <c r="W279" s="10"/>
      <c r="X279" s="15"/>
    </row>
    <row r="280" spans="23:24" ht="12.75">
      <c r="W280" s="10"/>
      <c r="X280" s="15"/>
    </row>
    <row r="281" spans="23:24" ht="12.75">
      <c r="W281" s="10"/>
      <c r="X281" s="15"/>
    </row>
    <row r="282" spans="23:24" ht="12.75">
      <c r="W282" s="10"/>
      <c r="X282" s="15"/>
    </row>
    <row r="283" spans="23:24" ht="12.75">
      <c r="W283" s="10"/>
      <c r="X283" s="15"/>
    </row>
    <row r="284" spans="23:24" ht="12.75">
      <c r="W284" s="10"/>
      <c r="X284" s="15"/>
    </row>
    <row r="285" spans="23:24" ht="12.75">
      <c r="W285" s="10"/>
      <c r="X285" s="15"/>
    </row>
    <row r="286" spans="23:24" ht="12.75">
      <c r="W286" s="10"/>
      <c r="X286" s="15"/>
    </row>
    <row r="287" spans="23:24" ht="12.75">
      <c r="W287" s="10"/>
      <c r="X287" s="15"/>
    </row>
    <row r="288" spans="23:24" ht="12.75">
      <c r="W288" s="10"/>
      <c r="X288" s="15"/>
    </row>
    <row r="289" spans="23:24" ht="12.75">
      <c r="W289" s="10"/>
      <c r="X289" s="15"/>
    </row>
    <row r="290" spans="23:24" ht="12.75">
      <c r="W290" s="10"/>
      <c r="X290" s="15"/>
    </row>
    <row r="291" spans="23:24" ht="12.75">
      <c r="W291" s="10"/>
      <c r="X291" s="15"/>
    </row>
    <row r="292" spans="23:24" ht="12.75">
      <c r="W292" s="10"/>
      <c r="X292" s="15"/>
    </row>
    <row r="293" spans="23:24" ht="12.75">
      <c r="W293" s="10"/>
      <c r="X293" s="15"/>
    </row>
    <row r="294" spans="23:24" ht="12.75">
      <c r="W294" s="10"/>
      <c r="X294" s="15"/>
    </row>
    <row r="295" spans="23:24" ht="12.75">
      <c r="W295" s="10"/>
      <c r="X295" s="15"/>
    </row>
    <row r="296" spans="23:24" ht="12.75">
      <c r="W296" s="10"/>
      <c r="X296" s="15"/>
    </row>
    <row r="297" spans="23:24" ht="12.75">
      <c r="W297" s="10"/>
      <c r="X297" s="15"/>
    </row>
    <row r="298" spans="23:24" ht="12.75">
      <c r="W298" s="10"/>
      <c r="X298" s="15"/>
    </row>
    <row r="299" spans="23:24" ht="12.75">
      <c r="W299" s="10"/>
      <c r="X299" s="15"/>
    </row>
    <row r="300" spans="23:24" ht="12.75">
      <c r="W300" s="10"/>
      <c r="X300" s="15"/>
    </row>
    <row r="301" spans="23:24" ht="12.75">
      <c r="W301" s="10"/>
      <c r="X301" s="15"/>
    </row>
    <row r="302" spans="23:24" ht="12.75">
      <c r="W302" s="10"/>
      <c r="X302" s="15"/>
    </row>
    <row r="303" spans="23:24" ht="12.75">
      <c r="W303" s="10"/>
      <c r="X303" s="15"/>
    </row>
    <row r="304" spans="23:24" ht="12.75">
      <c r="W304" s="10"/>
      <c r="X304" s="15"/>
    </row>
    <row r="305" spans="23:24" ht="12.75">
      <c r="W305" s="10"/>
      <c r="X305" s="15"/>
    </row>
    <row r="306" spans="23:24" ht="12.75">
      <c r="W306" s="10"/>
      <c r="X306" s="15"/>
    </row>
    <row r="307" spans="23:24" ht="12.75">
      <c r="W307" s="10"/>
      <c r="X307" s="15"/>
    </row>
    <row r="308" spans="23:24" ht="12.75">
      <c r="W308" s="10"/>
      <c r="X308" s="15"/>
    </row>
    <row r="309" spans="23:24" ht="12.75">
      <c r="W309" s="10"/>
      <c r="X309" s="15"/>
    </row>
    <row r="310" spans="23:24" ht="12.75">
      <c r="W310" s="10"/>
      <c r="X310" s="15"/>
    </row>
    <row r="311" spans="23:24" ht="12.75">
      <c r="W311" s="10"/>
      <c r="X311" s="15"/>
    </row>
    <row r="312" spans="23:24" ht="12.75">
      <c r="W312" s="10"/>
      <c r="X312" s="15"/>
    </row>
    <row r="313" spans="23:24" ht="12.75">
      <c r="W313" s="10"/>
      <c r="X313" s="15"/>
    </row>
    <row r="314" spans="23:24" ht="12.75">
      <c r="W314" s="10"/>
      <c r="X314" s="15"/>
    </row>
    <row r="315" spans="23:24" ht="12.75">
      <c r="W315" s="10"/>
      <c r="X315" s="15"/>
    </row>
    <row r="316" spans="23:24" ht="12.75">
      <c r="W316" s="10"/>
      <c r="X316" s="15"/>
    </row>
    <row r="317" spans="23:24" ht="12.75">
      <c r="W317" s="10"/>
      <c r="X317" s="15"/>
    </row>
    <row r="318" spans="23:24" ht="12.75">
      <c r="W318" s="10"/>
      <c r="X318" s="15"/>
    </row>
    <row r="319" spans="23:24" ht="12.75">
      <c r="W319" s="10"/>
      <c r="X319" s="15"/>
    </row>
    <row r="320" spans="23:24" ht="12.75">
      <c r="W320" s="10"/>
      <c r="X320" s="15"/>
    </row>
    <row r="321" spans="23:24" ht="12.75">
      <c r="W321" s="10"/>
      <c r="X321" s="15"/>
    </row>
    <row r="322" spans="23:24" ht="12.75">
      <c r="W322" s="10"/>
      <c r="X322" s="15"/>
    </row>
    <row r="323" spans="23:24" ht="12.75">
      <c r="W323" s="10"/>
      <c r="X323" s="15"/>
    </row>
    <row r="324" spans="23:24" ht="12.75">
      <c r="W324" s="10"/>
      <c r="X324" s="15"/>
    </row>
    <row r="325" spans="23:24" ht="12.75">
      <c r="W325" s="10"/>
      <c r="X325" s="15"/>
    </row>
    <row r="326" spans="23:24" ht="12.75">
      <c r="W326" s="10"/>
      <c r="X326" s="15"/>
    </row>
    <row r="327" spans="23:24" ht="12.75">
      <c r="W327" s="10"/>
      <c r="X327" s="15"/>
    </row>
    <row r="328" spans="23:24" ht="12.75">
      <c r="W328" s="10"/>
      <c r="X328" s="15"/>
    </row>
    <row r="329" spans="23:24" ht="12.75">
      <c r="W329" s="10"/>
      <c r="X329" s="15"/>
    </row>
    <row r="330" spans="23:24" ht="12.75">
      <c r="W330" s="10"/>
      <c r="X330" s="15"/>
    </row>
    <row r="331" spans="23:24" ht="12.75">
      <c r="W331" s="10"/>
      <c r="X331" s="15"/>
    </row>
    <row r="332" spans="23:24" ht="12.75">
      <c r="W332" s="10"/>
      <c r="X332" s="15"/>
    </row>
    <row r="333" spans="23:24" ht="12.75">
      <c r="W333" s="10"/>
      <c r="X333" s="15"/>
    </row>
    <row r="334" spans="23:24" ht="12.75">
      <c r="W334" s="10"/>
      <c r="X334" s="15"/>
    </row>
    <row r="335" spans="23:24" ht="12.75">
      <c r="W335" s="10"/>
      <c r="X335" s="15"/>
    </row>
    <row r="336" spans="23:24" ht="12.75">
      <c r="W336" s="10"/>
      <c r="X336" s="15"/>
    </row>
    <row r="337" spans="23:24" ht="12.75">
      <c r="W337" s="10"/>
      <c r="X337" s="15"/>
    </row>
    <row r="338" spans="23:24" ht="12.75">
      <c r="W338" s="10"/>
      <c r="X338" s="15"/>
    </row>
    <row r="339" spans="23:24" ht="12.75">
      <c r="W339" s="10"/>
      <c r="X339" s="15"/>
    </row>
    <row r="340" spans="23:24" ht="12.75">
      <c r="W340" s="10"/>
      <c r="X340" s="15"/>
    </row>
    <row r="341" spans="23:24" ht="12.75">
      <c r="W341" s="10"/>
      <c r="X341" s="15"/>
    </row>
    <row r="342" spans="23:24" ht="12.75">
      <c r="W342" s="10"/>
      <c r="X342" s="15"/>
    </row>
    <row r="343" spans="23:24" ht="12.75">
      <c r="W343" s="10"/>
      <c r="X343" s="15"/>
    </row>
    <row r="344" spans="23:24" ht="12.75">
      <c r="W344" s="10"/>
      <c r="X344" s="15"/>
    </row>
    <row r="345" spans="23:24" ht="12.75">
      <c r="W345" s="10"/>
      <c r="X345" s="15"/>
    </row>
    <row r="346" spans="23:24" ht="12.75">
      <c r="W346" s="10"/>
      <c r="X346" s="15"/>
    </row>
    <row r="347" spans="23:24" ht="12.75">
      <c r="W347" s="10"/>
      <c r="X347" s="15"/>
    </row>
    <row r="348" spans="23:24" ht="12.75">
      <c r="W348" s="10"/>
      <c r="X348" s="15"/>
    </row>
    <row r="349" spans="23:24" ht="12.75">
      <c r="W349" s="10"/>
      <c r="X349" s="15"/>
    </row>
    <row r="350" spans="23:24" ht="12.75">
      <c r="W350" s="10"/>
      <c r="X350" s="15"/>
    </row>
    <row r="351" spans="23:24" ht="12.75">
      <c r="W351" s="10"/>
      <c r="X351" s="15"/>
    </row>
    <row r="352" spans="23:24" ht="12.75">
      <c r="W352" s="10"/>
      <c r="X352" s="15"/>
    </row>
    <row r="353" spans="23:24" ht="12.75">
      <c r="W353" s="10"/>
      <c r="X353" s="15"/>
    </row>
    <row r="354" spans="23:24" ht="12.75">
      <c r="W354" s="10"/>
      <c r="X354" s="15"/>
    </row>
    <row r="355" spans="23:24" ht="12.75">
      <c r="W355" s="10"/>
      <c r="X355" s="15"/>
    </row>
    <row r="356" spans="23:24" ht="12.75">
      <c r="W356" s="10"/>
      <c r="X356" s="15"/>
    </row>
    <row r="357" spans="23:24" ht="12.75">
      <c r="W357" s="10"/>
      <c r="X357" s="15"/>
    </row>
    <row r="358" spans="23:24" ht="12.75">
      <c r="W358" s="10"/>
      <c r="X358" s="15"/>
    </row>
    <row r="359" spans="23:24" ht="12.75">
      <c r="W359" s="10"/>
      <c r="X359" s="15"/>
    </row>
    <row r="360" spans="23:24" ht="12.75">
      <c r="W360" s="10"/>
      <c r="X360" s="15"/>
    </row>
    <row r="361" spans="23:24" ht="12.75">
      <c r="W361" s="10"/>
      <c r="X361" s="15"/>
    </row>
    <row r="362" spans="23:24" ht="12.75">
      <c r="W362" s="10"/>
      <c r="X362" s="15"/>
    </row>
    <row r="363" spans="23:24" ht="12.75">
      <c r="W363" s="10"/>
      <c r="X363" s="15"/>
    </row>
    <row r="364" spans="23:24" ht="12.75">
      <c r="W364" s="10"/>
      <c r="X364" s="15"/>
    </row>
    <row r="365" spans="23:24" ht="12.75">
      <c r="W365" s="10"/>
      <c r="X365" s="15"/>
    </row>
    <row r="366" spans="23:24" ht="12.75">
      <c r="W366" s="10"/>
      <c r="X366" s="15"/>
    </row>
    <row r="367" spans="23:24" ht="12.75">
      <c r="W367" s="10"/>
      <c r="X367" s="15"/>
    </row>
    <row r="368" spans="23:24" ht="12.75">
      <c r="W368" s="10"/>
      <c r="X368" s="15"/>
    </row>
    <row r="369" spans="23:24" ht="12.75">
      <c r="W369" s="10"/>
      <c r="X369" s="15"/>
    </row>
    <row r="370" spans="23:24" ht="12.75">
      <c r="W370" s="10"/>
      <c r="X370" s="15"/>
    </row>
    <row r="371" spans="23:24" ht="12.75">
      <c r="W371" s="10"/>
      <c r="X371" s="15"/>
    </row>
    <row r="372" spans="23:24" ht="12.75">
      <c r="W372" s="10"/>
      <c r="X372" s="15"/>
    </row>
    <row r="373" spans="23:24" ht="12.75">
      <c r="W373" s="10"/>
      <c r="X373" s="15"/>
    </row>
    <row r="374" spans="23:24" ht="12.75">
      <c r="W374" s="10"/>
      <c r="X374" s="15"/>
    </row>
    <row r="375" spans="23:24" ht="12.75">
      <c r="W375" s="10"/>
      <c r="X375" s="15"/>
    </row>
    <row r="376" spans="23:24" ht="12.75">
      <c r="W376" s="10"/>
      <c r="X376" s="15"/>
    </row>
    <row r="377" spans="23:24" ht="12.75">
      <c r="W377" s="10"/>
      <c r="X377" s="15"/>
    </row>
    <row r="378" spans="23:24" ht="12.75">
      <c r="W378" s="10"/>
      <c r="X378" s="15"/>
    </row>
    <row r="379" spans="23:24" ht="12.75">
      <c r="W379" s="10"/>
      <c r="X379" s="15"/>
    </row>
    <row r="380" spans="23:24" ht="12.75">
      <c r="W380" s="10"/>
      <c r="X380" s="15"/>
    </row>
    <row r="381" spans="23:24" ht="12.75">
      <c r="W381" s="10"/>
      <c r="X381" s="15"/>
    </row>
    <row r="382" spans="23:24" ht="12.75">
      <c r="W382" s="10"/>
      <c r="X382" s="15"/>
    </row>
    <row r="383" spans="23:24" ht="12.75">
      <c r="W383" s="10"/>
      <c r="X383" s="15"/>
    </row>
    <row r="384" spans="23:24" ht="12.75">
      <c r="W384" s="10"/>
      <c r="X384" s="15"/>
    </row>
    <row r="385" spans="23:24" ht="12.75">
      <c r="W385" s="10"/>
      <c r="X385" s="15"/>
    </row>
    <row r="386" spans="23:24" ht="12.75">
      <c r="W386" s="10"/>
      <c r="X386" s="15"/>
    </row>
    <row r="387" spans="23:24" ht="12.75">
      <c r="W387" s="10"/>
      <c r="X387" s="15"/>
    </row>
    <row r="388" spans="23:24" ht="12.75">
      <c r="W388" s="10"/>
      <c r="X388" s="15"/>
    </row>
    <row r="389" spans="23:24" ht="12.75">
      <c r="W389" s="10"/>
      <c r="X389" s="15"/>
    </row>
    <row r="390" spans="23:24" ht="12.75">
      <c r="W390" s="10"/>
      <c r="X390" s="15"/>
    </row>
    <row r="391" spans="23:24" ht="12.75">
      <c r="W391" s="10"/>
      <c r="X391" s="15"/>
    </row>
    <row r="392" spans="23:24" ht="12.75">
      <c r="W392" s="10"/>
      <c r="X392" s="15"/>
    </row>
    <row r="393" spans="23:24" ht="12.75">
      <c r="W393" s="10"/>
      <c r="X393" s="15"/>
    </row>
    <row r="394" spans="23:24" ht="12.75">
      <c r="W394" s="10"/>
      <c r="X394" s="15"/>
    </row>
    <row r="395" spans="23:24" ht="12.75">
      <c r="W395" s="10"/>
      <c r="X395" s="15"/>
    </row>
    <row r="396" spans="23:24" ht="12.75">
      <c r="W396" s="10"/>
      <c r="X396" s="15"/>
    </row>
    <row r="397" spans="23:24" ht="12.75">
      <c r="W397" s="10"/>
      <c r="X397" s="15"/>
    </row>
    <row r="398" spans="23:24" ht="12.75">
      <c r="W398" s="10"/>
      <c r="X398" s="15"/>
    </row>
    <row r="399" spans="23:24" ht="12.75">
      <c r="W399" s="10"/>
      <c r="X399" s="15"/>
    </row>
    <row r="400" spans="23:24" ht="12.75">
      <c r="W400" s="10"/>
      <c r="X400" s="15"/>
    </row>
    <row r="401" spans="23:24" ht="12.75">
      <c r="W401" s="10"/>
      <c r="X401" s="15"/>
    </row>
    <row r="402" spans="23:24" ht="12.75">
      <c r="W402" s="10"/>
      <c r="X402" s="15"/>
    </row>
    <row r="403" spans="23:24" ht="12.75">
      <c r="W403" s="10"/>
      <c r="X403" s="15"/>
    </row>
    <row r="404" spans="23:24" ht="12.75">
      <c r="W404" s="10"/>
      <c r="X404" s="15"/>
    </row>
    <row r="405" spans="23:24" ht="12.75">
      <c r="W405" s="10"/>
      <c r="X405" s="15"/>
    </row>
    <row r="406" spans="23:24" ht="12.75">
      <c r="W406" s="10"/>
      <c r="X406" s="15"/>
    </row>
    <row r="407" spans="23:24" ht="12.75">
      <c r="W407" s="10"/>
      <c r="X407" s="15"/>
    </row>
    <row r="408" spans="23:24" ht="12.75">
      <c r="W408" s="10"/>
      <c r="X408" s="15"/>
    </row>
    <row r="409" spans="23:24" ht="12.75">
      <c r="W409" s="10"/>
      <c r="X409" s="15"/>
    </row>
    <row r="410" spans="23:24" ht="12.75">
      <c r="W410" s="10"/>
      <c r="X410" s="15"/>
    </row>
    <row r="411" spans="23:24" ht="12.75">
      <c r="W411" s="10"/>
      <c r="X411" s="15"/>
    </row>
    <row r="412" spans="23:24" ht="12.75">
      <c r="W412" s="10"/>
      <c r="X412" s="15"/>
    </row>
    <row r="413" spans="23:24" ht="12.75">
      <c r="W413" s="10"/>
      <c r="X413" s="15"/>
    </row>
    <row r="414" spans="23:24" ht="12.75">
      <c r="W414" s="10"/>
      <c r="X414" s="15"/>
    </row>
    <row r="415" spans="23:24" ht="12.75">
      <c r="W415" s="10"/>
      <c r="X415" s="15"/>
    </row>
    <row r="416" spans="23:24" ht="12.75">
      <c r="W416" s="10"/>
      <c r="X416" s="15"/>
    </row>
    <row r="417" spans="23:24" ht="12.75">
      <c r="W417" s="10"/>
      <c r="X417" s="15"/>
    </row>
    <row r="418" spans="23:24" ht="12.75">
      <c r="W418" s="10"/>
      <c r="X418" s="15"/>
    </row>
    <row r="419" spans="23:24" ht="12.75">
      <c r="W419" s="10"/>
      <c r="X419" s="15"/>
    </row>
    <row r="420" spans="23:24" ht="12.75">
      <c r="W420" s="10"/>
      <c r="X420" s="15"/>
    </row>
    <row r="421" spans="23:24" ht="12.75">
      <c r="W421" s="10"/>
      <c r="X421" s="15"/>
    </row>
    <row r="422" spans="23:24" ht="12.75">
      <c r="W422" s="10"/>
      <c r="X422" s="15"/>
    </row>
    <row r="423" spans="23:24" ht="12.75">
      <c r="W423" s="10"/>
      <c r="X423" s="15"/>
    </row>
    <row r="424" spans="23:24" ht="12.75">
      <c r="W424" s="10"/>
      <c r="X424" s="15"/>
    </row>
    <row r="425" spans="23:24" ht="12.75">
      <c r="W425" s="10"/>
      <c r="X425" s="15"/>
    </row>
    <row r="426" spans="23:24" ht="12.75">
      <c r="W426" s="10"/>
      <c r="X426" s="15"/>
    </row>
    <row r="427" spans="23:24" ht="12.75">
      <c r="W427" s="10"/>
      <c r="X427" s="15"/>
    </row>
    <row r="428" spans="23:24" ht="12.75">
      <c r="W428" s="10"/>
      <c r="X428" s="15"/>
    </row>
    <row r="429" spans="23:24" ht="12.75">
      <c r="W429" s="10"/>
      <c r="X429" s="15"/>
    </row>
    <row r="430" spans="23:24" ht="12.75">
      <c r="W430" s="10"/>
      <c r="X430" s="15"/>
    </row>
    <row r="431" spans="23:24" ht="12.75">
      <c r="W431" s="10"/>
      <c r="X431" s="15"/>
    </row>
    <row r="432" spans="23:24" ht="12.75">
      <c r="W432" s="10"/>
      <c r="X432" s="15"/>
    </row>
    <row r="433" spans="23:24" ht="12.75">
      <c r="W433" s="10"/>
      <c r="X433" s="15"/>
    </row>
    <row r="434" spans="23:24" ht="12.75">
      <c r="W434" s="10"/>
      <c r="X434" s="15"/>
    </row>
    <row r="435" spans="23:24" ht="12.75">
      <c r="W435" s="10"/>
      <c r="X435" s="15"/>
    </row>
    <row r="436" spans="23:24" ht="12.75">
      <c r="W436" s="10"/>
      <c r="X436" s="15"/>
    </row>
    <row r="437" spans="23:24" ht="12.75">
      <c r="W437" s="10"/>
      <c r="X437" s="15"/>
    </row>
    <row r="438" spans="23:24" ht="12.75">
      <c r="W438" s="10"/>
      <c r="X438" s="15"/>
    </row>
    <row r="439" spans="23:24" ht="12.75">
      <c r="W439" s="10"/>
      <c r="X439" s="15"/>
    </row>
    <row r="440" spans="23:24" ht="12.75">
      <c r="W440" s="10"/>
      <c r="X440" s="15"/>
    </row>
    <row r="441" spans="23:24" ht="12.75">
      <c r="W441" s="10"/>
      <c r="X441" s="15"/>
    </row>
    <row r="442" spans="23:24" ht="12.75">
      <c r="W442" s="10"/>
      <c r="X442" s="15"/>
    </row>
    <row r="443" spans="23:24" ht="12.75">
      <c r="W443" s="10"/>
      <c r="X443" s="15"/>
    </row>
    <row r="444" spans="23:24" ht="12.75">
      <c r="W444" s="10"/>
      <c r="X444" s="15"/>
    </row>
    <row r="445" spans="23:24" ht="12.75">
      <c r="W445" s="10"/>
      <c r="X445" s="15"/>
    </row>
    <row r="446" spans="23:24" ht="12.75">
      <c r="W446" s="10"/>
      <c r="X446" s="15"/>
    </row>
    <row r="447" spans="23:24" ht="12.75">
      <c r="W447" s="10"/>
      <c r="X447" s="15"/>
    </row>
    <row r="448" spans="23:24" ht="12.75">
      <c r="W448" s="10"/>
      <c r="X448" s="15"/>
    </row>
    <row r="449" spans="23:24" ht="12.75">
      <c r="W449" s="10"/>
      <c r="X449" s="15"/>
    </row>
    <row r="450" spans="23:24" ht="12.75">
      <c r="W450" s="10"/>
      <c r="X450" s="15"/>
    </row>
    <row r="451" spans="23:24" ht="12.75">
      <c r="W451" s="10"/>
      <c r="X451" s="15"/>
    </row>
    <row r="452" spans="23:24" ht="12.75">
      <c r="W452" s="10"/>
      <c r="X452" s="15"/>
    </row>
    <row r="453" spans="23:24" ht="12.75">
      <c r="W453" s="10"/>
      <c r="X453" s="15"/>
    </row>
    <row r="454" spans="23:24" ht="12.75">
      <c r="W454" s="10"/>
      <c r="X454" s="15"/>
    </row>
    <row r="455" spans="23:24" ht="12.75">
      <c r="W455" s="10"/>
      <c r="X455" s="15"/>
    </row>
    <row r="456" spans="23:24" ht="12.75">
      <c r="W456" s="10"/>
      <c r="X456" s="15"/>
    </row>
    <row r="457" spans="23:24" ht="12.75">
      <c r="W457" s="10"/>
      <c r="X457" s="15"/>
    </row>
    <row r="458" spans="23:24" ht="12.75">
      <c r="W458" s="10"/>
      <c r="X458" s="15"/>
    </row>
    <row r="459" spans="23:24" ht="12.75">
      <c r="W459" s="10"/>
      <c r="X459" s="15"/>
    </row>
    <row r="460" spans="23:24" ht="12.75">
      <c r="W460" s="10"/>
      <c r="X460" s="15"/>
    </row>
    <row r="461" spans="23:24" ht="12.75">
      <c r="W461" s="10"/>
      <c r="X461" s="15"/>
    </row>
    <row r="462" spans="23:24" ht="12.75">
      <c r="W462" s="10"/>
      <c r="X462" s="15"/>
    </row>
    <row r="463" spans="23:24" ht="12.75">
      <c r="W463" s="10"/>
      <c r="X463" s="15"/>
    </row>
    <row r="464" spans="23:24" ht="12.75">
      <c r="W464" s="10"/>
      <c r="X464" s="15"/>
    </row>
    <row r="465" spans="23:24" ht="12.75">
      <c r="W465" s="10"/>
      <c r="X465" s="15"/>
    </row>
    <row r="466" spans="23:24" ht="12.75">
      <c r="W466" s="10"/>
      <c r="X466" s="15"/>
    </row>
    <row r="467" spans="23:24" ht="12.75">
      <c r="W467" s="10"/>
      <c r="X467" s="15"/>
    </row>
    <row r="468" spans="23:24" ht="12.75">
      <c r="W468" s="10"/>
      <c r="X468" s="15"/>
    </row>
    <row r="469" spans="23:24" ht="12.75">
      <c r="W469" s="10"/>
      <c r="X469" s="15"/>
    </row>
    <row r="470" spans="23:24" ht="12.75">
      <c r="W470" s="10"/>
      <c r="X470" s="15"/>
    </row>
    <row r="471" spans="23:24" ht="12.75">
      <c r="W471" s="10"/>
      <c r="X471" s="15"/>
    </row>
    <row r="472" spans="23:24" ht="12.75">
      <c r="W472" s="10"/>
      <c r="X472" s="15"/>
    </row>
    <row r="473" spans="23:24" ht="12.75">
      <c r="W473" s="10"/>
      <c r="X473" s="15"/>
    </row>
    <row r="474" spans="23:24" ht="12.75">
      <c r="W474" s="10"/>
      <c r="X474" s="15"/>
    </row>
    <row r="475" spans="23:24" ht="12.75">
      <c r="W475" s="10"/>
      <c r="X475" s="15"/>
    </row>
    <row r="476" spans="23:24" ht="12.75">
      <c r="W476" s="10"/>
      <c r="X476" s="15"/>
    </row>
    <row r="477" spans="23:24" ht="12.75">
      <c r="W477" s="10"/>
      <c r="X477" s="15"/>
    </row>
    <row r="478" spans="23:24" ht="12.75">
      <c r="W478" s="10"/>
      <c r="X478" s="15"/>
    </row>
    <row r="479" spans="23:24" ht="12.75">
      <c r="W479" s="10"/>
      <c r="X479" s="15"/>
    </row>
    <row r="480" spans="23:24" ht="12.75">
      <c r="W480" s="10"/>
      <c r="X480" s="15"/>
    </row>
    <row r="481" spans="23:24" ht="12.75">
      <c r="W481" s="10"/>
      <c r="X481" s="15"/>
    </row>
    <row r="482" spans="23:24" ht="12.75">
      <c r="W482" s="10"/>
      <c r="X482" s="15"/>
    </row>
    <row r="483" spans="23:24" ht="12.75">
      <c r="W483" s="10"/>
      <c r="X483" s="15"/>
    </row>
    <row r="484" spans="23:24" ht="12.75">
      <c r="W484" s="10"/>
      <c r="X484" s="15"/>
    </row>
    <row r="485" spans="23:24" ht="12.75">
      <c r="W485" s="10"/>
      <c r="X485" s="15"/>
    </row>
    <row r="486" spans="23:24" ht="12.75">
      <c r="W486" s="10"/>
      <c r="X486" s="15"/>
    </row>
    <row r="487" spans="23:24" ht="12.75">
      <c r="W487" s="10"/>
      <c r="X487" s="15"/>
    </row>
    <row r="488" spans="23:24" ht="12.75">
      <c r="W488" s="10"/>
      <c r="X488" s="15"/>
    </row>
    <row r="489" spans="23:24" ht="12.75">
      <c r="W489" s="10"/>
      <c r="X489" s="15"/>
    </row>
    <row r="490" spans="23:24" ht="12.75">
      <c r="W490" s="10"/>
      <c r="X490" s="15"/>
    </row>
    <row r="491" spans="23:24" ht="12.75">
      <c r="W491" s="10"/>
      <c r="X491" s="15"/>
    </row>
    <row r="492" spans="23:24" ht="12.75">
      <c r="W492" s="10"/>
      <c r="X492" s="15"/>
    </row>
    <row r="493" spans="23:24" ht="12.75">
      <c r="W493" s="10"/>
      <c r="X493" s="15"/>
    </row>
    <row r="494" spans="23:24" ht="12.75">
      <c r="W494" s="10"/>
      <c r="X494" s="15"/>
    </row>
    <row r="495" spans="23:24" ht="12.75">
      <c r="W495" s="10"/>
      <c r="X495" s="15"/>
    </row>
    <row r="496" spans="23:24" ht="12.75">
      <c r="W496" s="10"/>
      <c r="X496" s="15"/>
    </row>
    <row r="497" spans="23:24" ht="12.75">
      <c r="W497" s="10"/>
      <c r="X497" s="15"/>
    </row>
    <row r="498" spans="23:24" ht="12.75">
      <c r="W498" s="10"/>
      <c r="X498" s="15"/>
    </row>
    <row r="499" spans="23:24" ht="12.75">
      <c r="W499" s="10"/>
      <c r="X499" s="15"/>
    </row>
    <row r="500" spans="23:24" ht="12.75">
      <c r="W500" s="10"/>
      <c r="X500" s="15"/>
    </row>
    <row r="501" spans="23:24" ht="12.75">
      <c r="W501" s="10"/>
      <c r="X501" s="15"/>
    </row>
    <row r="502" spans="23:24" ht="12.75">
      <c r="W502" s="10"/>
      <c r="X502" s="15"/>
    </row>
    <row r="503" spans="23:24" ht="12.75">
      <c r="W503" s="10"/>
      <c r="X503" s="15"/>
    </row>
    <row r="504" spans="23:24" ht="12.75">
      <c r="W504" s="10"/>
      <c r="X504" s="15"/>
    </row>
    <row r="505" spans="23:24" ht="12.75">
      <c r="W505" s="10"/>
      <c r="X505" s="15"/>
    </row>
    <row r="506" spans="23:24" ht="12.75">
      <c r="W506" s="10"/>
      <c r="X506" s="15"/>
    </row>
    <row r="507" spans="23:24" ht="12.75">
      <c r="W507" s="10"/>
      <c r="X507" s="15"/>
    </row>
    <row r="508" spans="23:24" ht="12.75">
      <c r="W508" s="10"/>
      <c r="X508" s="15"/>
    </row>
    <row r="509" spans="23:24" ht="12.75">
      <c r="W509" s="10"/>
      <c r="X509" s="15"/>
    </row>
    <row r="510" spans="23:24" ht="12.75">
      <c r="W510" s="10"/>
      <c r="X510" s="15"/>
    </row>
    <row r="511" spans="23:24" ht="12.75">
      <c r="W511" s="10"/>
      <c r="X511" s="15"/>
    </row>
    <row r="512" spans="23:24" ht="12.75">
      <c r="W512" s="10"/>
      <c r="X512" s="15"/>
    </row>
    <row r="513" spans="23:24" ht="12.75">
      <c r="W513" s="10"/>
      <c r="X513" s="15"/>
    </row>
    <row r="514" spans="23:24" ht="12.75">
      <c r="W514" s="10"/>
      <c r="X514" s="15"/>
    </row>
    <row r="515" spans="23:24" ht="12.75">
      <c r="W515" s="10"/>
      <c r="X515" s="15"/>
    </row>
    <row r="516" spans="23:24" ht="12.75">
      <c r="W516" s="10"/>
      <c r="X516" s="15"/>
    </row>
    <row r="517" spans="23:24" ht="12.75">
      <c r="W517" s="10"/>
      <c r="X517" s="15"/>
    </row>
    <row r="518" spans="23:24" ht="12.75">
      <c r="W518" s="10"/>
      <c r="X518" s="15"/>
    </row>
    <row r="519" spans="23:24" ht="12.75">
      <c r="W519" s="10"/>
      <c r="X519" s="15"/>
    </row>
    <row r="520" spans="23:24" ht="12.75">
      <c r="W520" s="10"/>
      <c r="X520" s="15"/>
    </row>
    <row r="521" spans="23:24" ht="12.75">
      <c r="W521" s="10"/>
      <c r="X521" s="15"/>
    </row>
    <row r="522" spans="23:24" ht="12.75">
      <c r="W522" s="10"/>
      <c r="X522" s="15"/>
    </row>
    <row r="523" spans="23:24" ht="12.75">
      <c r="W523" s="10"/>
      <c r="X523" s="15"/>
    </row>
    <row r="524" spans="23:24" ht="12.75">
      <c r="W524" s="10"/>
      <c r="X524" s="15"/>
    </row>
    <row r="525" spans="23:24" ht="12.75">
      <c r="W525" s="10"/>
      <c r="X525" s="15"/>
    </row>
    <row r="526" spans="23:24" ht="12.75">
      <c r="W526" s="10"/>
      <c r="X526" s="15"/>
    </row>
    <row r="527" spans="23:24" ht="12.75">
      <c r="W527" s="10"/>
      <c r="X527" s="15"/>
    </row>
    <row r="528" spans="23:24" ht="12.75">
      <c r="W528" s="10"/>
      <c r="X528" s="15"/>
    </row>
    <row r="529" spans="23:24" ht="12.75">
      <c r="W529" s="10"/>
      <c r="X529" s="15"/>
    </row>
    <row r="530" spans="23:24" ht="12.75">
      <c r="W530" s="10"/>
      <c r="X530" s="15"/>
    </row>
    <row r="531" spans="23:24" ht="12.75">
      <c r="W531" s="10"/>
      <c r="X531" s="15"/>
    </row>
    <row r="532" spans="23:24" ht="12.75">
      <c r="W532" s="10"/>
      <c r="X532" s="15"/>
    </row>
    <row r="533" spans="23:24" ht="12.75">
      <c r="W533" s="10"/>
      <c r="X533" s="15"/>
    </row>
    <row r="534" spans="23:24" ht="12.75">
      <c r="W534" s="10"/>
      <c r="X534" s="15"/>
    </row>
    <row r="535" spans="23:24" ht="12.75">
      <c r="W535" s="10"/>
      <c r="X535" s="15"/>
    </row>
    <row r="536" spans="23:24" ht="12.75">
      <c r="W536" s="10"/>
      <c r="X536" s="15"/>
    </row>
    <row r="537" spans="23:24" ht="12.75">
      <c r="W537" s="10"/>
      <c r="X537" s="15"/>
    </row>
    <row r="538" spans="23:24" ht="12.75">
      <c r="W538" s="10"/>
      <c r="X538" s="15"/>
    </row>
    <row r="539" spans="23:24" ht="12.75">
      <c r="W539" s="10"/>
      <c r="X539" s="15"/>
    </row>
    <row r="540" spans="23:24" ht="12.75">
      <c r="W540" s="10"/>
      <c r="X540" s="15"/>
    </row>
    <row r="541" spans="23:24" ht="12.75">
      <c r="W541" s="10"/>
      <c r="X541" s="15"/>
    </row>
    <row r="542" spans="23:24" ht="12.75">
      <c r="W542" s="10"/>
      <c r="X542" s="15"/>
    </row>
    <row r="543" spans="23:24" ht="12.75">
      <c r="W543" s="10"/>
      <c r="X543" s="15"/>
    </row>
    <row r="544" spans="23:24" ht="12.75">
      <c r="W544" s="10"/>
      <c r="X544" s="15"/>
    </row>
    <row r="545" spans="23:24" ht="12.75">
      <c r="W545" s="10"/>
      <c r="X545" s="15"/>
    </row>
    <row r="546" spans="23:24" ht="12.75">
      <c r="W546" s="10"/>
      <c r="X546" s="15"/>
    </row>
    <row r="547" spans="23:24" ht="12.75">
      <c r="W547" s="10"/>
      <c r="X547" s="15"/>
    </row>
    <row r="548" spans="23:24" ht="12.75">
      <c r="W548" s="10"/>
      <c r="X548" s="15"/>
    </row>
    <row r="549" spans="23:24" ht="12.75">
      <c r="W549" s="10"/>
      <c r="X549" s="15"/>
    </row>
    <row r="550" spans="23:24" ht="12.75">
      <c r="W550" s="10"/>
      <c r="X550" s="15"/>
    </row>
    <row r="551" spans="23:24" ht="12.75">
      <c r="W551" s="10"/>
      <c r="X551" s="15"/>
    </row>
    <row r="552" spans="23:24" ht="12.75">
      <c r="W552" s="10"/>
      <c r="X552" s="15"/>
    </row>
    <row r="553" spans="23:24" ht="12.75">
      <c r="W553" s="10"/>
      <c r="X553" s="15"/>
    </row>
    <row r="554" spans="23:24" ht="12.75">
      <c r="W554" s="10"/>
      <c r="X554" s="15"/>
    </row>
    <row r="555" spans="23:24" ht="12.75">
      <c r="W555" s="10"/>
      <c r="X555" s="15"/>
    </row>
    <row r="556" spans="23:24" ht="12.75">
      <c r="W556" s="10"/>
      <c r="X556" s="15"/>
    </row>
    <row r="557" spans="23:24" ht="12.75">
      <c r="W557" s="10"/>
      <c r="X557" s="15"/>
    </row>
    <row r="558" spans="23:24" ht="12.75">
      <c r="W558" s="10"/>
      <c r="X558" s="15"/>
    </row>
    <row r="559" spans="23:24" ht="12.75">
      <c r="W559" s="10"/>
      <c r="X559" s="15"/>
    </row>
    <row r="560" spans="23:24" ht="12.75">
      <c r="W560" s="10"/>
      <c r="X560" s="15"/>
    </row>
    <row r="561" spans="23:24" ht="12.75">
      <c r="W561" s="10"/>
      <c r="X561" s="15"/>
    </row>
    <row r="562" spans="23:24" ht="12.75">
      <c r="W562" s="10"/>
      <c r="X562" s="15"/>
    </row>
    <row r="563" spans="23:24" ht="12.75">
      <c r="W563" s="10"/>
      <c r="X563" s="15"/>
    </row>
    <row r="564" spans="23:24" ht="12.75">
      <c r="W564" s="10"/>
      <c r="X564" s="15"/>
    </row>
    <row r="565" spans="23:24" ht="12.75">
      <c r="W565" s="10"/>
      <c r="X565" s="15"/>
    </row>
    <row r="566" spans="23:24" ht="12.75">
      <c r="W566" s="10"/>
      <c r="X566" s="15"/>
    </row>
    <row r="567" spans="23:24" ht="12.75">
      <c r="W567" s="10"/>
      <c r="X567" s="15"/>
    </row>
    <row r="568" spans="23:24" ht="12.75">
      <c r="W568" s="10"/>
      <c r="X568" s="15"/>
    </row>
    <row r="569" spans="23:24" ht="12.75">
      <c r="W569" s="10"/>
      <c r="X569" s="15"/>
    </row>
    <row r="570" spans="23:24" ht="12.75">
      <c r="W570" s="10"/>
      <c r="X570" s="15"/>
    </row>
    <row r="571" spans="23:24" ht="12.75">
      <c r="W571" s="10"/>
      <c r="X571" s="15"/>
    </row>
    <row r="572" spans="23:24" ht="12.75">
      <c r="W572" s="10"/>
      <c r="X572" s="15"/>
    </row>
    <row r="573" spans="23:24" ht="12.75">
      <c r="W573" s="10"/>
      <c r="X573" s="15"/>
    </row>
    <row r="574" spans="23:24" ht="12.75">
      <c r="W574" s="10"/>
      <c r="X574" s="15"/>
    </row>
    <row r="575" spans="23:24" ht="12.75">
      <c r="W575" s="10"/>
      <c r="X575" s="15"/>
    </row>
    <row r="576" spans="23:24" ht="12.75">
      <c r="W576" s="10"/>
      <c r="X576" s="15"/>
    </row>
    <row r="577" spans="23:24" ht="12.75">
      <c r="W577" s="10"/>
      <c r="X577" s="15"/>
    </row>
    <row r="578" spans="23:24" ht="12.75">
      <c r="W578" s="10"/>
      <c r="X578" s="15"/>
    </row>
    <row r="579" spans="23:24" ht="12.75">
      <c r="W579" s="10"/>
      <c r="X579" s="15"/>
    </row>
    <row r="580" spans="23:24" ht="12.75">
      <c r="W580" s="10"/>
      <c r="X580" s="15"/>
    </row>
    <row r="581" spans="23:24" ht="12.75">
      <c r="W581" s="10"/>
      <c r="X581" s="15"/>
    </row>
    <row r="582" spans="23:24" ht="12.75">
      <c r="W582" s="10"/>
      <c r="X582" s="15"/>
    </row>
    <row r="583" spans="23:24" ht="12.75">
      <c r="W583" s="10"/>
      <c r="X583" s="15"/>
    </row>
    <row r="584" spans="23:24" ht="12.75">
      <c r="W584" s="10"/>
      <c r="X584" s="15"/>
    </row>
    <row r="585" spans="23:24" ht="12.75">
      <c r="W585" s="10"/>
      <c r="X585" s="15"/>
    </row>
    <row r="586" spans="23:24" ht="12.75">
      <c r="W586" s="10"/>
      <c r="X586" s="15"/>
    </row>
    <row r="587" spans="23:24" ht="12.75">
      <c r="W587" s="10"/>
      <c r="X587" s="15"/>
    </row>
    <row r="588" spans="23:24" ht="12.75">
      <c r="W588" s="10"/>
      <c r="X588" s="15"/>
    </row>
    <row r="589" spans="23:24" ht="12.75">
      <c r="W589" s="10"/>
      <c r="X589" s="15"/>
    </row>
    <row r="590" spans="23:24" ht="12.75">
      <c r="W590" s="10"/>
      <c r="X590" s="15"/>
    </row>
    <row r="591" spans="23:24" ht="12.75">
      <c r="W591" s="10"/>
      <c r="X591" s="15"/>
    </row>
    <row r="592" spans="23:24" ht="12.75">
      <c r="W592" s="10"/>
      <c r="X592" s="15"/>
    </row>
    <row r="593" spans="23:24" ht="12.75">
      <c r="W593" s="10"/>
      <c r="X593" s="15"/>
    </row>
    <row r="594" spans="23:24" ht="12.75">
      <c r="W594" s="10"/>
      <c r="X594" s="15"/>
    </row>
    <row r="595" spans="23:24" ht="12.75">
      <c r="W595" s="10"/>
      <c r="X595" s="15"/>
    </row>
    <row r="596" spans="23:24" ht="12.75">
      <c r="W596" s="10"/>
      <c r="X596" s="15"/>
    </row>
    <row r="597" spans="23:24" ht="12.75">
      <c r="W597" s="10"/>
      <c r="X597" s="15"/>
    </row>
    <row r="598" spans="23:24" ht="12.75">
      <c r="W598" s="10"/>
      <c r="X598" s="15"/>
    </row>
    <row r="599" spans="23:24" ht="12.75">
      <c r="W599" s="10"/>
      <c r="X599" s="15"/>
    </row>
    <row r="600" spans="23:24" ht="12.75">
      <c r="W600" s="10"/>
      <c r="X600" s="15"/>
    </row>
    <row r="601" spans="23:24" ht="12.75">
      <c r="W601" s="10"/>
      <c r="X601" s="15"/>
    </row>
    <row r="602" spans="23:24" ht="12.75">
      <c r="W602" s="10"/>
      <c r="X602" s="15"/>
    </row>
    <row r="603" spans="23:24" ht="12.75">
      <c r="W603" s="10"/>
      <c r="X603" s="15"/>
    </row>
    <row r="604" spans="23:24" ht="12.75">
      <c r="W604" s="10"/>
      <c r="X604" s="15"/>
    </row>
    <row r="605" spans="23:24" ht="12.75">
      <c r="W605" s="10"/>
      <c r="X605" s="15"/>
    </row>
    <row r="606" spans="23:24" ht="12.75">
      <c r="W606" s="10"/>
      <c r="X606" s="15"/>
    </row>
    <row r="607" spans="23:24" ht="12.75">
      <c r="W607" s="10"/>
      <c r="X607" s="15"/>
    </row>
    <row r="608" spans="23:24" ht="12.75">
      <c r="W608" s="10"/>
      <c r="X608" s="15"/>
    </row>
    <row r="609" spans="23:24" ht="12.75">
      <c r="W609" s="10"/>
      <c r="X609" s="15"/>
    </row>
    <row r="610" spans="23:24" ht="12.75">
      <c r="W610" s="10"/>
      <c r="X610" s="15"/>
    </row>
    <row r="611" spans="23:24" ht="12.75">
      <c r="W611" s="10"/>
      <c r="X611" s="15"/>
    </row>
    <row r="612" spans="23:24" ht="12.75">
      <c r="W612" s="10"/>
      <c r="X612" s="15"/>
    </row>
    <row r="613" spans="23:24" ht="12.75">
      <c r="W613" s="10"/>
      <c r="X613" s="15"/>
    </row>
    <row r="614" spans="23:24" ht="12.75">
      <c r="W614" s="10"/>
      <c r="X614" s="15"/>
    </row>
    <row r="615" spans="23:24" ht="12.75">
      <c r="W615" s="10"/>
      <c r="X615" s="15"/>
    </row>
    <row r="616" spans="23:24" ht="12.75">
      <c r="W616" s="10"/>
      <c r="X616" s="15"/>
    </row>
    <row r="617" spans="23:24" ht="12.75">
      <c r="W617" s="10"/>
      <c r="X617" s="15"/>
    </row>
    <row r="618" spans="23:24" ht="12.75">
      <c r="W618" s="10"/>
      <c r="X618" s="15"/>
    </row>
    <row r="619" spans="23:24" ht="12.75">
      <c r="W619" s="10"/>
      <c r="X619" s="15"/>
    </row>
    <row r="620" spans="23:24" ht="12.75">
      <c r="W620" s="10"/>
      <c r="X620" s="15"/>
    </row>
    <row r="621" spans="23:24" ht="12.75">
      <c r="W621" s="10"/>
      <c r="X621" s="15"/>
    </row>
    <row r="622" spans="23:24" ht="12.75">
      <c r="W622" s="10"/>
      <c r="X622" s="15"/>
    </row>
    <row r="623" spans="23:24" ht="12.75">
      <c r="W623" s="10"/>
      <c r="X623" s="15"/>
    </row>
    <row r="624" spans="23:24" ht="12.75">
      <c r="W624" s="10"/>
      <c r="X624" s="15"/>
    </row>
    <row r="625" spans="23:24" ht="12.75">
      <c r="W625" s="10"/>
      <c r="X625" s="15"/>
    </row>
    <row r="626" spans="23:24" ht="12.75">
      <c r="W626" s="10"/>
      <c r="X626" s="15"/>
    </row>
    <row r="627" spans="23:24" ht="12.75">
      <c r="W627" s="10"/>
      <c r="X627" s="15"/>
    </row>
    <row r="628" spans="23:24" ht="12.75">
      <c r="W628" s="10"/>
      <c r="X628" s="15"/>
    </row>
    <row r="629" spans="23:24" ht="12.75">
      <c r="W629" s="10"/>
      <c r="X629" s="15"/>
    </row>
    <row r="630" spans="23:24" ht="12.75">
      <c r="W630" s="10"/>
      <c r="X630" s="15"/>
    </row>
    <row r="631" spans="23:24" ht="12.75">
      <c r="W631" s="10"/>
      <c r="X631" s="15"/>
    </row>
    <row r="632" spans="23:24" ht="12.75">
      <c r="W632" s="10"/>
      <c r="X632" s="15"/>
    </row>
    <row r="633" spans="23:24" ht="12.75">
      <c r="W633" s="10"/>
      <c r="X633" s="15"/>
    </row>
    <row r="634" spans="23:24" ht="12.75">
      <c r="W634" s="10"/>
      <c r="X634" s="15"/>
    </row>
    <row r="635" spans="23:24" ht="12.75">
      <c r="W635" s="10"/>
      <c r="X635" s="15"/>
    </row>
    <row r="636" spans="23:24" ht="12.75">
      <c r="W636" s="10"/>
      <c r="X636" s="15"/>
    </row>
    <row r="637" spans="23:24" ht="12.75">
      <c r="W637" s="10"/>
      <c r="X637" s="15"/>
    </row>
    <row r="638" spans="23:24" ht="12.75">
      <c r="W638" s="10"/>
      <c r="X638" s="15"/>
    </row>
    <row r="639" spans="23:24" ht="12.75">
      <c r="W639" s="10"/>
      <c r="X639" s="15"/>
    </row>
    <row r="640" spans="23:24" ht="12.75">
      <c r="W640" s="10"/>
      <c r="X640" s="15"/>
    </row>
    <row r="641" spans="23:24" ht="12.75">
      <c r="W641" s="10"/>
      <c r="X641" s="15"/>
    </row>
    <row r="642" spans="23:24" ht="12.75">
      <c r="W642" s="10"/>
      <c r="X642" s="15"/>
    </row>
    <row r="643" spans="23:24" ht="12.75">
      <c r="W643" s="10"/>
      <c r="X643" s="15"/>
    </row>
    <row r="644" spans="23:24" ht="12.75">
      <c r="W644" s="10"/>
      <c r="X644" s="15"/>
    </row>
    <row r="645" spans="23:24" ht="12.75">
      <c r="W645" s="10"/>
      <c r="X645" s="15"/>
    </row>
    <row r="646" spans="23:24" ht="12.75">
      <c r="W646" s="10"/>
      <c r="X646" s="15"/>
    </row>
    <row r="647" spans="23:24" ht="12.75">
      <c r="W647" s="10"/>
      <c r="X647" s="15"/>
    </row>
    <row r="648" spans="23:24" ht="12.75">
      <c r="W648" s="10"/>
      <c r="X648" s="15"/>
    </row>
    <row r="649" spans="23:24" ht="12.75">
      <c r="W649" s="10"/>
      <c r="X649" s="15"/>
    </row>
    <row r="650" spans="23:24" ht="12.75">
      <c r="W650" s="10"/>
      <c r="X650" s="15"/>
    </row>
    <row r="651" spans="23:24" ht="12.75">
      <c r="W651" s="10"/>
      <c r="X651" s="15"/>
    </row>
    <row r="652" spans="23:24" ht="12.75">
      <c r="W652" s="10"/>
      <c r="X652" s="15"/>
    </row>
    <row r="653" spans="23:24" ht="12.75">
      <c r="W653" s="10"/>
      <c r="X653" s="15"/>
    </row>
    <row r="654" spans="23:24" ht="12.75">
      <c r="W654" s="10"/>
      <c r="X654" s="15"/>
    </row>
    <row r="655" spans="23:24" ht="12.75">
      <c r="W655" s="10"/>
      <c r="X655" s="15"/>
    </row>
    <row r="656" spans="23:24" ht="12.75">
      <c r="W656" s="10"/>
      <c r="X656" s="15"/>
    </row>
    <row r="657" spans="23:24" ht="12.75">
      <c r="W657" s="10"/>
      <c r="X657" s="15"/>
    </row>
    <row r="658" spans="23:24" ht="12.75">
      <c r="W658" s="10"/>
      <c r="X658" s="15"/>
    </row>
    <row r="659" spans="23:24" ht="12.75">
      <c r="W659" s="10"/>
      <c r="X659" s="15"/>
    </row>
    <row r="660" spans="23:24" ht="12.75">
      <c r="W660" s="10"/>
      <c r="X660" s="15"/>
    </row>
    <row r="661" spans="23:24" ht="12.75">
      <c r="W661" s="10"/>
      <c r="X661" s="15"/>
    </row>
    <row r="662" spans="23:24" ht="12.75">
      <c r="W662" s="10"/>
      <c r="X662" s="15"/>
    </row>
    <row r="663" spans="23:24" ht="12.75">
      <c r="W663" s="10"/>
      <c r="X663" s="15"/>
    </row>
    <row r="664" spans="23:24" ht="12.75">
      <c r="W664" s="10"/>
      <c r="X664" s="15"/>
    </row>
    <row r="665" spans="23:24" ht="12.75">
      <c r="W665" s="10"/>
      <c r="X665" s="15"/>
    </row>
    <row r="666" spans="23:24" ht="12.75">
      <c r="W666" s="10"/>
      <c r="X666" s="15"/>
    </row>
    <row r="667" spans="23:24" ht="12.75">
      <c r="W667" s="10"/>
      <c r="X667" s="15"/>
    </row>
    <row r="668" spans="23:24" ht="12.75">
      <c r="W668" s="10"/>
      <c r="X668" s="15"/>
    </row>
    <row r="669" spans="23:24" ht="12.75">
      <c r="W669" s="10"/>
      <c r="X669" s="15"/>
    </row>
    <row r="670" spans="23:24" ht="12.75">
      <c r="W670" s="10"/>
      <c r="X670" s="15"/>
    </row>
    <row r="671" spans="23:24" ht="12.75">
      <c r="W671" s="10"/>
      <c r="X671" s="15"/>
    </row>
    <row r="672" spans="23:24" ht="12.75">
      <c r="W672" s="10"/>
      <c r="X672" s="15"/>
    </row>
    <row r="673" spans="23:24" ht="12.75">
      <c r="W673" s="10"/>
      <c r="X673" s="15"/>
    </row>
    <row r="674" spans="23:24" ht="12.75">
      <c r="W674" s="10"/>
      <c r="X674" s="15"/>
    </row>
    <row r="675" spans="23:24" ht="12.75">
      <c r="W675" s="10"/>
      <c r="X675" s="15"/>
    </row>
    <row r="676" spans="23:24" ht="12.75">
      <c r="W676" s="10"/>
      <c r="X676" s="15"/>
    </row>
    <row r="677" spans="23:24" ht="12.75">
      <c r="W677" s="10"/>
      <c r="X677" s="15"/>
    </row>
    <row r="678" spans="23:24" ht="12.75">
      <c r="W678" s="10"/>
      <c r="X678" s="15"/>
    </row>
    <row r="679" spans="23:24" ht="12.75">
      <c r="W679" s="10"/>
      <c r="X679" s="15"/>
    </row>
    <row r="680" spans="23:24" ht="12.75">
      <c r="W680" s="10"/>
      <c r="X680" s="15"/>
    </row>
    <row r="681" spans="23:24" ht="12.75">
      <c r="W681" s="10"/>
      <c r="X681" s="15"/>
    </row>
    <row r="682" spans="23:24" ht="12.75">
      <c r="W682" s="10"/>
      <c r="X682" s="15"/>
    </row>
    <row r="683" spans="23:24" ht="12.75">
      <c r="W683" s="10"/>
      <c r="X683" s="15"/>
    </row>
    <row r="684" spans="23:24" ht="12.75">
      <c r="W684" s="10"/>
      <c r="X684" s="15"/>
    </row>
    <row r="685" spans="23:24" ht="12.75">
      <c r="W685" s="10"/>
      <c r="X685" s="15"/>
    </row>
    <row r="686" spans="23:24" ht="12.75">
      <c r="W686" s="10"/>
      <c r="X686" s="15"/>
    </row>
    <row r="687" spans="23:24" ht="12.75">
      <c r="W687" s="10"/>
      <c r="X687" s="15"/>
    </row>
    <row r="688" spans="23:24" ht="12.75">
      <c r="W688" s="10"/>
      <c r="X688" s="15"/>
    </row>
    <row r="689" spans="23:24" ht="12.75">
      <c r="W689" s="10"/>
      <c r="X689" s="15"/>
    </row>
    <row r="690" spans="23:24" ht="12.75">
      <c r="W690" s="10"/>
      <c r="X690" s="15"/>
    </row>
    <row r="691" spans="23:24" ht="12.75">
      <c r="W691" s="10"/>
      <c r="X691" s="15"/>
    </row>
    <row r="692" spans="23:24" ht="12.75">
      <c r="W692" s="10"/>
      <c r="X692" s="15"/>
    </row>
    <row r="693" spans="23:24" ht="12.75">
      <c r="W693" s="10"/>
      <c r="X693" s="15"/>
    </row>
    <row r="694" spans="23:24" ht="12.75">
      <c r="W694" s="10"/>
      <c r="X694" s="15"/>
    </row>
    <row r="695" spans="23:24" ht="12.75">
      <c r="W695" s="10"/>
      <c r="X695" s="15"/>
    </row>
    <row r="696" spans="23:24" ht="12.75">
      <c r="W696" s="10"/>
      <c r="X696" s="15"/>
    </row>
    <row r="697" spans="23:24" ht="12.75">
      <c r="W697" s="10"/>
      <c r="X697" s="15"/>
    </row>
    <row r="698" spans="23:24" ht="12.75">
      <c r="W698" s="10"/>
      <c r="X698" s="15"/>
    </row>
    <row r="699" spans="23:24" ht="12.75">
      <c r="W699" s="10"/>
      <c r="X699" s="15"/>
    </row>
    <row r="700" spans="23:24" ht="12.75">
      <c r="W700" s="10"/>
      <c r="X700" s="15"/>
    </row>
    <row r="701" spans="23:24" ht="12.75">
      <c r="W701" s="10"/>
      <c r="X701" s="15"/>
    </row>
    <row r="702" spans="23:24" ht="12.75">
      <c r="W702" s="10"/>
      <c r="X702" s="15"/>
    </row>
    <row r="703" spans="23:24" ht="12.75">
      <c r="W703" s="10"/>
      <c r="X703" s="15"/>
    </row>
    <row r="704" spans="23:24" ht="12.75">
      <c r="W704" s="10"/>
      <c r="X704" s="15"/>
    </row>
    <row r="705" spans="23:24" ht="12.75">
      <c r="W705" s="10"/>
      <c r="X705" s="15"/>
    </row>
    <row r="706" spans="23:24" ht="12.75">
      <c r="W706" s="10"/>
      <c r="X706" s="15"/>
    </row>
    <row r="707" spans="23:24" ht="12.75">
      <c r="W707" s="10"/>
      <c r="X707" s="15"/>
    </row>
    <row r="708" spans="23:24" ht="12.75">
      <c r="W708" s="10"/>
      <c r="X708" s="15"/>
    </row>
    <row r="709" spans="23:24" ht="12.75">
      <c r="W709" s="10"/>
      <c r="X709" s="15"/>
    </row>
    <row r="710" spans="23:24" ht="12.75">
      <c r="W710" s="10"/>
      <c r="X710" s="15"/>
    </row>
    <row r="711" spans="23:24" ht="12.75">
      <c r="W711" s="10"/>
      <c r="X711" s="15"/>
    </row>
    <row r="712" spans="23:24" ht="12.75">
      <c r="W712" s="10"/>
      <c r="X712" s="15"/>
    </row>
    <row r="713" spans="23:24" ht="12.75">
      <c r="W713" s="10"/>
      <c r="X713" s="15"/>
    </row>
    <row r="714" spans="23:24" ht="12.75">
      <c r="W714" s="10"/>
      <c r="X714" s="15"/>
    </row>
    <row r="715" spans="23:24" ht="12.75">
      <c r="W715" s="10"/>
      <c r="X715" s="15"/>
    </row>
    <row r="716" spans="23:24" ht="12.75">
      <c r="W716" s="10"/>
      <c r="X716" s="15"/>
    </row>
    <row r="717" spans="23:24" ht="12.75">
      <c r="W717" s="10"/>
      <c r="X717" s="15"/>
    </row>
    <row r="718" spans="23:24" ht="12.75">
      <c r="W718" s="10"/>
      <c r="X718" s="15"/>
    </row>
    <row r="719" spans="23:24" ht="12.75">
      <c r="W719" s="10"/>
      <c r="X719" s="15"/>
    </row>
    <row r="720" spans="23:24" ht="12.75">
      <c r="W720" s="10"/>
      <c r="X720" s="15"/>
    </row>
    <row r="721" spans="23:24" ht="12.75">
      <c r="W721" s="10"/>
      <c r="X721" s="15"/>
    </row>
    <row r="722" spans="23:24" ht="12.75">
      <c r="W722" s="10"/>
      <c r="X722" s="15"/>
    </row>
    <row r="723" spans="23:24" ht="12.75">
      <c r="W723" s="10"/>
      <c r="X723" s="15"/>
    </row>
    <row r="724" spans="23:24" ht="12.75">
      <c r="W724" s="10"/>
      <c r="X724" s="15"/>
    </row>
    <row r="725" spans="23:24" ht="12.75">
      <c r="W725" s="10"/>
      <c r="X725" s="15"/>
    </row>
    <row r="726" spans="23:24" ht="12.75">
      <c r="W726" s="10"/>
      <c r="X726" s="15"/>
    </row>
    <row r="727" spans="23:24" ht="12.75">
      <c r="W727" s="10"/>
      <c r="X727" s="15"/>
    </row>
    <row r="728" spans="23:24" ht="12.75">
      <c r="W728" s="10"/>
      <c r="X728" s="15"/>
    </row>
    <row r="729" spans="23:24" ht="12.75">
      <c r="W729" s="10"/>
      <c r="X729" s="15"/>
    </row>
    <row r="730" spans="23:24" ht="12.75">
      <c r="W730" s="10"/>
      <c r="X730" s="15"/>
    </row>
    <row r="731" spans="23:24" ht="12.75">
      <c r="W731" s="10"/>
      <c r="X731" s="15"/>
    </row>
    <row r="732" spans="23:24" ht="12.75">
      <c r="W732" s="10"/>
      <c r="X732" s="15"/>
    </row>
    <row r="733" spans="23:24" ht="12.75">
      <c r="W733" s="10"/>
      <c r="X733" s="15"/>
    </row>
    <row r="734" spans="23:24" ht="12.75">
      <c r="W734" s="10"/>
      <c r="X734" s="15"/>
    </row>
    <row r="735" spans="23:24" ht="12.75">
      <c r="W735" s="10"/>
      <c r="X735" s="15"/>
    </row>
    <row r="736" spans="23:24" ht="12.75">
      <c r="W736" s="10"/>
      <c r="X736" s="15"/>
    </row>
    <row r="737" spans="23:24" ht="12.75">
      <c r="W737" s="10"/>
      <c r="X737" s="15"/>
    </row>
    <row r="738" spans="23:24" ht="12.75">
      <c r="W738" s="10"/>
      <c r="X738" s="15"/>
    </row>
    <row r="739" spans="23:24" ht="12.75">
      <c r="W739" s="10"/>
      <c r="X739" s="15"/>
    </row>
    <row r="740" spans="23:24" ht="12.75">
      <c r="W740" s="10"/>
      <c r="X740" s="15"/>
    </row>
    <row r="741" spans="23:24" ht="12.75">
      <c r="W741" s="10"/>
      <c r="X741" s="15"/>
    </row>
    <row r="742" spans="23:24" ht="12.75">
      <c r="W742" s="10"/>
      <c r="X742" s="15"/>
    </row>
    <row r="743" spans="23:24" ht="12.75">
      <c r="W743" s="10"/>
      <c r="X743" s="15"/>
    </row>
    <row r="744" spans="23:24" ht="12.75">
      <c r="W744" s="10"/>
      <c r="X744" s="15"/>
    </row>
    <row r="745" spans="23:24" ht="12.75">
      <c r="W745" s="10"/>
      <c r="X745" s="15"/>
    </row>
    <row r="746" spans="23:24" ht="12.75">
      <c r="W746" s="10"/>
      <c r="X746" s="15"/>
    </row>
    <row r="747" spans="23:24" ht="12.75">
      <c r="W747" s="10"/>
      <c r="X747" s="15"/>
    </row>
    <row r="748" spans="23:24" ht="12.75">
      <c r="W748" s="10"/>
      <c r="X748" s="15"/>
    </row>
    <row r="749" spans="23:24" ht="12.75">
      <c r="W749" s="10"/>
      <c r="X749" s="15"/>
    </row>
    <row r="750" spans="23:24" ht="12.75">
      <c r="W750" s="10"/>
      <c r="X750" s="15"/>
    </row>
    <row r="751" spans="23:24" ht="12.75">
      <c r="W751" s="10"/>
      <c r="X751" s="15"/>
    </row>
    <row r="752" spans="23:24" ht="12.75">
      <c r="W752" s="10"/>
      <c r="X752" s="15"/>
    </row>
    <row r="753" spans="23:24" ht="12.75">
      <c r="W753" s="10"/>
      <c r="X753" s="15"/>
    </row>
    <row r="754" spans="23:24" ht="12.75">
      <c r="W754" s="10"/>
      <c r="X754" s="15"/>
    </row>
    <row r="755" spans="23:24" ht="12.75">
      <c r="W755" s="10"/>
      <c r="X755" s="15"/>
    </row>
    <row r="756" spans="23:24" ht="12.75">
      <c r="W756" s="10"/>
      <c r="X756" s="15"/>
    </row>
    <row r="757" spans="23:24" ht="12.75">
      <c r="W757" s="10"/>
      <c r="X757" s="15"/>
    </row>
    <row r="758" spans="23:24" ht="12.75">
      <c r="W758" s="10"/>
      <c r="X758" s="15"/>
    </row>
    <row r="759" spans="23:24" ht="12.75">
      <c r="W759" s="10"/>
      <c r="X759" s="15"/>
    </row>
    <row r="760" spans="23:24" ht="12.75">
      <c r="W760" s="10"/>
      <c r="X760" s="15"/>
    </row>
    <row r="761" spans="23:24" ht="12.75">
      <c r="W761" s="10"/>
      <c r="X761" s="15"/>
    </row>
    <row r="762" spans="23:24" ht="12.75">
      <c r="W762" s="10"/>
      <c r="X762" s="15"/>
    </row>
    <row r="763" spans="23:24" ht="12.75">
      <c r="W763" s="10"/>
      <c r="X763" s="15"/>
    </row>
    <row r="764" spans="23:24" ht="12.75">
      <c r="W764" s="10"/>
      <c r="X764" s="15"/>
    </row>
    <row r="765" spans="23:24" ht="12.75">
      <c r="W765" s="10"/>
      <c r="X765" s="15"/>
    </row>
    <row r="766" spans="23:24" ht="12.75">
      <c r="W766" s="10"/>
      <c r="X766" s="15"/>
    </row>
    <row r="767" spans="23:24" ht="12.75">
      <c r="W767" s="10"/>
      <c r="X767" s="15"/>
    </row>
    <row r="768" spans="23:24" ht="12.75">
      <c r="W768" s="10"/>
      <c r="X768" s="15"/>
    </row>
    <row r="769" spans="23:24" ht="12.75">
      <c r="W769" s="10"/>
      <c r="X769" s="15"/>
    </row>
    <row r="770" spans="23:24" ht="12.75">
      <c r="W770" s="10"/>
      <c r="X770" s="15"/>
    </row>
    <row r="771" spans="23:24" ht="12.75">
      <c r="W771" s="10"/>
      <c r="X771" s="15"/>
    </row>
    <row r="772" spans="23:24" ht="12.75">
      <c r="W772" s="10"/>
      <c r="X772" s="15"/>
    </row>
    <row r="773" spans="23:24" ht="12.75">
      <c r="W773" s="10"/>
      <c r="X773" s="15"/>
    </row>
    <row r="774" spans="23:24" ht="12.75">
      <c r="W774" s="10"/>
      <c r="X774" s="15"/>
    </row>
    <row r="775" spans="23:24" ht="12.75">
      <c r="W775" s="10"/>
      <c r="X775" s="15"/>
    </row>
    <row r="776" spans="23:24" ht="12.75">
      <c r="W776" s="10"/>
      <c r="X776" s="15"/>
    </row>
    <row r="777" spans="23:24" ht="12.75">
      <c r="W777" s="10"/>
      <c r="X777" s="15"/>
    </row>
    <row r="778" spans="23:24" ht="12.75">
      <c r="W778" s="10"/>
      <c r="X778" s="15"/>
    </row>
    <row r="779" spans="23:24" ht="12.75">
      <c r="W779" s="10"/>
      <c r="X779" s="15"/>
    </row>
    <row r="780" spans="23:24" ht="12.75">
      <c r="W780" s="10"/>
      <c r="X780" s="15"/>
    </row>
    <row r="781" spans="23:24" ht="12.75">
      <c r="W781" s="10"/>
      <c r="X781" s="15"/>
    </row>
    <row r="782" spans="23:24" ht="12.75">
      <c r="W782" s="10"/>
      <c r="X782" s="15"/>
    </row>
    <row r="783" spans="23:24" ht="12.75">
      <c r="W783" s="10"/>
      <c r="X783" s="15"/>
    </row>
    <row r="784" spans="23:24" ht="12.75">
      <c r="W784" s="10"/>
      <c r="X784" s="15"/>
    </row>
    <row r="785" spans="23:24" ht="12.75">
      <c r="W785" s="10"/>
      <c r="X785" s="15"/>
    </row>
    <row r="786" spans="23:24" ht="12.75">
      <c r="W786" s="10"/>
      <c r="X786" s="15"/>
    </row>
    <row r="787" spans="23:24" ht="12.75">
      <c r="W787" s="10"/>
      <c r="X787" s="15"/>
    </row>
    <row r="788" spans="23:24" ht="12.75">
      <c r="W788" s="10"/>
      <c r="X788" s="15"/>
    </row>
    <row r="789" spans="23:24" ht="12.75">
      <c r="W789" s="10"/>
      <c r="X789" s="15"/>
    </row>
    <row r="790" spans="23:24" ht="12.75">
      <c r="W790" s="10"/>
      <c r="X790" s="15"/>
    </row>
    <row r="791" spans="23:24" ht="12.75">
      <c r="W791" s="10"/>
      <c r="X791" s="15"/>
    </row>
    <row r="792" spans="23:24" ht="12.75">
      <c r="W792" s="10"/>
      <c r="X792" s="15"/>
    </row>
    <row r="793" spans="23:24" ht="12.75">
      <c r="W793" s="10"/>
      <c r="X793" s="15"/>
    </row>
    <row r="794" spans="23:24" ht="12.75">
      <c r="W794" s="10"/>
      <c r="X794" s="15"/>
    </row>
    <row r="795" spans="23:24" ht="12.75">
      <c r="W795" s="10"/>
      <c r="X795" s="15"/>
    </row>
    <row r="796" spans="23:24" ht="12.75">
      <c r="W796" s="10"/>
      <c r="X796" s="15"/>
    </row>
    <row r="797" spans="23:24" ht="12.75">
      <c r="W797" s="10"/>
      <c r="X797" s="15"/>
    </row>
    <row r="798" spans="23:24" ht="12.75">
      <c r="W798" s="10"/>
      <c r="X798" s="15"/>
    </row>
    <row r="799" spans="23:24" ht="12.75">
      <c r="W799" s="10"/>
      <c r="X799" s="15"/>
    </row>
    <row r="800" spans="23:24" ht="12.75">
      <c r="W800" s="10"/>
      <c r="X800" s="15"/>
    </row>
    <row r="801" spans="23:24" ht="12.75">
      <c r="W801" s="10"/>
      <c r="X801" s="15"/>
    </row>
    <row r="802" spans="23:24" ht="12.75">
      <c r="W802" s="10"/>
      <c r="X802" s="15"/>
    </row>
    <row r="803" spans="23:24" ht="12.75">
      <c r="W803" s="10"/>
      <c r="X803" s="15"/>
    </row>
    <row r="804" spans="23:24" ht="12.75">
      <c r="W804" s="10"/>
      <c r="X804" s="15"/>
    </row>
    <row r="805" spans="23:24" ht="12.75">
      <c r="W805" s="10"/>
      <c r="X805" s="15"/>
    </row>
    <row r="806" spans="23:24" ht="12.75">
      <c r="W806" s="10"/>
      <c r="X806" s="15"/>
    </row>
    <row r="807" spans="23:24" ht="12.75">
      <c r="W807" s="10"/>
      <c r="X807" s="15"/>
    </row>
    <row r="808" spans="23:24" ht="12.75">
      <c r="W808" s="10"/>
      <c r="X808" s="15"/>
    </row>
    <row r="809" spans="23:24" ht="12.75">
      <c r="W809" s="10"/>
      <c r="X809" s="15"/>
    </row>
    <row r="810" spans="23:24" ht="12.75">
      <c r="W810" s="10"/>
      <c r="X810" s="15"/>
    </row>
    <row r="811" spans="23:24" ht="12.75">
      <c r="W811" s="10"/>
      <c r="X811" s="15"/>
    </row>
    <row r="812" spans="23:24" ht="12.75">
      <c r="W812" s="10"/>
      <c r="X812" s="15"/>
    </row>
    <row r="813" spans="23:24" ht="12.75">
      <c r="W813" s="10"/>
      <c r="X813" s="15"/>
    </row>
    <row r="814" spans="23:24" ht="12.75">
      <c r="W814" s="10"/>
      <c r="X814" s="15"/>
    </row>
    <row r="815" spans="23:24" ht="12.75">
      <c r="W815" s="10"/>
      <c r="X815" s="15"/>
    </row>
    <row r="816" spans="23:24" ht="12.75">
      <c r="W816" s="10"/>
      <c r="X816" s="15"/>
    </row>
    <row r="817" spans="23:24" ht="12.75">
      <c r="W817" s="10"/>
      <c r="X817" s="15"/>
    </row>
    <row r="818" spans="23:24" ht="12.75">
      <c r="W818" s="10"/>
      <c r="X818" s="15"/>
    </row>
    <row r="819" spans="23:24" ht="12.75">
      <c r="W819" s="10"/>
      <c r="X819" s="15"/>
    </row>
    <row r="820" spans="23:24" ht="12.75">
      <c r="W820" s="10"/>
      <c r="X820" s="15"/>
    </row>
    <row r="821" spans="23:24" ht="12.75">
      <c r="W821" s="10"/>
      <c r="X821" s="15"/>
    </row>
    <row r="822" spans="23:24" ht="12.75">
      <c r="W822" s="10"/>
      <c r="X822" s="15"/>
    </row>
    <row r="823" spans="23:24" ht="12.75">
      <c r="W823" s="10"/>
      <c r="X823" s="15"/>
    </row>
    <row r="824" spans="23:24" ht="12.75">
      <c r="W824" s="10"/>
      <c r="X824" s="15"/>
    </row>
    <row r="825" spans="23:24" ht="12.75">
      <c r="W825" s="10"/>
      <c r="X825" s="15"/>
    </row>
    <row r="826" spans="23:24" ht="12.75">
      <c r="W826" s="10"/>
      <c r="X826" s="15"/>
    </row>
    <row r="827" spans="23:24" ht="12.75">
      <c r="W827" s="10"/>
      <c r="X827" s="15"/>
    </row>
    <row r="828" spans="23:24" ht="12.75">
      <c r="W828" s="10"/>
      <c r="X828" s="15"/>
    </row>
    <row r="829" spans="23:24" ht="12.75">
      <c r="W829" s="10"/>
      <c r="X829" s="15"/>
    </row>
    <row r="830" spans="23:24" ht="12.75">
      <c r="W830" s="10"/>
      <c r="X830" s="15"/>
    </row>
    <row r="831" spans="23:24" ht="12.75">
      <c r="W831" s="10"/>
      <c r="X831" s="15"/>
    </row>
    <row r="832" spans="23:24" ht="12.75">
      <c r="W832" s="10"/>
      <c r="X832" s="15"/>
    </row>
    <row r="833" spans="23:24" ht="12.75">
      <c r="W833" s="10"/>
      <c r="X833" s="15"/>
    </row>
    <row r="834" spans="23:24" ht="12.75">
      <c r="W834" s="10"/>
      <c r="X834" s="15"/>
    </row>
    <row r="835" spans="23:24" ht="12.75">
      <c r="W835" s="10"/>
      <c r="X835" s="15"/>
    </row>
    <row r="836" spans="23:24" ht="12.75">
      <c r="W836" s="10"/>
      <c r="X836" s="15"/>
    </row>
    <row r="837" spans="23:24" ht="12.75">
      <c r="W837" s="10"/>
      <c r="X837" s="15"/>
    </row>
    <row r="838" spans="23:24" ht="12.75">
      <c r="W838" s="10"/>
      <c r="X838" s="15"/>
    </row>
    <row r="839" spans="23:24" ht="12.75">
      <c r="W839" s="10"/>
      <c r="X839" s="15"/>
    </row>
    <row r="840" spans="23:24" ht="12.75">
      <c r="W840" s="10"/>
      <c r="X840" s="15"/>
    </row>
    <row r="841" spans="23:24" ht="12.75">
      <c r="W841" s="10"/>
      <c r="X841" s="15"/>
    </row>
    <row r="842" spans="23:24" ht="12.75">
      <c r="W842" s="10"/>
      <c r="X842" s="15"/>
    </row>
    <row r="843" spans="23:24" ht="12.75">
      <c r="W843" s="10"/>
      <c r="X843" s="15"/>
    </row>
    <row r="844" spans="23:24" ht="12.75">
      <c r="W844" s="10"/>
      <c r="X844" s="15"/>
    </row>
    <row r="845" spans="23:24" ht="12.75">
      <c r="W845" s="10"/>
      <c r="X845" s="15"/>
    </row>
    <row r="846" spans="23:24" ht="12.75">
      <c r="W846" s="10"/>
      <c r="X846" s="15"/>
    </row>
    <row r="847" spans="23:24" ht="12.75">
      <c r="W847" s="10"/>
      <c r="X847" s="15"/>
    </row>
    <row r="848" spans="23:24" ht="12.75">
      <c r="W848" s="10"/>
      <c r="X848" s="15"/>
    </row>
    <row r="849" spans="23:24" ht="12.75">
      <c r="W849" s="10"/>
      <c r="X849" s="15"/>
    </row>
    <row r="850" spans="23:24" ht="12.75">
      <c r="W850" s="10"/>
      <c r="X850" s="15"/>
    </row>
    <row r="851" spans="23:24" ht="12.75">
      <c r="W851" s="10"/>
      <c r="X851" s="15"/>
    </row>
    <row r="852" spans="23:24" ht="12.75">
      <c r="W852" s="10"/>
      <c r="X852" s="15"/>
    </row>
    <row r="853" spans="23:24" ht="12.75">
      <c r="W853" s="10"/>
      <c r="X853" s="15"/>
    </row>
    <row r="854" spans="23:24" ht="12.75">
      <c r="W854" s="10"/>
      <c r="X854" s="15"/>
    </row>
    <row r="855" spans="23:24" ht="12.75">
      <c r="W855" s="10"/>
      <c r="X855" s="15"/>
    </row>
    <row r="856" spans="23:24" ht="12.75">
      <c r="W856" s="10"/>
      <c r="X856" s="15"/>
    </row>
    <row r="857" spans="23:24" ht="12.75">
      <c r="W857" s="10"/>
      <c r="X857" s="15"/>
    </row>
    <row r="858" spans="23:24" ht="12.75">
      <c r="W858" s="10"/>
      <c r="X858" s="15"/>
    </row>
    <row r="859" spans="23:24" ht="12.75">
      <c r="W859" s="10"/>
      <c r="X859" s="15"/>
    </row>
    <row r="860" spans="23:24" ht="12.75">
      <c r="W860" s="10"/>
      <c r="X860" s="15"/>
    </row>
    <row r="861" spans="23:24" ht="12.75">
      <c r="W861" s="10"/>
      <c r="X861" s="15"/>
    </row>
    <row r="862" spans="23:24" ht="12.75">
      <c r="W862" s="10"/>
      <c r="X862" s="15"/>
    </row>
    <row r="863" spans="23:24" ht="12.75">
      <c r="W863" s="10"/>
      <c r="X863" s="15"/>
    </row>
    <row r="864" spans="23:24" ht="12.75">
      <c r="W864" s="10"/>
      <c r="X864" s="15"/>
    </row>
    <row r="865" spans="23:24" ht="12.75">
      <c r="W865" s="10"/>
      <c r="X865" s="15"/>
    </row>
    <row r="866" spans="23:24" ht="12.75">
      <c r="W866" s="10"/>
      <c r="X866" s="15"/>
    </row>
    <row r="867" spans="23:24" ht="12.75">
      <c r="W867" s="10"/>
      <c r="X867" s="15"/>
    </row>
    <row r="868" spans="23:24" ht="12.75">
      <c r="W868" s="10"/>
      <c r="X868" s="15"/>
    </row>
    <row r="869" spans="23:24" ht="12.75">
      <c r="W869" s="10"/>
      <c r="X869" s="15"/>
    </row>
    <row r="870" spans="23:24" ht="12.75">
      <c r="W870" s="10"/>
      <c r="X870" s="15"/>
    </row>
    <row r="871" spans="23:24" ht="12.75">
      <c r="W871" s="10"/>
      <c r="X871" s="15"/>
    </row>
    <row r="872" spans="23:24" ht="12.75">
      <c r="W872" s="10"/>
      <c r="X872" s="15"/>
    </row>
    <row r="873" spans="23:24" ht="12.75">
      <c r="W873" s="10"/>
      <c r="X873" s="15"/>
    </row>
    <row r="874" spans="23:24" ht="12.75">
      <c r="W874" s="10"/>
      <c r="X874" s="15"/>
    </row>
    <row r="875" spans="23:24" ht="12.75">
      <c r="W875" s="10"/>
      <c r="X875" s="15"/>
    </row>
    <row r="876" spans="23:24" ht="12.75">
      <c r="W876" s="10"/>
      <c r="X876" s="15"/>
    </row>
    <row r="877" spans="23:24" ht="12.75">
      <c r="W877" s="10"/>
      <c r="X877" s="15"/>
    </row>
    <row r="878" spans="23:24" ht="12.75">
      <c r="W878" s="10"/>
      <c r="X878" s="15"/>
    </row>
    <row r="879" spans="23:24" ht="12.75">
      <c r="W879" s="10"/>
      <c r="X879" s="15"/>
    </row>
    <row r="880" spans="23:24" ht="12.75">
      <c r="W880" s="10"/>
      <c r="X880" s="15"/>
    </row>
    <row r="881" spans="23:24" ht="12.75">
      <c r="W881" s="10"/>
      <c r="X881" s="15"/>
    </row>
    <row r="882" spans="23:24" ht="12.75">
      <c r="W882" s="10"/>
      <c r="X882" s="15"/>
    </row>
    <row r="883" spans="23:24" ht="12.75">
      <c r="W883" s="10"/>
      <c r="X883" s="15"/>
    </row>
    <row r="884" spans="23:24" ht="12.75">
      <c r="W884" s="10"/>
      <c r="X884" s="15"/>
    </row>
    <row r="885" spans="23:24" ht="12.75">
      <c r="W885" s="10"/>
      <c r="X885" s="15"/>
    </row>
    <row r="886" spans="23:24" ht="12.75">
      <c r="W886" s="10"/>
      <c r="X886" s="15"/>
    </row>
    <row r="887" spans="23:24" ht="12.75">
      <c r="W887" s="10"/>
      <c r="X887" s="15"/>
    </row>
    <row r="888" spans="23:24" ht="12.75">
      <c r="W888" s="10"/>
      <c r="X888" s="15"/>
    </row>
    <row r="889" spans="23:24" ht="12.75">
      <c r="W889" s="10"/>
      <c r="X889" s="15"/>
    </row>
    <row r="890" spans="23:24" ht="12.75">
      <c r="W890" s="10"/>
      <c r="X890" s="15"/>
    </row>
    <row r="891" spans="23:24" ht="12.75">
      <c r="W891" s="10"/>
      <c r="X891" s="15"/>
    </row>
    <row r="892" spans="23:24" ht="12.75">
      <c r="W892" s="10"/>
      <c r="X892" s="15"/>
    </row>
    <row r="893" spans="23:24" ht="12.75">
      <c r="W893" s="10"/>
      <c r="X893" s="15"/>
    </row>
    <row r="894" spans="23:24" ht="12.75">
      <c r="W894" s="10"/>
      <c r="X894" s="15"/>
    </row>
    <row r="895" spans="23:24" ht="12.75">
      <c r="W895" s="10"/>
      <c r="X895" s="15"/>
    </row>
    <row r="896" spans="23:24" ht="12.75">
      <c r="W896" s="10"/>
      <c r="X896" s="15"/>
    </row>
    <row r="897" spans="23:24" ht="12.75">
      <c r="W897" s="10"/>
      <c r="X897" s="15"/>
    </row>
    <row r="898" spans="23:24" ht="12.75">
      <c r="W898" s="10"/>
      <c r="X898" s="15"/>
    </row>
    <row r="899" spans="23:24" ht="12.75">
      <c r="W899" s="10"/>
      <c r="X899" s="15"/>
    </row>
    <row r="900" spans="23:24" ht="12.75">
      <c r="W900" s="10"/>
      <c r="X900" s="15"/>
    </row>
    <row r="901" spans="23:24" ht="12.75">
      <c r="W901" s="10"/>
      <c r="X901" s="15"/>
    </row>
    <row r="902" spans="23:24" ht="12.75">
      <c r="W902" s="10"/>
      <c r="X902" s="15"/>
    </row>
    <row r="903" spans="23:24" ht="12.75">
      <c r="W903" s="10"/>
      <c r="X903" s="15"/>
    </row>
    <row r="904" spans="23:24" ht="12.75">
      <c r="W904" s="10"/>
      <c r="X904" s="15"/>
    </row>
    <row r="905" spans="23:24" ht="12.75">
      <c r="W905" s="10"/>
      <c r="X905" s="15"/>
    </row>
    <row r="906" spans="23:24" ht="12.75">
      <c r="W906" s="10"/>
      <c r="X906" s="15"/>
    </row>
    <row r="907" spans="23:24" ht="12.75">
      <c r="W907" s="10"/>
      <c r="X907" s="15"/>
    </row>
    <row r="908" spans="23:24" ht="12.75">
      <c r="W908" s="10"/>
      <c r="X908" s="15"/>
    </row>
    <row r="909" spans="23:24" ht="12.75">
      <c r="W909" s="10"/>
      <c r="X909" s="15"/>
    </row>
    <row r="910" spans="23:24" ht="12.75">
      <c r="W910" s="10"/>
      <c r="X910" s="15"/>
    </row>
    <row r="911" spans="23:24" ht="12.75">
      <c r="W911" s="10"/>
      <c r="X911" s="15"/>
    </row>
    <row r="912" spans="23:24" ht="12.75">
      <c r="W912" s="10"/>
      <c r="X912" s="15"/>
    </row>
    <row r="913" spans="23:24" ht="12.75">
      <c r="W913" s="10"/>
      <c r="X913" s="15"/>
    </row>
    <row r="914" spans="23:24" ht="12.75">
      <c r="W914" s="10"/>
      <c r="X914" s="15"/>
    </row>
    <row r="915" spans="23:24" ht="12.75">
      <c r="W915" s="10"/>
      <c r="X915" s="15"/>
    </row>
    <row r="916" spans="23:24" ht="12.75">
      <c r="W916" s="10"/>
      <c r="X916" s="15"/>
    </row>
    <row r="917" spans="23:24" ht="12.75">
      <c r="W917" s="10"/>
      <c r="X917" s="15"/>
    </row>
    <row r="918" spans="23:24" ht="12.75">
      <c r="W918" s="10"/>
      <c r="X918" s="15"/>
    </row>
    <row r="919" spans="23:24" ht="12.75">
      <c r="W919" s="10"/>
      <c r="X919" s="15"/>
    </row>
    <row r="920" spans="23:24" ht="12.75">
      <c r="W920" s="10"/>
      <c r="X920" s="15"/>
    </row>
    <row r="921" spans="23:24" ht="12.75">
      <c r="W921" s="10"/>
      <c r="X921" s="15"/>
    </row>
    <row r="922" spans="23:24" ht="12.75">
      <c r="W922" s="10"/>
      <c r="X922" s="15"/>
    </row>
    <row r="923" spans="23:24" ht="12.75">
      <c r="W923" s="10"/>
      <c r="X923" s="15"/>
    </row>
    <row r="924" spans="23:24" ht="12.75">
      <c r="W924" s="10"/>
      <c r="X924" s="15"/>
    </row>
    <row r="925" spans="23:24" ht="12.75">
      <c r="W925" s="10"/>
      <c r="X925" s="15"/>
    </row>
    <row r="926" spans="23:24" ht="12.75">
      <c r="W926" s="10"/>
      <c r="X926" s="15"/>
    </row>
    <row r="927" spans="23:24" ht="12.75">
      <c r="W927" s="10"/>
      <c r="X927" s="15"/>
    </row>
    <row r="928" spans="23:24" ht="12.75">
      <c r="W928" s="10"/>
      <c r="X928" s="15"/>
    </row>
    <row r="929" spans="23:24" ht="12.75">
      <c r="W929" s="10"/>
      <c r="X929" s="15"/>
    </row>
    <row r="930" spans="23:24" ht="12.75">
      <c r="W930" s="10"/>
      <c r="X930" s="15"/>
    </row>
    <row r="931" spans="23:24" ht="12.75">
      <c r="W931" s="10"/>
      <c r="X931" s="15"/>
    </row>
    <row r="932" spans="23:24" ht="12.75">
      <c r="W932" s="10"/>
      <c r="X932" s="15"/>
    </row>
    <row r="933" spans="23:24" ht="12.75">
      <c r="W933" s="10"/>
      <c r="X933" s="15"/>
    </row>
    <row r="934" spans="23:24" ht="12.75">
      <c r="W934" s="10"/>
      <c r="X934" s="15"/>
    </row>
    <row r="935" spans="23:24" ht="12.75">
      <c r="W935" s="10"/>
      <c r="X935" s="15"/>
    </row>
    <row r="936" spans="23:24" ht="12.75">
      <c r="W936" s="10"/>
      <c r="X936" s="15"/>
    </row>
    <row r="937" spans="23:24" ht="12.75">
      <c r="W937" s="10"/>
      <c r="X937" s="15"/>
    </row>
    <row r="938" spans="23:24" ht="12.75">
      <c r="W938" s="10"/>
      <c r="X938" s="15"/>
    </row>
    <row r="939" spans="23:24" ht="12.75">
      <c r="W939" s="10"/>
      <c r="X939" s="15"/>
    </row>
    <row r="940" spans="23:24" ht="12.75">
      <c r="W940" s="10"/>
      <c r="X940" s="15"/>
    </row>
    <row r="941" spans="23:24" ht="12.75">
      <c r="W941" s="10"/>
      <c r="X941" s="15"/>
    </row>
    <row r="942" spans="23:24" ht="12.75">
      <c r="W942" s="10"/>
      <c r="X942" s="15"/>
    </row>
    <row r="943" spans="23:24" ht="12.75">
      <c r="W943" s="10"/>
      <c r="X943" s="15"/>
    </row>
    <row r="944" spans="23:24" ht="12.75">
      <c r="W944" s="10"/>
      <c r="X944" s="15"/>
    </row>
    <row r="945" spans="23:24" ht="12.75">
      <c r="W945" s="10"/>
      <c r="X945" s="15"/>
    </row>
    <row r="946" spans="23:24" ht="12.75">
      <c r="W946" s="10"/>
      <c r="X946" s="15"/>
    </row>
    <row r="947" spans="23:24" ht="12.75">
      <c r="W947" s="10"/>
      <c r="X947" s="15"/>
    </row>
    <row r="948" spans="23:24" ht="12.75">
      <c r="W948" s="10"/>
      <c r="X948" s="15"/>
    </row>
    <row r="949" spans="23:24" ht="12.75">
      <c r="W949" s="10"/>
      <c r="X949" s="15"/>
    </row>
    <row r="950" spans="23:24" ht="12.75">
      <c r="W950" s="10"/>
      <c r="X950" s="15"/>
    </row>
    <row r="951" spans="23:24" ht="12.75">
      <c r="W951" s="10"/>
      <c r="X951" s="15"/>
    </row>
    <row r="952" spans="23:24" ht="12.75">
      <c r="W952" s="10"/>
      <c r="X952" s="15"/>
    </row>
    <row r="953" spans="23:24" ht="12.75">
      <c r="W953" s="10"/>
      <c r="X953" s="15"/>
    </row>
    <row r="954" spans="23:24" ht="12.75">
      <c r="W954" s="10"/>
      <c r="X954" s="15"/>
    </row>
    <row r="955" spans="23:24" ht="12.75">
      <c r="W955" s="10"/>
      <c r="X955" s="15"/>
    </row>
    <row r="956" spans="23:24" ht="12.75">
      <c r="W956" s="10"/>
      <c r="X956" s="15"/>
    </row>
    <row r="957" spans="23:24" ht="12.75">
      <c r="W957" s="10"/>
      <c r="X957" s="15"/>
    </row>
    <row r="958" spans="23:24" ht="12.75">
      <c r="W958" s="10"/>
      <c r="X958" s="15"/>
    </row>
    <row r="959" spans="23:24" ht="12.75">
      <c r="W959" s="10"/>
      <c r="X959" s="15"/>
    </row>
    <row r="960" spans="23:24" ht="12.75">
      <c r="W960" s="10"/>
      <c r="X960" s="15"/>
    </row>
    <row r="961" spans="23:24" ht="12.75">
      <c r="W961" s="10"/>
      <c r="X961" s="15"/>
    </row>
    <row r="962" spans="23:24" ht="12.75">
      <c r="W962" s="10"/>
      <c r="X962" s="15"/>
    </row>
    <row r="963" spans="23:24" ht="12.75">
      <c r="W963" s="10"/>
      <c r="X963" s="15"/>
    </row>
    <row r="964" spans="23:24" ht="12.75">
      <c r="W964" s="10"/>
      <c r="X964" s="15"/>
    </row>
    <row r="965" spans="23:24" ht="12.75">
      <c r="W965" s="10"/>
      <c r="X965" s="15"/>
    </row>
    <row r="966" spans="23:24" ht="12.75">
      <c r="W966" s="10"/>
      <c r="X966" s="15"/>
    </row>
    <row r="967" spans="23:24" ht="12.75">
      <c r="W967" s="10"/>
      <c r="X967" s="15"/>
    </row>
    <row r="968" spans="23:24" ht="12.75">
      <c r="W968" s="10"/>
      <c r="X968" s="15"/>
    </row>
    <row r="969" spans="23:24" ht="12.75">
      <c r="W969" s="10"/>
      <c r="X969" s="15"/>
    </row>
    <row r="970" spans="23:24" ht="12.75">
      <c r="W970" s="10"/>
      <c r="X970" s="15"/>
    </row>
    <row r="971" spans="23:24" ht="12.75">
      <c r="W971" s="10"/>
      <c r="X971" s="15"/>
    </row>
    <row r="972" spans="23:24" ht="12.75">
      <c r="W972" s="10"/>
      <c r="X972" s="15"/>
    </row>
    <row r="973" spans="23:24" ht="12.75">
      <c r="W973" s="10"/>
      <c r="X973" s="15"/>
    </row>
    <row r="974" spans="23:24" ht="12.75">
      <c r="W974" s="10"/>
      <c r="X974" s="15"/>
    </row>
    <row r="975" spans="23:24" ht="12.75">
      <c r="W975" s="10"/>
      <c r="X975" s="15"/>
    </row>
    <row r="976" spans="23:24" ht="12.75">
      <c r="W976" s="10"/>
      <c r="X976" s="15"/>
    </row>
    <row r="977" spans="23:24" ht="12.75">
      <c r="W977" s="10"/>
      <c r="X977" s="15"/>
    </row>
    <row r="978" spans="23:24" ht="12.75">
      <c r="W978" s="10"/>
      <c r="X978" s="15"/>
    </row>
    <row r="979" spans="23:24" ht="12.75">
      <c r="W979" s="10"/>
      <c r="X979" s="15"/>
    </row>
    <row r="980" spans="23:24" ht="12.75">
      <c r="W980" s="10"/>
      <c r="X980" s="15"/>
    </row>
    <row r="981" spans="23:24" ht="12.75">
      <c r="W981" s="10"/>
      <c r="X981" s="15"/>
    </row>
    <row r="982" spans="23:24" ht="12.75">
      <c r="W982" s="10"/>
      <c r="X982" s="15"/>
    </row>
    <row r="983" spans="23:24" ht="12.75">
      <c r="W983" s="10"/>
      <c r="X983" s="15"/>
    </row>
    <row r="984" spans="23:24" ht="12.75">
      <c r="W984" s="10"/>
      <c r="X984" s="15"/>
    </row>
    <row r="985" spans="23:24" ht="12.75">
      <c r="W985" s="10"/>
      <c r="X985" s="15"/>
    </row>
    <row r="986" spans="23:24" ht="12.75">
      <c r="W986" s="10"/>
      <c r="X986" s="15"/>
    </row>
    <row r="987" spans="23:24" ht="12.75">
      <c r="W987" s="10"/>
      <c r="X987" s="15"/>
    </row>
    <row r="988" spans="23:24" ht="12.75">
      <c r="W988" s="10"/>
      <c r="X988" s="15"/>
    </row>
    <row r="989" spans="23:24" ht="12.75">
      <c r="W989" s="10"/>
      <c r="X989" s="15"/>
    </row>
    <row r="990" spans="23:24" ht="12.75">
      <c r="W990" s="10"/>
      <c r="X990" s="15"/>
    </row>
    <row r="991" spans="23:24" ht="12.75">
      <c r="W991" s="10"/>
      <c r="X991" s="15"/>
    </row>
    <row r="992" spans="23:24" ht="12.75">
      <c r="W992" s="10"/>
      <c r="X992" s="15"/>
    </row>
    <row r="993" spans="23:24" ht="12.75">
      <c r="W993" s="10"/>
      <c r="X993" s="15"/>
    </row>
    <row r="994" spans="23:24" ht="12.75">
      <c r="W994" s="10"/>
      <c r="X994" s="15"/>
    </row>
    <row r="995" spans="23:24" ht="12.75">
      <c r="W995" s="10"/>
      <c r="X995" s="15"/>
    </row>
    <row r="996" spans="23:24" ht="12.75">
      <c r="W996" s="10"/>
      <c r="X996" s="15"/>
    </row>
    <row r="997" spans="23:24" ht="12.75">
      <c r="W997" s="10"/>
      <c r="X997" s="15"/>
    </row>
    <row r="998" spans="23:24" ht="12.75">
      <c r="W998" s="10"/>
      <c r="X998" s="15"/>
    </row>
    <row r="999" spans="23:24" ht="12.75">
      <c r="W999" s="10"/>
      <c r="X999" s="15"/>
    </row>
    <row r="1000" spans="23:24" ht="12.75">
      <c r="W1000" s="10"/>
      <c r="X1000" s="15"/>
    </row>
  </sheetData>
  <mergeCells count="11">
    <mergeCell ref="A103:A118"/>
    <mergeCell ref="A119:A134"/>
    <mergeCell ref="A135:A175"/>
    <mergeCell ref="A176:B176"/>
    <mergeCell ref="A1:A2"/>
    <mergeCell ref="B1:B2"/>
    <mergeCell ref="A3:A22"/>
    <mergeCell ref="A23:A42"/>
    <mergeCell ref="A43:A62"/>
    <mergeCell ref="A63:A82"/>
    <mergeCell ref="A83:A102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77"/>
  <sheetViews>
    <sheetView workbookViewId="0">
      <selection activeCell="I27" sqref="I27"/>
    </sheetView>
  </sheetViews>
  <sheetFormatPr defaultColWidth="12.59765625" defaultRowHeight="15.75" customHeight="1"/>
  <sheetData>
    <row r="1" spans="1:17" ht="15.75" customHeight="1">
      <c r="A1" s="292" t="s">
        <v>0</v>
      </c>
      <c r="B1" s="292" t="s">
        <v>2</v>
      </c>
      <c r="C1" s="302" t="s">
        <v>226</v>
      </c>
      <c r="D1" s="302"/>
      <c r="E1" s="298" t="s">
        <v>227</v>
      </c>
      <c r="F1" s="298"/>
      <c r="G1" s="298"/>
      <c r="H1" s="298"/>
      <c r="I1" s="299" t="s">
        <v>228</v>
      </c>
      <c r="J1" s="299"/>
      <c r="K1" s="299"/>
      <c r="L1" s="299"/>
      <c r="M1" s="299"/>
      <c r="N1" s="299"/>
      <c r="O1" s="175" t="s">
        <v>229</v>
      </c>
      <c r="P1" s="300" t="s">
        <v>230</v>
      </c>
      <c r="Q1" s="300"/>
    </row>
    <row r="2" spans="1:17" ht="15.75" customHeight="1">
      <c r="A2" s="292"/>
      <c r="B2" s="292"/>
      <c r="C2" s="176" t="s">
        <v>231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8" t="s">
        <v>237</v>
      </c>
      <c r="J2" s="178" t="s">
        <v>238</v>
      </c>
      <c r="K2" s="178" t="s">
        <v>239</v>
      </c>
      <c r="L2" s="178" t="s">
        <v>240</v>
      </c>
      <c r="M2" s="178" t="s">
        <v>241</v>
      </c>
      <c r="N2" s="178" t="s">
        <v>242</v>
      </c>
      <c r="O2" s="175" t="s">
        <v>243</v>
      </c>
      <c r="P2" s="179" t="s">
        <v>244</v>
      </c>
      <c r="Q2" s="179" t="s">
        <v>245</v>
      </c>
    </row>
    <row r="3" spans="1:17" ht="15.75" customHeight="1">
      <c r="A3" s="293" t="s">
        <v>3</v>
      </c>
      <c r="B3" s="180" t="s">
        <v>4</v>
      </c>
      <c r="C3" s="134" t="s">
        <v>246</v>
      </c>
      <c r="D3" s="135"/>
      <c r="E3" s="134" t="s">
        <v>247</v>
      </c>
      <c r="F3" s="134" t="s">
        <v>247</v>
      </c>
      <c r="G3" s="134" t="s">
        <v>247</v>
      </c>
      <c r="H3" s="134" t="s">
        <v>247</v>
      </c>
      <c r="I3" s="134">
        <v>20</v>
      </c>
      <c r="J3" s="134">
        <v>65450.246709999999</v>
      </c>
      <c r="K3" s="135"/>
      <c r="L3" s="134">
        <v>65450.246709999999</v>
      </c>
      <c r="M3" s="134">
        <v>123</v>
      </c>
      <c r="N3" s="134">
        <v>-0.42928608439999999</v>
      </c>
      <c r="O3" s="134" t="b">
        <v>0</v>
      </c>
      <c r="P3" s="134">
        <v>6.23</v>
      </c>
      <c r="Q3" s="134">
        <v>76.23</v>
      </c>
    </row>
    <row r="4" spans="1:17" ht="15.75" customHeight="1">
      <c r="A4" s="293"/>
      <c r="B4" s="180" t="s">
        <v>5</v>
      </c>
      <c r="C4" s="134" t="s">
        <v>246</v>
      </c>
      <c r="D4" s="135"/>
      <c r="E4" s="134" t="s">
        <v>247</v>
      </c>
      <c r="F4" s="134" t="s">
        <v>247</v>
      </c>
      <c r="G4" s="134" t="s">
        <v>247</v>
      </c>
      <c r="H4" s="134" t="s">
        <v>247</v>
      </c>
      <c r="I4" s="134">
        <v>20</v>
      </c>
      <c r="J4" s="134">
        <v>42421.580179999997</v>
      </c>
      <c r="K4" s="135"/>
      <c r="L4" s="134">
        <v>42421.580179999997</v>
      </c>
      <c r="M4" s="134">
        <v>11</v>
      </c>
      <c r="N4" s="134">
        <v>0.96773638740000001</v>
      </c>
      <c r="O4" s="134" t="b">
        <v>0</v>
      </c>
      <c r="P4" s="134">
        <v>28.05</v>
      </c>
      <c r="Q4" s="134">
        <v>98.05</v>
      </c>
    </row>
    <row r="5" spans="1:17" ht="15.75" customHeight="1">
      <c r="A5" s="293"/>
      <c r="B5" s="180" t="s">
        <v>6</v>
      </c>
      <c r="C5" s="134" t="s">
        <v>246</v>
      </c>
      <c r="D5" s="135"/>
      <c r="E5" s="134" t="s">
        <v>247</v>
      </c>
      <c r="F5" s="134" t="s">
        <v>247</v>
      </c>
      <c r="G5" s="134" t="s">
        <v>247</v>
      </c>
      <c r="H5" s="134" t="s">
        <v>247</v>
      </c>
      <c r="I5" s="134">
        <v>20</v>
      </c>
      <c r="J5" s="134">
        <v>54170.424590000002</v>
      </c>
      <c r="K5" s="135"/>
      <c r="L5" s="134">
        <v>54170.424590000002</v>
      </c>
      <c r="M5" s="134">
        <v>75</v>
      </c>
      <c r="N5" s="134">
        <v>0.25499865090000001</v>
      </c>
      <c r="O5" s="134" t="b">
        <v>0</v>
      </c>
      <c r="P5" s="134">
        <v>15.58</v>
      </c>
      <c r="Q5" s="134">
        <v>85.58</v>
      </c>
    </row>
    <row r="6" spans="1:17" ht="15.75" customHeight="1">
      <c r="A6" s="293"/>
      <c r="B6" s="180" t="s">
        <v>7</v>
      </c>
      <c r="C6" s="134" t="s">
        <v>246</v>
      </c>
      <c r="D6" s="135"/>
      <c r="E6" s="134" t="s">
        <v>247</v>
      </c>
      <c r="F6" s="134" t="s">
        <v>247</v>
      </c>
      <c r="G6" s="134" t="s">
        <v>247</v>
      </c>
      <c r="H6" s="134" t="s">
        <v>247</v>
      </c>
      <c r="I6" s="134">
        <v>20</v>
      </c>
      <c r="J6" s="134">
        <v>57147.552770000002</v>
      </c>
      <c r="K6" s="135"/>
      <c r="L6" s="134">
        <v>57147.552770000002</v>
      </c>
      <c r="M6" s="134">
        <v>95</v>
      </c>
      <c r="N6" s="134">
        <v>7.4392667319999994E-2</v>
      </c>
      <c r="O6" s="134" t="b">
        <v>0</v>
      </c>
      <c r="P6" s="134">
        <v>11.69</v>
      </c>
      <c r="Q6" s="134">
        <v>81.69</v>
      </c>
    </row>
    <row r="7" spans="1:17" ht="15.75" customHeight="1">
      <c r="A7" s="293"/>
      <c r="B7" s="180" t="s">
        <v>8</v>
      </c>
      <c r="C7" s="134" t="s">
        <v>246</v>
      </c>
      <c r="D7" s="135"/>
      <c r="E7" s="134" t="s">
        <v>247</v>
      </c>
      <c r="F7" s="134" t="s">
        <v>247</v>
      </c>
      <c r="G7" s="134" t="s">
        <v>247</v>
      </c>
      <c r="H7" s="134" t="s">
        <v>247</v>
      </c>
      <c r="I7" s="134">
        <v>20</v>
      </c>
      <c r="J7" s="134">
        <v>51848.597470000001</v>
      </c>
      <c r="K7" s="135"/>
      <c r="L7" s="134">
        <v>51848.597470000001</v>
      </c>
      <c r="M7" s="134">
        <v>59</v>
      </c>
      <c r="N7" s="134">
        <v>0.3958511253</v>
      </c>
      <c r="O7" s="134" t="b">
        <v>0</v>
      </c>
      <c r="P7" s="134">
        <v>18.7</v>
      </c>
      <c r="Q7" s="134">
        <v>88.7</v>
      </c>
    </row>
    <row r="8" spans="1:17" ht="15.75" customHeight="1">
      <c r="A8" s="293"/>
      <c r="B8" s="180" t="s">
        <v>9</v>
      </c>
      <c r="C8" s="134" t="s">
        <v>246</v>
      </c>
      <c r="D8" s="135"/>
      <c r="E8" s="134" t="s">
        <v>247</v>
      </c>
      <c r="F8" s="134" t="s">
        <v>247</v>
      </c>
      <c r="G8" s="134" t="s">
        <v>247</v>
      </c>
      <c r="H8" s="134" t="s">
        <v>247</v>
      </c>
      <c r="I8" s="134">
        <v>20</v>
      </c>
      <c r="J8" s="134">
        <v>69737.97696</v>
      </c>
      <c r="K8" s="135"/>
      <c r="L8" s="134">
        <v>69737.97696</v>
      </c>
      <c r="M8" s="134">
        <v>135</v>
      </c>
      <c r="N8" s="134">
        <v>-0.68939908329999999</v>
      </c>
      <c r="O8" s="134" t="b">
        <v>0</v>
      </c>
      <c r="P8" s="134">
        <v>3.9</v>
      </c>
      <c r="Q8" s="134">
        <v>73.900000000000006</v>
      </c>
    </row>
    <row r="9" spans="1:17" ht="15.75" customHeight="1">
      <c r="A9" s="293"/>
      <c r="B9" s="140" t="s">
        <v>10</v>
      </c>
      <c r="C9" s="134" t="s">
        <v>248</v>
      </c>
      <c r="D9" s="181" t="s">
        <v>249</v>
      </c>
      <c r="E9" s="134" t="s">
        <v>248</v>
      </c>
      <c r="F9" s="135"/>
      <c r="G9" s="135"/>
      <c r="H9" s="135"/>
      <c r="I9" s="135"/>
      <c r="J9" s="135"/>
      <c r="K9" s="135"/>
      <c r="L9" s="134" t="s">
        <v>267</v>
      </c>
      <c r="M9" s="134" t="s">
        <v>267</v>
      </c>
      <c r="N9" s="134" t="s">
        <v>267</v>
      </c>
      <c r="O9" s="134" t="b">
        <v>0</v>
      </c>
      <c r="P9" s="134">
        <v>0</v>
      </c>
      <c r="Q9" s="134">
        <v>0</v>
      </c>
    </row>
    <row r="10" spans="1:17" ht="15.75" customHeight="1">
      <c r="A10" s="293"/>
      <c r="B10" s="180" t="s">
        <v>11</v>
      </c>
      <c r="C10" s="134" t="s">
        <v>246</v>
      </c>
      <c r="D10" s="135"/>
      <c r="E10" s="134" t="s">
        <v>247</v>
      </c>
      <c r="F10" s="134" t="s">
        <v>247</v>
      </c>
      <c r="G10" s="134" t="s">
        <v>247</v>
      </c>
      <c r="H10" s="134" t="s">
        <v>247</v>
      </c>
      <c r="I10" s="134">
        <v>20</v>
      </c>
      <c r="J10" s="134">
        <v>55231.546369999996</v>
      </c>
      <c r="K10" s="135"/>
      <c r="L10" s="134">
        <v>55231.546369999996</v>
      </c>
      <c r="M10" s="134">
        <v>82</v>
      </c>
      <c r="N10" s="134">
        <v>0.19062623179999999</v>
      </c>
      <c r="O10" s="134" t="b">
        <v>0</v>
      </c>
      <c r="P10" s="134">
        <v>14.22</v>
      </c>
      <c r="Q10" s="134">
        <v>84.22</v>
      </c>
    </row>
    <row r="11" spans="1:17" ht="15.75" customHeight="1">
      <c r="A11" s="293"/>
      <c r="B11" s="180" t="s">
        <v>12</v>
      </c>
      <c r="C11" s="134" t="s">
        <v>246</v>
      </c>
      <c r="D11" s="135"/>
      <c r="E11" s="134" t="s">
        <v>247</v>
      </c>
      <c r="F11" s="134" t="s">
        <v>247</v>
      </c>
      <c r="G11" s="134" t="s">
        <v>247</v>
      </c>
      <c r="H11" s="134" t="s">
        <v>247</v>
      </c>
      <c r="I11" s="134">
        <v>20</v>
      </c>
      <c r="J11" s="134">
        <v>54672.711150000003</v>
      </c>
      <c r="K11" s="135"/>
      <c r="L11" s="134">
        <v>54672.711150000003</v>
      </c>
      <c r="M11" s="134">
        <v>78</v>
      </c>
      <c r="N11" s="134">
        <v>0.22452768940000001</v>
      </c>
      <c r="O11" s="134" t="b">
        <v>0</v>
      </c>
      <c r="P11" s="134">
        <v>15</v>
      </c>
      <c r="Q11" s="134">
        <v>85</v>
      </c>
    </row>
    <row r="12" spans="1:17" ht="15.75" customHeight="1">
      <c r="A12" s="293"/>
      <c r="B12" s="180" t="s">
        <v>13</v>
      </c>
      <c r="C12" s="134" t="s">
        <v>246</v>
      </c>
      <c r="D12" s="135"/>
      <c r="E12" s="134" t="s">
        <v>247</v>
      </c>
      <c r="F12" s="134" t="s">
        <v>247</v>
      </c>
      <c r="G12" s="134" t="s">
        <v>247</v>
      </c>
      <c r="H12" s="134" t="s">
        <v>247</v>
      </c>
      <c r="I12" s="134">
        <v>20</v>
      </c>
      <c r="J12" s="134">
        <v>73194.106239999994</v>
      </c>
      <c r="K12" s="135"/>
      <c r="L12" s="134">
        <v>73194.106239999994</v>
      </c>
      <c r="M12" s="134">
        <v>140</v>
      </c>
      <c r="N12" s="134">
        <v>-0.89906342760000002</v>
      </c>
      <c r="O12" s="134" t="b">
        <v>0</v>
      </c>
      <c r="P12" s="134">
        <v>2.92</v>
      </c>
      <c r="Q12" s="134">
        <v>72.92</v>
      </c>
    </row>
    <row r="13" spans="1:17" ht="15.75" customHeight="1">
      <c r="A13" s="293"/>
      <c r="B13" s="180" t="s">
        <v>14</v>
      </c>
      <c r="C13" s="134" t="s">
        <v>246</v>
      </c>
      <c r="D13" s="135"/>
      <c r="E13" s="134" t="s">
        <v>247</v>
      </c>
      <c r="F13" s="134" t="s">
        <v>247</v>
      </c>
      <c r="G13" s="134" t="s">
        <v>247</v>
      </c>
      <c r="H13" s="134" t="s">
        <v>247</v>
      </c>
      <c r="I13" s="134">
        <v>20</v>
      </c>
      <c r="J13" s="134">
        <v>64359.188009999998</v>
      </c>
      <c r="K13" s="135"/>
      <c r="L13" s="134">
        <v>64359.188009999998</v>
      </c>
      <c r="M13" s="134">
        <v>121</v>
      </c>
      <c r="N13" s="134">
        <v>-0.36309755710000002</v>
      </c>
      <c r="O13" s="134" t="b">
        <v>0</v>
      </c>
      <c r="P13" s="134">
        <v>6.62</v>
      </c>
      <c r="Q13" s="134">
        <v>76.62</v>
      </c>
    </row>
    <row r="14" spans="1:17" ht="15.75" customHeight="1">
      <c r="A14" s="293"/>
      <c r="B14" s="180" t="s">
        <v>15</v>
      </c>
      <c r="C14" s="134" t="s">
        <v>246</v>
      </c>
      <c r="D14" s="135"/>
      <c r="E14" s="134" t="s">
        <v>247</v>
      </c>
      <c r="F14" s="134" t="s">
        <v>247</v>
      </c>
      <c r="G14" s="134" t="s">
        <v>247</v>
      </c>
      <c r="H14" s="134" t="s">
        <v>247</v>
      </c>
      <c r="I14" s="134">
        <v>20</v>
      </c>
      <c r="J14" s="134">
        <v>63058.56551</v>
      </c>
      <c r="K14" s="135"/>
      <c r="L14" s="134">
        <v>63058.56551</v>
      </c>
      <c r="M14" s="134">
        <v>118</v>
      </c>
      <c r="N14" s="134">
        <v>-0.28419594739999998</v>
      </c>
      <c r="O14" s="134" t="b">
        <v>0</v>
      </c>
      <c r="P14" s="134">
        <v>7.21</v>
      </c>
      <c r="Q14" s="134">
        <v>77.209999999999994</v>
      </c>
    </row>
    <row r="15" spans="1:17" ht="15.75" customHeight="1">
      <c r="A15" s="293"/>
      <c r="B15" s="180" t="s">
        <v>16</v>
      </c>
      <c r="C15" s="134" t="s">
        <v>246</v>
      </c>
      <c r="D15" s="135"/>
      <c r="E15" s="134" t="s">
        <v>247</v>
      </c>
      <c r="F15" s="134" t="s">
        <v>247</v>
      </c>
      <c r="G15" s="134" t="s">
        <v>247</v>
      </c>
      <c r="H15" s="134" t="s">
        <v>247</v>
      </c>
      <c r="I15" s="134">
        <v>20</v>
      </c>
      <c r="J15" s="134">
        <v>41969.189259999999</v>
      </c>
      <c r="K15" s="135"/>
      <c r="L15" s="134">
        <v>41969.189259999999</v>
      </c>
      <c r="M15" s="134">
        <v>8</v>
      </c>
      <c r="N15" s="134">
        <v>0.99518045509999997</v>
      </c>
      <c r="O15" s="134" t="b">
        <v>0</v>
      </c>
      <c r="P15" s="134">
        <v>28.64</v>
      </c>
      <c r="Q15" s="134">
        <v>98.64</v>
      </c>
    </row>
    <row r="16" spans="1:17" ht="15.75" customHeight="1">
      <c r="A16" s="293"/>
      <c r="B16" s="140" t="s">
        <v>17</v>
      </c>
      <c r="C16" s="134" t="s">
        <v>248</v>
      </c>
      <c r="D16" s="181" t="s">
        <v>249</v>
      </c>
      <c r="E16" s="134" t="s">
        <v>248</v>
      </c>
      <c r="F16" s="135"/>
      <c r="G16" s="135"/>
      <c r="H16" s="135"/>
      <c r="I16" s="135"/>
      <c r="J16" s="135"/>
      <c r="K16" s="135"/>
      <c r="L16" s="134" t="s">
        <v>267</v>
      </c>
      <c r="M16" s="134" t="s">
        <v>267</v>
      </c>
      <c r="N16" s="134" t="s">
        <v>267</v>
      </c>
      <c r="O16" s="134" t="b">
        <v>0</v>
      </c>
      <c r="P16" s="134">
        <v>0</v>
      </c>
      <c r="Q16" s="134">
        <v>0</v>
      </c>
    </row>
    <row r="17" spans="1:17" ht="15.75" customHeight="1">
      <c r="A17" s="293"/>
      <c r="B17" s="180" t="s">
        <v>18</v>
      </c>
      <c r="C17" s="134" t="s">
        <v>246</v>
      </c>
      <c r="D17" s="135"/>
      <c r="E17" s="134" t="s">
        <v>247</v>
      </c>
      <c r="F17" s="134" t="s">
        <v>247</v>
      </c>
      <c r="G17" s="134" t="s">
        <v>247</v>
      </c>
      <c r="H17" s="134" t="s">
        <v>247</v>
      </c>
      <c r="I17" s="134">
        <v>20</v>
      </c>
      <c r="J17" s="134">
        <v>50963.775199999996</v>
      </c>
      <c r="K17" s="135"/>
      <c r="L17" s="134">
        <v>50963.775199999996</v>
      </c>
      <c r="M17" s="134">
        <v>50</v>
      </c>
      <c r="N17" s="134">
        <v>0.44952842320000003</v>
      </c>
      <c r="O17" s="134" t="b">
        <v>0</v>
      </c>
      <c r="P17" s="134">
        <v>20.45</v>
      </c>
      <c r="Q17" s="134">
        <v>90.45</v>
      </c>
    </row>
    <row r="18" spans="1:17" ht="15.75" customHeight="1">
      <c r="A18" s="293"/>
      <c r="B18" s="180" t="s">
        <v>19</v>
      </c>
      <c r="C18" s="134" t="s">
        <v>246</v>
      </c>
      <c r="D18" s="135"/>
      <c r="E18" s="134" t="s">
        <v>247</v>
      </c>
      <c r="F18" s="134" t="s">
        <v>247</v>
      </c>
      <c r="G18" s="134" t="s">
        <v>247</v>
      </c>
      <c r="H18" s="134" t="s">
        <v>247</v>
      </c>
      <c r="I18" s="134">
        <v>20</v>
      </c>
      <c r="J18" s="134">
        <v>66594.528330000001</v>
      </c>
      <c r="K18" s="135"/>
      <c r="L18" s="134">
        <v>66594.528330000001</v>
      </c>
      <c r="M18" s="134">
        <v>128</v>
      </c>
      <c r="N18" s="134">
        <v>-0.49870335329999999</v>
      </c>
      <c r="O18" s="134" t="b">
        <v>0</v>
      </c>
      <c r="P18" s="134">
        <v>5.26</v>
      </c>
      <c r="Q18" s="134">
        <v>75.260000000000005</v>
      </c>
    </row>
    <row r="19" spans="1:17" ht="15.75" customHeight="1">
      <c r="A19" s="293"/>
      <c r="B19" s="180" t="s">
        <v>20</v>
      </c>
      <c r="C19" s="134" t="s">
        <v>246</v>
      </c>
      <c r="D19" s="135"/>
      <c r="E19" s="134" t="s">
        <v>247</v>
      </c>
      <c r="F19" s="134" t="s">
        <v>247</v>
      </c>
      <c r="G19" s="134" t="s">
        <v>247</v>
      </c>
      <c r="H19" s="134" t="s">
        <v>247</v>
      </c>
      <c r="I19" s="134">
        <v>20</v>
      </c>
      <c r="J19" s="134">
        <v>43828.647230000002</v>
      </c>
      <c r="K19" s="135"/>
      <c r="L19" s="134">
        <v>43828.647230000002</v>
      </c>
      <c r="M19" s="134">
        <v>16</v>
      </c>
      <c r="N19" s="134">
        <v>0.88237737260000004</v>
      </c>
      <c r="O19" s="134" t="b">
        <v>0</v>
      </c>
      <c r="P19" s="134">
        <v>27.08</v>
      </c>
      <c r="Q19" s="134">
        <v>97.08</v>
      </c>
    </row>
    <row r="20" spans="1:17" ht="15.75" customHeight="1">
      <c r="A20" s="293"/>
      <c r="B20" s="180" t="s">
        <v>21</v>
      </c>
      <c r="C20" s="134" t="s">
        <v>246</v>
      </c>
      <c r="D20" s="135"/>
      <c r="E20" s="134" t="s">
        <v>247</v>
      </c>
      <c r="F20" s="134" t="s">
        <v>247</v>
      </c>
      <c r="G20" s="134" t="s">
        <v>247</v>
      </c>
      <c r="H20" s="134" t="s">
        <v>247</v>
      </c>
      <c r="I20" s="134">
        <v>20</v>
      </c>
      <c r="J20" s="134">
        <v>43858.58453</v>
      </c>
      <c r="K20" s="135"/>
      <c r="L20" s="134">
        <v>43858.58453</v>
      </c>
      <c r="M20" s="134">
        <v>17</v>
      </c>
      <c r="N20" s="134">
        <v>0.88056124130000002</v>
      </c>
      <c r="O20" s="134" t="b">
        <v>0</v>
      </c>
      <c r="P20" s="134">
        <v>26.88</v>
      </c>
      <c r="Q20" s="134">
        <v>96.88</v>
      </c>
    </row>
    <row r="21" spans="1:17" ht="15.75" customHeight="1">
      <c r="A21" s="293"/>
      <c r="B21" s="180" t="s">
        <v>22</v>
      </c>
      <c r="C21" s="134" t="s">
        <v>246</v>
      </c>
      <c r="D21" s="135"/>
      <c r="E21" s="134" t="s">
        <v>247</v>
      </c>
      <c r="F21" s="134" t="s">
        <v>247</v>
      </c>
      <c r="G21" s="134" t="s">
        <v>247</v>
      </c>
      <c r="H21" s="134" t="s">
        <v>247</v>
      </c>
      <c r="I21" s="134">
        <v>20</v>
      </c>
      <c r="J21" s="134">
        <v>60327.590790000002</v>
      </c>
      <c r="K21" s="135"/>
      <c r="L21" s="134">
        <v>60327.590790000002</v>
      </c>
      <c r="M21" s="134">
        <v>109</v>
      </c>
      <c r="N21" s="134">
        <v>-0.1185227396</v>
      </c>
      <c r="O21" s="134" t="b">
        <v>0</v>
      </c>
      <c r="P21" s="134">
        <v>8.9600000000000009</v>
      </c>
      <c r="Q21" s="134">
        <v>78.959999999999994</v>
      </c>
    </row>
    <row r="22" spans="1:17" ht="15.75" customHeight="1">
      <c r="A22" s="293"/>
      <c r="B22" s="180" t="s">
        <v>23</v>
      </c>
      <c r="C22" s="134" t="s">
        <v>248</v>
      </c>
      <c r="D22" s="181" t="s">
        <v>249</v>
      </c>
      <c r="E22" s="134" t="s">
        <v>248</v>
      </c>
      <c r="F22" s="135"/>
      <c r="G22" s="135"/>
      <c r="H22" s="135"/>
      <c r="I22" s="135"/>
      <c r="J22" s="135"/>
      <c r="K22" s="135"/>
      <c r="L22" s="134" t="s">
        <v>267</v>
      </c>
      <c r="M22" s="134" t="s">
        <v>267</v>
      </c>
      <c r="N22" s="134" t="s">
        <v>267</v>
      </c>
      <c r="O22" s="134" t="b">
        <v>0</v>
      </c>
      <c r="P22" s="134">
        <v>0</v>
      </c>
      <c r="Q22" s="134">
        <v>0</v>
      </c>
    </row>
    <row r="23" spans="1:17" ht="15.75" customHeight="1">
      <c r="A23" s="294" t="s">
        <v>24</v>
      </c>
      <c r="B23" s="182" t="s">
        <v>25</v>
      </c>
      <c r="C23" s="134" t="s">
        <v>246</v>
      </c>
      <c r="D23" s="135"/>
      <c r="E23" s="134" t="s">
        <v>247</v>
      </c>
      <c r="F23" s="134" t="s">
        <v>247</v>
      </c>
      <c r="G23" s="134" t="s">
        <v>247</v>
      </c>
      <c r="H23" s="134" t="s">
        <v>247</v>
      </c>
      <c r="I23" s="134">
        <v>20</v>
      </c>
      <c r="J23" s="134">
        <v>132450.59469999999</v>
      </c>
      <c r="K23" s="135"/>
      <c r="L23" s="134">
        <v>132450.59469999999</v>
      </c>
      <c r="M23" s="134">
        <v>153</v>
      </c>
      <c r="N23" s="134">
        <v>-4.4938284939999997</v>
      </c>
      <c r="O23" s="134" t="b">
        <v>0</v>
      </c>
      <c r="P23" s="134">
        <v>0.39</v>
      </c>
      <c r="Q23" s="134">
        <v>70.39</v>
      </c>
    </row>
    <row r="24" spans="1:17" ht="15.75" customHeight="1">
      <c r="A24" s="294"/>
      <c r="B24" s="182" t="s">
        <v>26</v>
      </c>
      <c r="C24" s="134" t="s">
        <v>246</v>
      </c>
      <c r="D24" s="135"/>
      <c r="E24" s="134" t="s">
        <v>247</v>
      </c>
      <c r="F24" s="134" t="s">
        <v>247</v>
      </c>
      <c r="G24" s="134" t="s">
        <v>247</v>
      </c>
      <c r="H24" s="134" t="s">
        <v>247</v>
      </c>
      <c r="I24" s="134">
        <v>20</v>
      </c>
      <c r="J24" s="134">
        <v>68730.077829999995</v>
      </c>
      <c r="K24" s="135"/>
      <c r="L24" s="134">
        <v>68730.077829999995</v>
      </c>
      <c r="M24" s="134">
        <v>134</v>
      </c>
      <c r="N24" s="134">
        <v>-0.62825538950000004</v>
      </c>
      <c r="O24" s="134" t="b">
        <v>0</v>
      </c>
      <c r="P24" s="134">
        <v>4.09</v>
      </c>
      <c r="Q24" s="134">
        <v>74.09</v>
      </c>
    </row>
    <row r="25" spans="1:17" ht="15.75" customHeight="1">
      <c r="A25" s="294"/>
      <c r="B25" s="182" t="s">
        <v>27</v>
      </c>
      <c r="C25" s="134" t="s">
        <v>246</v>
      </c>
      <c r="D25" s="135"/>
      <c r="E25" s="134" t="s">
        <v>247</v>
      </c>
      <c r="F25" s="134" t="s">
        <v>247</v>
      </c>
      <c r="G25" s="134" t="s">
        <v>247</v>
      </c>
      <c r="H25" s="134" t="s">
        <v>247</v>
      </c>
      <c r="I25" s="134">
        <v>20</v>
      </c>
      <c r="J25" s="134">
        <v>67748.790030000004</v>
      </c>
      <c r="K25" s="135"/>
      <c r="L25" s="134">
        <v>67748.790030000004</v>
      </c>
      <c r="M25" s="134">
        <v>132</v>
      </c>
      <c r="N25" s="134">
        <v>-0.56872605870000004</v>
      </c>
      <c r="O25" s="134" t="b">
        <v>0</v>
      </c>
      <c r="P25" s="134">
        <v>4.4800000000000004</v>
      </c>
      <c r="Q25" s="134">
        <v>74.48</v>
      </c>
    </row>
    <row r="26" spans="1:17" ht="15.75" customHeight="1">
      <c r="A26" s="294"/>
      <c r="B26" s="182" t="s">
        <v>28</v>
      </c>
      <c r="C26" s="134" t="s">
        <v>246</v>
      </c>
      <c r="D26" s="135"/>
      <c r="E26" s="134" t="s">
        <v>247</v>
      </c>
      <c r="F26" s="134" t="s">
        <v>247</v>
      </c>
      <c r="G26" s="134" t="s">
        <v>247</v>
      </c>
      <c r="H26" s="134" t="s">
        <v>247</v>
      </c>
      <c r="I26" s="134">
        <v>20</v>
      </c>
      <c r="J26" s="134">
        <v>57879.360480000003</v>
      </c>
      <c r="K26" s="135"/>
      <c r="L26" s="134">
        <v>57879.360480000003</v>
      </c>
      <c r="M26" s="134">
        <v>97</v>
      </c>
      <c r="N26" s="134">
        <v>2.9997920689999999E-2</v>
      </c>
      <c r="O26" s="134" t="b">
        <v>0</v>
      </c>
      <c r="P26" s="134">
        <v>11.3</v>
      </c>
      <c r="Q26" s="134">
        <v>81.3</v>
      </c>
    </row>
    <row r="27" spans="1:17" ht="15.75" customHeight="1">
      <c r="A27" s="294"/>
      <c r="B27" s="182" t="s">
        <v>29</v>
      </c>
      <c r="C27" s="134" t="s">
        <v>248</v>
      </c>
      <c r="D27" s="181" t="s">
        <v>250</v>
      </c>
      <c r="E27" s="134" t="s">
        <v>247</v>
      </c>
      <c r="F27" s="134" t="s">
        <v>247</v>
      </c>
      <c r="G27" s="134" t="s">
        <v>247</v>
      </c>
      <c r="H27" s="134" t="s">
        <v>248</v>
      </c>
      <c r="I27" s="134">
        <v>20</v>
      </c>
      <c r="J27" s="135"/>
      <c r="K27" s="135"/>
      <c r="L27" s="134" t="s">
        <v>267</v>
      </c>
      <c r="M27" s="134" t="s">
        <v>267</v>
      </c>
      <c r="N27" s="134" t="s">
        <v>267</v>
      </c>
      <c r="O27" s="134" t="b">
        <v>0</v>
      </c>
      <c r="P27" s="134">
        <v>0</v>
      </c>
      <c r="Q27" s="134">
        <v>0</v>
      </c>
    </row>
    <row r="28" spans="1:17" ht="15.75" customHeight="1">
      <c r="A28" s="294"/>
      <c r="B28" s="182" t="s">
        <v>31</v>
      </c>
      <c r="C28" s="134" t="s">
        <v>246</v>
      </c>
      <c r="D28" s="135"/>
      <c r="E28" s="134" t="s">
        <v>247</v>
      </c>
      <c r="F28" s="134" t="s">
        <v>247</v>
      </c>
      <c r="G28" s="134" t="s">
        <v>247</v>
      </c>
      <c r="H28" s="134" t="s">
        <v>247</v>
      </c>
      <c r="I28" s="134">
        <v>20</v>
      </c>
      <c r="J28" s="134">
        <v>70160.429799999998</v>
      </c>
      <c r="K28" s="135"/>
      <c r="L28" s="134">
        <v>70160.429799999998</v>
      </c>
      <c r="M28" s="134">
        <v>137</v>
      </c>
      <c r="N28" s="134">
        <v>-0.71502697230000001</v>
      </c>
      <c r="O28" s="134" t="b">
        <v>0</v>
      </c>
      <c r="P28" s="134">
        <v>3.51</v>
      </c>
      <c r="Q28" s="134">
        <v>73.510000000000005</v>
      </c>
    </row>
    <row r="29" spans="1:17" ht="15.75" customHeight="1">
      <c r="A29" s="294"/>
      <c r="B29" s="182" t="s">
        <v>32</v>
      </c>
      <c r="C29" s="134" t="s">
        <v>246</v>
      </c>
      <c r="D29" s="135"/>
      <c r="E29" s="134" t="s">
        <v>247</v>
      </c>
      <c r="F29" s="134" t="s">
        <v>247</v>
      </c>
      <c r="G29" s="134" t="s">
        <v>247</v>
      </c>
      <c r="H29" s="134" t="s">
        <v>247</v>
      </c>
      <c r="I29" s="134">
        <v>20</v>
      </c>
      <c r="J29" s="134">
        <v>91582.446060000002</v>
      </c>
      <c r="K29" s="135"/>
      <c r="L29" s="134">
        <v>91582.446060000002</v>
      </c>
      <c r="M29" s="134">
        <v>146</v>
      </c>
      <c r="N29" s="134">
        <v>-2.0145828140000002</v>
      </c>
      <c r="O29" s="134" t="b">
        <v>0</v>
      </c>
      <c r="P29" s="134">
        <v>1.75</v>
      </c>
      <c r="Q29" s="134">
        <v>71.75</v>
      </c>
    </row>
    <row r="30" spans="1:17" ht="15.75" customHeight="1">
      <c r="A30" s="294"/>
      <c r="B30" s="182" t="s">
        <v>33</v>
      </c>
      <c r="C30" s="134" t="s">
        <v>246</v>
      </c>
      <c r="D30" s="135"/>
      <c r="E30" s="134" t="s">
        <v>247</v>
      </c>
      <c r="F30" s="134" t="s">
        <v>247</v>
      </c>
      <c r="G30" s="134" t="s">
        <v>247</v>
      </c>
      <c r="H30" s="134" t="s">
        <v>247</v>
      </c>
      <c r="I30" s="134">
        <v>20</v>
      </c>
      <c r="J30" s="134">
        <v>54443.189469999998</v>
      </c>
      <c r="K30" s="135"/>
      <c r="L30" s="134">
        <v>54443.189469999998</v>
      </c>
      <c r="M30" s="134">
        <v>77</v>
      </c>
      <c r="N30" s="134">
        <v>0.2384515066</v>
      </c>
      <c r="O30" s="134" t="b">
        <v>0</v>
      </c>
      <c r="P30" s="134">
        <v>15.19</v>
      </c>
      <c r="Q30" s="134">
        <v>85.19</v>
      </c>
    </row>
    <row r="31" spans="1:17" ht="15.75" customHeight="1">
      <c r="A31" s="294"/>
      <c r="B31" s="182" t="s">
        <v>34</v>
      </c>
      <c r="C31" s="134" t="s">
        <v>248</v>
      </c>
      <c r="D31" s="181" t="s">
        <v>249</v>
      </c>
      <c r="E31" s="134" t="s">
        <v>248</v>
      </c>
      <c r="F31" s="135"/>
      <c r="G31" s="135"/>
      <c r="H31" s="135"/>
      <c r="I31" s="135"/>
      <c r="J31" s="135"/>
      <c r="K31" s="135"/>
      <c r="L31" s="134" t="s">
        <v>267</v>
      </c>
      <c r="M31" s="134" t="s">
        <v>267</v>
      </c>
      <c r="N31" s="134" t="s">
        <v>267</v>
      </c>
      <c r="O31" s="134" t="b">
        <v>0</v>
      </c>
      <c r="P31" s="134">
        <v>0</v>
      </c>
      <c r="Q31" s="134">
        <v>0</v>
      </c>
    </row>
    <row r="32" spans="1:17" ht="15.75" customHeight="1">
      <c r="A32" s="294"/>
      <c r="B32" s="182" t="s">
        <v>35</v>
      </c>
      <c r="C32" s="134" t="s">
        <v>246</v>
      </c>
      <c r="D32" s="135"/>
      <c r="E32" s="134" t="s">
        <v>247</v>
      </c>
      <c r="F32" s="134" t="s">
        <v>247</v>
      </c>
      <c r="G32" s="134" t="s">
        <v>247</v>
      </c>
      <c r="H32" s="134" t="s">
        <v>247</v>
      </c>
      <c r="I32" s="134">
        <v>20</v>
      </c>
      <c r="J32" s="134">
        <v>51831.96557</v>
      </c>
      <c r="K32" s="135"/>
      <c r="L32" s="134">
        <v>51831.96557</v>
      </c>
      <c r="M32" s="134">
        <v>58</v>
      </c>
      <c r="N32" s="134">
        <v>0.39686009109999998</v>
      </c>
      <c r="O32" s="134" t="b">
        <v>0</v>
      </c>
      <c r="P32" s="134">
        <v>18.899999999999999</v>
      </c>
      <c r="Q32" s="134">
        <v>88.9</v>
      </c>
    </row>
    <row r="33" spans="1:17" ht="15.75" customHeight="1">
      <c r="A33" s="294"/>
      <c r="B33" s="182" t="s">
        <v>36</v>
      </c>
      <c r="C33" s="134" t="s">
        <v>246</v>
      </c>
      <c r="D33" s="135"/>
      <c r="E33" s="134" t="s">
        <v>247</v>
      </c>
      <c r="F33" s="134" t="s">
        <v>247</v>
      </c>
      <c r="G33" s="134" t="s">
        <v>247</v>
      </c>
      <c r="H33" s="134" t="s">
        <v>247</v>
      </c>
      <c r="I33" s="134">
        <v>20</v>
      </c>
      <c r="J33" s="134">
        <v>46173.758950000003</v>
      </c>
      <c r="K33" s="135"/>
      <c r="L33" s="134">
        <v>46173.758950000003</v>
      </c>
      <c r="M33" s="134">
        <v>26</v>
      </c>
      <c r="N33" s="134">
        <v>0.74011234969999995</v>
      </c>
      <c r="O33" s="134" t="b">
        <v>0</v>
      </c>
      <c r="P33" s="134">
        <v>25.13</v>
      </c>
      <c r="Q33" s="134">
        <v>95.13</v>
      </c>
    </row>
    <row r="34" spans="1:17" ht="15.75" customHeight="1">
      <c r="A34" s="294"/>
      <c r="B34" s="182" t="s">
        <v>37</v>
      </c>
      <c r="C34" s="134" t="s">
        <v>246</v>
      </c>
      <c r="D34" s="135"/>
      <c r="E34" s="134" t="s">
        <v>247</v>
      </c>
      <c r="F34" s="134" t="s">
        <v>247</v>
      </c>
      <c r="G34" s="134" t="s">
        <v>247</v>
      </c>
      <c r="H34" s="134" t="s">
        <v>247</v>
      </c>
      <c r="I34" s="134">
        <v>20</v>
      </c>
      <c r="J34" s="134">
        <v>50245.272470000004</v>
      </c>
      <c r="K34" s="135"/>
      <c r="L34" s="134">
        <v>50245.272470000004</v>
      </c>
      <c r="M34" s="134">
        <v>47</v>
      </c>
      <c r="N34" s="134">
        <v>0.49311602989999997</v>
      </c>
      <c r="O34" s="134" t="b">
        <v>0</v>
      </c>
      <c r="P34" s="134">
        <v>21.04</v>
      </c>
      <c r="Q34" s="134">
        <v>91.04</v>
      </c>
    </row>
    <row r="35" spans="1:17" ht="15.75" customHeight="1">
      <c r="A35" s="294"/>
      <c r="B35" s="182" t="s">
        <v>38</v>
      </c>
      <c r="C35" s="134" t="s">
        <v>246</v>
      </c>
      <c r="D35" s="135"/>
      <c r="E35" s="134" t="s">
        <v>247</v>
      </c>
      <c r="F35" s="134" t="s">
        <v>247</v>
      </c>
      <c r="G35" s="134" t="s">
        <v>247</v>
      </c>
      <c r="H35" s="134" t="s">
        <v>247</v>
      </c>
      <c r="I35" s="134">
        <v>20</v>
      </c>
      <c r="J35" s="134">
        <v>58784.141559999996</v>
      </c>
      <c r="K35" s="135"/>
      <c r="L35" s="134">
        <v>58784.141559999996</v>
      </c>
      <c r="M35" s="134">
        <v>103</v>
      </c>
      <c r="N35" s="134">
        <v>-2.4890168430000002E-2</v>
      </c>
      <c r="O35" s="134" t="b">
        <v>0</v>
      </c>
      <c r="P35" s="134">
        <v>10.130000000000001</v>
      </c>
      <c r="Q35" s="134">
        <v>80.13</v>
      </c>
    </row>
    <row r="36" spans="1:17" ht="15.75" customHeight="1">
      <c r="A36" s="294"/>
      <c r="B36" s="182" t="s">
        <v>39</v>
      </c>
      <c r="C36" s="134" t="s">
        <v>246</v>
      </c>
      <c r="D36" s="135"/>
      <c r="E36" s="134" t="s">
        <v>247</v>
      </c>
      <c r="F36" s="134" t="s">
        <v>247</v>
      </c>
      <c r="G36" s="134" t="s">
        <v>247</v>
      </c>
      <c r="H36" s="134" t="s">
        <v>247</v>
      </c>
      <c r="I36" s="134">
        <v>20</v>
      </c>
      <c r="J36" s="134">
        <v>47797.042029999997</v>
      </c>
      <c r="K36" s="135"/>
      <c r="L36" s="134">
        <v>47797.042029999997</v>
      </c>
      <c r="M36" s="134">
        <v>35</v>
      </c>
      <c r="N36" s="134">
        <v>0.64163669810000001</v>
      </c>
      <c r="O36" s="134" t="b">
        <v>0</v>
      </c>
      <c r="P36" s="134">
        <v>23.38</v>
      </c>
      <c r="Q36" s="134">
        <v>93.38</v>
      </c>
    </row>
    <row r="37" spans="1:17">
      <c r="A37" s="294"/>
      <c r="B37" s="182" t="s">
        <v>40</v>
      </c>
      <c r="C37" s="134" t="s">
        <v>248</v>
      </c>
      <c r="D37" s="181" t="s">
        <v>249</v>
      </c>
      <c r="E37" s="134" t="s">
        <v>248</v>
      </c>
      <c r="F37" s="135"/>
      <c r="G37" s="135"/>
      <c r="H37" s="135"/>
      <c r="I37" s="135"/>
      <c r="J37" s="135"/>
      <c r="K37" s="135"/>
      <c r="L37" s="134" t="s">
        <v>267</v>
      </c>
      <c r="M37" s="134" t="s">
        <v>267</v>
      </c>
      <c r="N37" s="134" t="s">
        <v>267</v>
      </c>
      <c r="O37" s="134" t="b">
        <v>0</v>
      </c>
      <c r="P37" s="134">
        <v>0</v>
      </c>
      <c r="Q37" s="134">
        <v>0</v>
      </c>
    </row>
    <row r="38" spans="1:17">
      <c r="A38" s="294"/>
      <c r="B38" s="182" t="s">
        <v>41</v>
      </c>
      <c r="C38" s="134" t="s">
        <v>246</v>
      </c>
      <c r="D38" s="135"/>
      <c r="E38" s="134" t="s">
        <v>247</v>
      </c>
      <c r="F38" s="134" t="s">
        <v>247</v>
      </c>
      <c r="G38" s="134" t="s">
        <v>247</v>
      </c>
      <c r="H38" s="134" t="s">
        <v>247</v>
      </c>
      <c r="I38" s="134">
        <v>20</v>
      </c>
      <c r="J38" s="134">
        <v>51891.840470000003</v>
      </c>
      <c r="K38" s="135"/>
      <c r="L38" s="134">
        <v>51891.840470000003</v>
      </c>
      <c r="M38" s="134">
        <v>60</v>
      </c>
      <c r="N38" s="134">
        <v>0.39322781039999999</v>
      </c>
      <c r="O38" s="134" t="b">
        <v>0</v>
      </c>
      <c r="P38" s="134">
        <v>18.510000000000002</v>
      </c>
      <c r="Q38" s="134">
        <v>88.51</v>
      </c>
    </row>
    <row r="39" spans="1:17">
      <c r="A39" s="294"/>
      <c r="B39" s="182" t="s">
        <v>42</v>
      </c>
      <c r="C39" s="134" t="s">
        <v>246</v>
      </c>
      <c r="D39" s="135"/>
      <c r="E39" s="134" t="s">
        <v>247</v>
      </c>
      <c r="F39" s="134" t="s">
        <v>247</v>
      </c>
      <c r="G39" s="134" t="s">
        <v>247</v>
      </c>
      <c r="H39" s="134" t="s">
        <v>247</v>
      </c>
      <c r="I39" s="134">
        <v>20</v>
      </c>
      <c r="J39" s="134">
        <v>42667.733760000003</v>
      </c>
      <c r="K39" s="135"/>
      <c r="L39" s="134">
        <v>42667.733760000003</v>
      </c>
      <c r="M39" s="134">
        <v>13</v>
      </c>
      <c r="N39" s="134">
        <v>0.9528036043</v>
      </c>
      <c r="O39" s="134" t="b">
        <v>0</v>
      </c>
      <c r="P39" s="134">
        <v>27.66</v>
      </c>
      <c r="Q39" s="134">
        <v>97.66</v>
      </c>
    </row>
    <row r="40" spans="1:17">
      <c r="A40" s="294"/>
      <c r="B40" s="182" t="s">
        <v>43</v>
      </c>
      <c r="C40" s="134" t="s">
        <v>246</v>
      </c>
      <c r="D40" s="135"/>
      <c r="E40" s="134" t="s">
        <v>247</v>
      </c>
      <c r="F40" s="134" t="s">
        <v>247</v>
      </c>
      <c r="G40" s="134" t="s">
        <v>247</v>
      </c>
      <c r="H40" s="134" t="s">
        <v>247</v>
      </c>
      <c r="I40" s="134">
        <v>20</v>
      </c>
      <c r="J40" s="134">
        <v>59585.803820000001</v>
      </c>
      <c r="K40" s="135"/>
      <c r="L40" s="134">
        <v>59585.803820000001</v>
      </c>
      <c r="M40" s="134">
        <v>105</v>
      </c>
      <c r="N40" s="134">
        <v>-7.3522606200000007E-2</v>
      </c>
      <c r="O40" s="134" t="b">
        <v>0</v>
      </c>
      <c r="P40" s="134">
        <v>9.74</v>
      </c>
      <c r="Q40" s="134">
        <v>79.739999999999995</v>
      </c>
    </row>
    <row r="41" spans="1:17">
      <c r="A41" s="294"/>
      <c r="B41" s="182" t="s">
        <v>44</v>
      </c>
      <c r="C41" s="134" t="s">
        <v>246</v>
      </c>
      <c r="D41" s="135"/>
      <c r="E41" s="134" t="s">
        <v>247</v>
      </c>
      <c r="F41" s="134" t="s">
        <v>247</v>
      </c>
      <c r="G41" s="134" t="s">
        <v>247</v>
      </c>
      <c r="H41" s="134" t="s">
        <v>247</v>
      </c>
      <c r="I41" s="134">
        <v>20</v>
      </c>
      <c r="J41" s="134">
        <v>57706.387569999999</v>
      </c>
      <c r="K41" s="135"/>
      <c r="L41" s="134">
        <v>57706.387569999999</v>
      </c>
      <c r="M41" s="134">
        <v>96</v>
      </c>
      <c r="N41" s="134">
        <v>4.0491235270000002E-2</v>
      </c>
      <c r="O41" s="134" t="b">
        <v>0</v>
      </c>
      <c r="P41" s="134">
        <v>11.49</v>
      </c>
      <c r="Q41" s="134">
        <v>81.489999999999995</v>
      </c>
    </row>
    <row r="42" spans="1:17">
      <c r="A42" s="294"/>
      <c r="B42" s="182" t="s">
        <v>45</v>
      </c>
      <c r="C42" s="134" t="s">
        <v>246</v>
      </c>
      <c r="D42" s="135"/>
      <c r="E42" s="134" t="s">
        <v>247</v>
      </c>
      <c r="F42" s="134" t="s">
        <v>247</v>
      </c>
      <c r="G42" s="134" t="s">
        <v>247</v>
      </c>
      <c r="H42" s="134" t="s">
        <v>247</v>
      </c>
      <c r="I42" s="134">
        <v>20</v>
      </c>
      <c r="J42" s="134">
        <v>89147.520610000007</v>
      </c>
      <c r="K42" s="135"/>
      <c r="L42" s="134">
        <v>89147.520610000007</v>
      </c>
      <c r="M42" s="134">
        <v>145</v>
      </c>
      <c r="N42" s="134">
        <v>-1.866869286</v>
      </c>
      <c r="O42" s="134" t="b">
        <v>0</v>
      </c>
      <c r="P42" s="134">
        <v>1.95</v>
      </c>
      <c r="Q42" s="134">
        <v>71.95</v>
      </c>
    </row>
    <row r="43" spans="1:17">
      <c r="A43" s="295" t="s">
        <v>46</v>
      </c>
      <c r="B43" s="183" t="s">
        <v>47</v>
      </c>
      <c r="C43" s="134" t="s">
        <v>246</v>
      </c>
      <c r="D43" s="135"/>
      <c r="E43" s="134" t="s">
        <v>247</v>
      </c>
      <c r="F43" s="134" t="s">
        <v>247</v>
      </c>
      <c r="G43" s="134" t="s">
        <v>247</v>
      </c>
      <c r="H43" s="134" t="s">
        <v>247</v>
      </c>
      <c r="I43" s="134">
        <v>20</v>
      </c>
      <c r="J43" s="134">
        <v>50092.25806</v>
      </c>
      <c r="K43" s="135"/>
      <c r="L43" s="134">
        <v>50092.25806</v>
      </c>
      <c r="M43" s="134">
        <v>44</v>
      </c>
      <c r="N43" s="134">
        <v>0.50239857210000005</v>
      </c>
      <c r="O43" s="134" t="b">
        <v>0</v>
      </c>
      <c r="P43" s="134">
        <v>21.62</v>
      </c>
      <c r="Q43" s="134">
        <v>91.62</v>
      </c>
    </row>
    <row r="44" spans="1:17">
      <c r="A44" s="295"/>
      <c r="B44" s="183" t="s">
        <v>48</v>
      </c>
      <c r="C44" s="134" t="s">
        <v>246</v>
      </c>
      <c r="D44" s="135"/>
      <c r="E44" s="134" t="s">
        <v>247</v>
      </c>
      <c r="F44" s="134" t="s">
        <v>247</v>
      </c>
      <c r="G44" s="134" t="s">
        <v>247</v>
      </c>
      <c r="H44" s="134" t="s">
        <v>247</v>
      </c>
      <c r="I44" s="134">
        <v>20</v>
      </c>
      <c r="J44" s="134">
        <v>54686.016320000002</v>
      </c>
      <c r="K44" s="135"/>
      <c r="L44" s="134">
        <v>54686.016320000002</v>
      </c>
      <c r="M44" s="134">
        <v>79</v>
      </c>
      <c r="N44" s="134">
        <v>0.22372053789999999</v>
      </c>
      <c r="O44" s="134" t="b">
        <v>0</v>
      </c>
      <c r="P44" s="134">
        <v>14.81</v>
      </c>
      <c r="Q44" s="134">
        <v>84.81</v>
      </c>
    </row>
    <row r="45" spans="1:17">
      <c r="A45" s="295"/>
      <c r="B45" s="183" t="s">
        <v>49</v>
      </c>
      <c r="C45" s="134" t="s">
        <v>246</v>
      </c>
      <c r="D45" s="135"/>
      <c r="E45" s="134" t="s">
        <v>247</v>
      </c>
      <c r="F45" s="134" t="s">
        <v>247</v>
      </c>
      <c r="G45" s="134" t="s">
        <v>247</v>
      </c>
      <c r="H45" s="134" t="s">
        <v>247</v>
      </c>
      <c r="I45" s="134">
        <v>20</v>
      </c>
      <c r="J45" s="134">
        <v>55081.858310000003</v>
      </c>
      <c r="K45" s="135"/>
      <c r="L45" s="134">
        <v>55081.858310000003</v>
      </c>
      <c r="M45" s="134">
        <v>81</v>
      </c>
      <c r="N45" s="134">
        <v>0.19970698270000001</v>
      </c>
      <c r="O45" s="134" t="b">
        <v>0</v>
      </c>
      <c r="P45" s="134">
        <v>14.42</v>
      </c>
      <c r="Q45" s="134">
        <v>84.42</v>
      </c>
    </row>
    <row r="46" spans="1:17">
      <c r="A46" s="295"/>
      <c r="B46" s="183" t="s">
        <v>50</v>
      </c>
      <c r="C46" s="134" t="s">
        <v>246</v>
      </c>
      <c r="D46" s="135"/>
      <c r="E46" s="134" t="s">
        <v>247</v>
      </c>
      <c r="F46" s="134" t="s">
        <v>247</v>
      </c>
      <c r="G46" s="134" t="s">
        <v>247</v>
      </c>
      <c r="H46" s="134" t="s">
        <v>247</v>
      </c>
      <c r="I46" s="134">
        <v>20</v>
      </c>
      <c r="J46" s="134">
        <v>42042.370029999998</v>
      </c>
      <c r="K46" s="135"/>
      <c r="L46" s="134">
        <v>42042.370029999998</v>
      </c>
      <c r="M46" s="134">
        <v>9</v>
      </c>
      <c r="N46" s="134">
        <v>0.99074098040000003</v>
      </c>
      <c r="O46" s="134" t="b">
        <v>0</v>
      </c>
      <c r="P46" s="134">
        <v>28.44</v>
      </c>
      <c r="Q46" s="134">
        <v>98.44</v>
      </c>
    </row>
    <row r="47" spans="1:17">
      <c r="A47" s="295"/>
      <c r="B47" s="183" t="s">
        <v>51</v>
      </c>
      <c r="C47" s="134" t="s">
        <v>246</v>
      </c>
      <c r="D47" s="135"/>
      <c r="E47" s="134" t="s">
        <v>247</v>
      </c>
      <c r="F47" s="134" t="s">
        <v>247</v>
      </c>
      <c r="G47" s="134" t="s">
        <v>247</v>
      </c>
      <c r="H47" s="134" t="s">
        <v>247</v>
      </c>
      <c r="I47" s="134">
        <v>20</v>
      </c>
      <c r="J47" s="134">
        <v>57044.434090000002</v>
      </c>
      <c r="K47" s="135"/>
      <c r="L47" s="134">
        <v>57044.434090000002</v>
      </c>
      <c r="M47" s="134">
        <v>94</v>
      </c>
      <c r="N47" s="134">
        <v>8.0648310180000002E-2</v>
      </c>
      <c r="O47" s="134" t="b">
        <v>0</v>
      </c>
      <c r="P47" s="134">
        <v>11.88</v>
      </c>
      <c r="Q47" s="134">
        <v>81.88</v>
      </c>
    </row>
    <row r="48" spans="1:17">
      <c r="A48" s="295"/>
      <c r="B48" s="183" t="s">
        <v>52</v>
      </c>
      <c r="C48" s="134" t="s">
        <v>246</v>
      </c>
      <c r="D48" s="135"/>
      <c r="E48" s="134" t="s">
        <v>247</v>
      </c>
      <c r="F48" s="134" t="s">
        <v>247</v>
      </c>
      <c r="G48" s="134" t="s">
        <v>247</v>
      </c>
      <c r="H48" s="134" t="s">
        <v>247</v>
      </c>
      <c r="I48" s="134">
        <v>20</v>
      </c>
      <c r="J48" s="134">
        <v>66634.445630000002</v>
      </c>
      <c r="K48" s="135"/>
      <c r="L48" s="134">
        <v>66634.445630000002</v>
      </c>
      <c r="M48" s="134">
        <v>129</v>
      </c>
      <c r="N48" s="134">
        <v>-0.50112491619999999</v>
      </c>
      <c r="O48" s="134" t="b">
        <v>0</v>
      </c>
      <c r="P48" s="134">
        <v>5.0599999999999996</v>
      </c>
      <c r="Q48" s="134">
        <v>75.06</v>
      </c>
    </row>
    <row r="49" spans="1:17">
      <c r="A49" s="295"/>
      <c r="B49" s="183" t="s">
        <v>53</v>
      </c>
      <c r="C49" s="134" t="s">
        <v>246</v>
      </c>
      <c r="D49" s="135"/>
      <c r="E49" s="134" t="s">
        <v>247</v>
      </c>
      <c r="F49" s="134" t="s">
        <v>247</v>
      </c>
      <c r="G49" s="134" t="s">
        <v>247</v>
      </c>
      <c r="H49" s="134" t="s">
        <v>247</v>
      </c>
      <c r="I49" s="134">
        <v>20</v>
      </c>
      <c r="J49" s="134">
        <v>50780.823219999998</v>
      </c>
      <c r="K49" s="135"/>
      <c r="L49" s="134">
        <v>50780.823219999998</v>
      </c>
      <c r="M49" s="134">
        <v>49</v>
      </c>
      <c r="N49" s="134">
        <v>0.46062711309999999</v>
      </c>
      <c r="O49" s="134" t="b">
        <v>0</v>
      </c>
      <c r="P49" s="134">
        <v>20.65</v>
      </c>
      <c r="Q49" s="134">
        <v>90.65</v>
      </c>
    </row>
    <row r="50" spans="1:17">
      <c r="A50" s="295"/>
      <c r="B50" s="183" t="s">
        <v>54</v>
      </c>
      <c r="C50" s="134" t="s">
        <v>246</v>
      </c>
      <c r="D50" s="135"/>
      <c r="E50" s="134" t="s">
        <v>247</v>
      </c>
      <c r="F50" s="134" t="s">
        <v>247</v>
      </c>
      <c r="G50" s="134" t="s">
        <v>247</v>
      </c>
      <c r="H50" s="134" t="s">
        <v>247</v>
      </c>
      <c r="I50" s="134">
        <v>20</v>
      </c>
      <c r="J50" s="134">
        <v>67446.087270000004</v>
      </c>
      <c r="K50" s="135"/>
      <c r="L50" s="134">
        <v>67446.087270000004</v>
      </c>
      <c r="M50" s="134">
        <v>131</v>
      </c>
      <c r="N50" s="134">
        <v>-0.55036274799999996</v>
      </c>
      <c r="O50" s="134" t="b">
        <v>0</v>
      </c>
      <c r="P50" s="134">
        <v>4.68</v>
      </c>
      <c r="Q50" s="134">
        <v>74.680000000000007</v>
      </c>
    </row>
    <row r="51" spans="1:17">
      <c r="A51" s="295"/>
      <c r="B51" s="183" t="s">
        <v>55</v>
      </c>
      <c r="C51" s="134" t="s">
        <v>248</v>
      </c>
      <c r="D51" s="181" t="s">
        <v>249</v>
      </c>
      <c r="E51" s="134" t="s">
        <v>248</v>
      </c>
      <c r="F51" s="135"/>
      <c r="G51" s="135"/>
      <c r="H51" s="135"/>
      <c r="I51" s="135"/>
      <c r="J51" s="135"/>
      <c r="K51" s="135"/>
      <c r="L51" s="134" t="s">
        <v>267</v>
      </c>
      <c r="M51" s="134" t="s">
        <v>267</v>
      </c>
      <c r="N51" s="134" t="s">
        <v>267</v>
      </c>
      <c r="O51" s="134" t="b">
        <v>0</v>
      </c>
      <c r="P51" s="134">
        <v>0</v>
      </c>
      <c r="Q51" s="134">
        <v>0</v>
      </c>
    </row>
    <row r="52" spans="1:17">
      <c r="A52" s="295"/>
      <c r="B52" s="183" t="s">
        <v>56</v>
      </c>
      <c r="C52" s="134" t="s">
        <v>246</v>
      </c>
      <c r="D52" s="135"/>
      <c r="E52" s="134" t="s">
        <v>247</v>
      </c>
      <c r="F52" s="134" t="s">
        <v>247</v>
      </c>
      <c r="G52" s="134" t="s">
        <v>247</v>
      </c>
      <c r="H52" s="134" t="s">
        <v>247</v>
      </c>
      <c r="I52" s="134">
        <v>20</v>
      </c>
      <c r="J52" s="134">
        <v>44530.517260000001</v>
      </c>
      <c r="K52" s="135"/>
      <c r="L52" s="134">
        <v>44530.517260000001</v>
      </c>
      <c r="M52" s="134">
        <v>20</v>
      </c>
      <c r="N52" s="134">
        <v>0.83979878029999999</v>
      </c>
      <c r="O52" s="134" t="b">
        <v>0</v>
      </c>
      <c r="P52" s="134">
        <v>26.3</v>
      </c>
      <c r="Q52" s="134">
        <v>96.3</v>
      </c>
    </row>
    <row r="53" spans="1:17">
      <c r="A53" s="295"/>
      <c r="B53" s="183" t="s">
        <v>57</v>
      </c>
      <c r="C53" s="134" t="s">
        <v>246</v>
      </c>
      <c r="D53" s="135"/>
      <c r="E53" s="134" t="s">
        <v>247</v>
      </c>
      <c r="F53" s="134" t="s">
        <v>247</v>
      </c>
      <c r="G53" s="134" t="s">
        <v>247</v>
      </c>
      <c r="H53" s="134" t="s">
        <v>247</v>
      </c>
      <c r="I53" s="134">
        <v>20</v>
      </c>
      <c r="J53" s="134">
        <v>53441.942799999997</v>
      </c>
      <c r="K53" s="135"/>
      <c r="L53" s="134">
        <v>53441.942799999997</v>
      </c>
      <c r="M53" s="134">
        <v>69</v>
      </c>
      <c r="N53" s="134">
        <v>0.29919163230000001</v>
      </c>
      <c r="O53" s="134" t="b">
        <v>0</v>
      </c>
      <c r="P53" s="134">
        <v>16.75</v>
      </c>
      <c r="Q53" s="134">
        <v>86.75</v>
      </c>
    </row>
    <row r="54" spans="1:17">
      <c r="A54" s="295"/>
      <c r="B54" s="183" t="s">
        <v>58</v>
      </c>
      <c r="C54" s="134" t="s">
        <v>246</v>
      </c>
      <c r="D54" s="135"/>
      <c r="E54" s="134" t="s">
        <v>247</v>
      </c>
      <c r="F54" s="134" t="s">
        <v>247</v>
      </c>
      <c r="G54" s="134" t="s">
        <v>247</v>
      </c>
      <c r="H54" s="134" t="s">
        <v>247</v>
      </c>
      <c r="I54" s="134">
        <v>20</v>
      </c>
      <c r="J54" s="134">
        <v>53844.437429999998</v>
      </c>
      <c r="K54" s="135"/>
      <c r="L54" s="134">
        <v>53844.437429999998</v>
      </c>
      <c r="M54" s="134">
        <v>73</v>
      </c>
      <c r="N54" s="134">
        <v>0.27477449799999998</v>
      </c>
      <c r="O54" s="134" t="b">
        <v>0</v>
      </c>
      <c r="P54" s="134">
        <v>15.97</v>
      </c>
      <c r="Q54" s="134">
        <v>85.97</v>
      </c>
    </row>
    <row r="55" spans="1:17">
      <c r="A55" s="295"/>
      <c r="B55" s="183" t="s">
        <v>59</v>
      </c>
      <c r="C55" s="134" t="s">
        <v>246</v>
      </c>
      <c r="D55" s="135"/>
      <c r="E55" s="134" t="s">
        <v>247</v>
      </c>
      <c r="F55" s="134" t="s">
        <v>247</v>
      </c>
      <c r="G55" s="134" t="s">
        <v>247</v>
      </c>
      <c r="H55" s="134" t="s">
        <v>247</v>
      </c>
      <c r="I55" s="134">
        <v>20</v>
      </c>
      <c r="J55" s="134">
        <v>43023.658029999999</v>
      </c>
      <c r="K55" s="135"/>
      <c r="L55" s="134">
        <v>43023.658029999999</v>
      </c>
      <c r="M55" s="134">
        <v>15</v>
      </c>
      <c r="N55" s="134">
        <v>0.93121163750000002</v>
      </c>
      <c r="O55" s="134" t="b">
        <v>0</v>
      </c>
      <c r="P55" s="134">
        <v>27.27</v>
      </c>
      <c r="Q55" s="134">
        <v>97.27</v>
      </c>
    </row>
    <row r="56" spans="1:17">
      <c r="A56" s="295"/>
      <c r="B56" s="183" t="s">
        <v>60</v>
      </c>
      <c r="C56" s="134" t="s">
        <v>248</v>
      </c>
      <c r="D56" s="181" t="s">
        <v>249</v>
      </c>
      <c r="E56" s="134" t="s">
        <v>248</v>
      </c>
      <c r="F56" s="135"/>
      <c r="G56" s="135"/>
      <c r="H56" s="135"/>
      <c r="I56" s="135"/>
      <c r="J56" s="135"/>
      <c r="K56" s="135"/>
      <c r="L56" s="134" t="s">
        <v>267</v>
      </c>
      <c r="M56" s="134" t="s">
        <v>267</v>
      </c>
      <c r="N56" s="134" t="s">
        <v>267</v>
      </c>
      <c r="O56" s="134" t="b">
        <v>0</v>
      </c>
      <c r="P56" s="134">
        <v>0</v>
      </c>
      <c r="Q56" s="134">
        <v>0</v>
      </c>
    </row>
    <row r="57" spans="1:17">
      <c r="A57" s="295"/>
      <c r="B57" s="183" t="s">
        <v>61</v>
      </c>
      <c r="C57" s="134" t="s">
        <v>246</v>
      </c>
      <c r="D57" s="135"/>
      <c r="E57" s="134" t="s">
        <v>247</v>
      </c>
      <c r="F57" s="134" t="s">
        <v>247</v>
      </c>
      <c r="G57" s="134" t="s">
        <v>247</v>
      </c>
      <c r="H57" s="134" t="s">
        <v>247</v>
      </c>
      <c r="I57" s="134">
        <v>20</v>
      </c>
      <c r="J57" s="134">
        <v>40422.413359999999</v>
      </c>
      <c r="K57" s="135"/>
      <c r="L57" s="134">
        <v>40422.413359999999</v>
      </c>
      <c r="M57" s="134">
        <v>2</v>
      </c>
      <c r="N57" s="134">
        <v>1.0890148369999999</v>
      </c>
      <c r="O57" s="134" t="b">
        <v>0</v>
      </c>
      <c r="P57" s="134">
        <v>29.81</v>
      </c>
      <c r="Q57" s="134">
        <v>99.81</v>
      </c>
    </row>
    <row r="58" spans="1:17">
      <c r="A58" s="295"/>
      <c r="B58" s="183" t="s">
        <v>62</v>
      </c>
      <c r="C58" s="134" t="s">
        <v>246</v>
      </c>
      <c r="D58" s="135"/>
      <c r="E58" s="134" t="s">
        <v>247</v>
      </c>
      <c r="F58" s="134" t="s">
        <v>247</v>
      </c>
      <c r="G58" s="134" t="s">
        <v>247</v>
      </c>
      <c r="H58" s="134" t="s">
        <v>247</v>
      </c>
      <c r="I58" s="134">
        <v>20</v>
      </c>
      <c r="J58" s="134">
        <v>55271.463020000003</v>
      </c>
      <c r="K58" s="135"/>
      <c r="L58" s="134">
        <v>55271.463020000003</v>
      </c>
      <c r="M58" s="134">
        <v>83</v>
      </c>
      <c r="N58" s="134">
        <v>0.1882047083</v>
      </c>
      <c r="O58" s="134" t="b">
        <v>0</v>
      </c>
      <c r="P58" s="134">
        <v>14.03</v>
      </c>
      <c r="Q58" s="134">
        <v>84.03</v>
      </c>
    </row>
    <row r="59" spans="1:17">
      <c r="A59" s="295"/>
      <c r="B59" s="183" t="s">
        <v>63</v>
      </c>
      <c r="C59" s="134" t="s">
        <v>246</v>
      </c>
      <c r="D59" s="135"/>
      <c r="E59" s="134" t="s">
        <v>247</v>
      </c>
      <c r="F59" s="134" t="s">
        <v>247</v>
      </c>
      <c r="G59" s="134" t="s">
        <v>247</v>
      </c>
      <c r="H59" s="134" t="s">
        <v>247</v>
      </c>
      <c r="I59" s="134">
        <v>20</v>
      </c>
      <c r="J59" s="134">
        <v>69937.560979999995</v>
      </c>
      <c r="K59" s="135"/>
      <c r="L59" s="134">
        <v>69937.560979999995</v>
      </c>
      <c r="M59" s="134">
        <v>136</v>
      </c>
      <c r="N59" s="134">
        <v>-0.70150674749999997</v>
      </c>
      <c r="O59" s="134" t="b">
        <v>0</v>
      </c>
      <c r="P59" s="134">
        <v>3.7</v>
      </c>
      <c r="Q59" s="134">
        <v>73.7</v>
      </c>
    </row>
    <row r="60" spans="1:17">
      <c r="A60" s="295"/>
      <c r="B60" s="183" t="s">
        <v>64</v>
      </c>
      <c r="C60" s="134" t="s">
        <v>246</v>
      </c>
      <c r="D60" s="135"/>
      <c r="E60" s="134" t="s">
        <v>247</v>
      </c>
      <c r="F60" s="134" t="s">
        <v>247</v>
      </c>
      <c r="G60" s="134" t="s">
        <v>247</v>
      </c>
      <c r="H60" s="134" t="s">
        <v>247</v>
      </c>
      <c r="I60" s="134">
        <v>20</v>
      </c>
      <c r="J60" s="134">
        <v>72658.55601</v>
      </c>
      <c r="K60" s="135"/>
      <c r="L60" s="134">
        <v>72658.55601</v>
      </c>
      <c r="M60" s="134">
        <v>139</v>
      </c>
      <c r="N60" s="134">
        <v>-0.86657454229999997</v>
      </c>
      <c r="O60" s="134" t="b">
        <v>0</v>
      </c>
      <c r="P60" s="134">
        <v>3.12</v>
      </c>
      <c r="Q60" s="134">
        <v>73.12</v>
      </c>
    </row>
    <row r="61" spans="1:17">
      <c r="A61" s="295"/>
      <c r="B61" s="183" t="s">
        <v>65</v>
      </c>
      <c r="C61" s="134" t="s">
        <v>246</v>
      </c>
      <c r="D61" s="135"/>
      <c r="E61" s="134" t="s">
        <v>247</v>
      </c>
      <c r="F61" s="134" t="s">
        <v>247</v>
      </c>
      <c r="G61" s="134" t="s">
        <v>247</v>
      </c>
      <c r="H61" s="134" t="s">
        <v>247</v>
      </c>
      <c r="I61" s="134">
        <v>20</v>
      </c>
      <c r="J61" s="134">
        <v>67246.502710000001</v>
      </c>
      <c r="K61" s="135"/>
      <c r="L61" s="134">
        <v>67246.502710000001</v>
      </c>
      <c r="M61" s="134">
        <v>130</v>
      </c>
      <c r="N61" s="134">
        <v>-0.53825505110000005</v>
      </c>
      <c r="O61" s="134" t="b">
        <v>0</v>
      </c>
      <c r="P61" s="134">
        <v>4.87</v>
      </c>
      <c r="Q61" s="134">
        <v>74.87</v>
      </c>
    </row>
    <row r="62" spans="1:17">
      <c r="A62" s="295"/>
      <c r="B62" s="183" t="s">
        <v>66</v>
      </c>
      <c r="C62" s="134" t="s">
        <v>246</v>
      </c>
      <c r="D62" s="135"/>
      <c r="E62" s="134" t="s">
        <v>247</v>
      </c>
      <c r="F62" s="134" t="s">
        <v>247</v>
      </c>
      <c r="G62" s="134" t="s">
        <v>247</v>
      </c>
      <c r="H62" s="134" t="s">
        <v>247</v>
      </c>
      <c r="I62" s="134">
        <v>20</v>
      </c>
      <c r="J62" s="134">
        <v>112754.9809</v>
      </c>
      <c r="K62" s="135"/>
      <c r="L62" s="134">
        <v>112754.9809</v>
      </c>
      <c r="M62" s="134">
        <v>150</v>
      </c>
      <c r="N62" s="134">
        <v>-3.2990039900000001</v>
      </c>
      <c r="O62" s="134" t="b">
        <v>0</v>
      </c>
      <c r="P62" s="134">
        <v>0.97</v>
      </c>
      <c r="Q62" s="134">
        <v>70.97</v>
      </c>
    </row>
    <row r="63" spans="1:17">
      <c r="A63" s="296" t="s">
        <v>67</v>
      </c>
      <c r="B63" s="184" t="s">
        <v>68</v>
      </c>
      <c r="C63" s="134" t="s">
        <v>246</v>
      </c>
      <c r="D63" s="135"/>
      <c r="E63" s="134" t="s">
        <v>247</v>
      </c>
      <c r="F63" s="134" t="s">
        <v>247</v>
      </c>
      <c r="G63" s="134" t="s">
        <v>247</v>
      </c>
      <c r="H63" s="134" t="s">
        <v>247</v>
      </c>
      <c r="I63" s="134">
        <v>20</v>
      </c>
      <c r="J63" s="134">
        <v>51798.701200000003</v>
      </c>
      <c r="K63" s="135"/>
      <c r="L63" s="134">
        <v>51798.701200000003</v>
      </c>
      <c r="M63" s="134">
        <v>57</v>
      </c>
      <c r="N63" s="134">
        <v>0.39887805739999999</v>
      </c>
      <c r="O63" s="134" t="b">
        <v>0</v>
      </c>
      <c r="P63" s="134">
        <v>19.09</v>
      </c>
      <c r="Q63" s="134">
        <v>89.09</v>
      </c>
    </row>
    <row r="64" spans="1:17">
      <c r="A64" s="296"/>
      <c r="B64" s="184" t="s">
        <v>69</v>
      </c>
      <c r="C64" s="134" t="s">
        <v>246</v>
      </c>
      <c r="D64" s="135"/>
      <c r="E64" s="134" t="s">
        <v>247</v>
      </c>
      <c r="F64" s="134" t="s">
        <v>247</v>
      </c>
      <c r="G64" s="134" t="s">
        <v>247</v>
      </c>
      <c r="H64" s="134" t="s">
        <v>247</v>
      </c>
      <c r="I64" s="134">
        <v>20</v>
      </c>
      <c r="J64" s="134">
        <v>42774.178590000003</v>
      </c>
      <c r="K64" s="135"/>
      <c r="L64" s="134">
        <v>42774.178590000003</v>
      </c>
      <c r="M64" s="134">
        <v>14</v>
      </c>
      <c r="N64" s="134">
        <v>0.94634618230000001</v>
      </c>
      <c r="O64" s="134" t="b">
        <v>0</v>
      </c>
      <c r="P64" s="134">
        <v>27.47</v>
      </c>
      <c r="Q64" s="134">
        <v>97.47</v>
      </c>
    </row>
    <row r="65" spans="1:17">
      <c r="A65" s="296"/>
      <c r="B65" s="184" t="s">
        <v>70</v>
      </c>
      <c r="C65" s="134" t="s">
        <v>248</v>
      </c>
      <c r="D65" s="181" t="s">
        <v>249</v>
      </c>
      <c r="E65" s="134" t="s">
        <v>248</v>
      </c>
      <c r="F65" s="135"/>
      <c r="G65" s="135"/>
      <c r="H65" s="135"/>
      <c r="I65" s="135"/>
      <c r="J65" s="135"/>
      <c r="K65" s="135"/>
      <c r="L65" s="134" t="s">
        <v>267</v>
      </c>
      <c r="M65" s="134" t="s">
        <v>267</v>
      </c>
      <c r="N65" s="134" t="s">
        <v>267</v>
      </c>
      <c r="O65" s="134" t="b">
        <v>0</v>
      </c>
      <c r="P65" s="134">
        <v>0</v>
      </c>
      <c r="Q65" s="134">
        <v>0</v>
      </c>
    </row>
    <row r="66" spans="1:17">
      <c r="A66" s="296"/>
      <c r="B66" s="140" t="s">
        <v>71</v>
      </c>
      <c r="C66" s="134" t="s">
        <v>248</v>
      </c>
      <c r="D66" s="181" t="s">
        <v>249</v>
      </c>
      <c r="E66" s="134" t="s">
        <v>248</v>
      </c>
      <c r="F66" s="135"/>
      <c r="G66" s="135"/>
      <c r="H66" s="135"/>
      <c r="I66" s="135"/>
      <c r="J66" s="135"/>
      <c r="K66" s="135"/>
      <c r="L66" s="134" t="s">
        <v>267</v>
      </c>
      <c r="M66" s="134" t="s">
        <v>267</v>
      </c>
      <c r="N66" s="134" t="s">
        <v>267</v>
      </c>
      <c r="O66" s="134" t="b">
        <v>0</v>
      </c>
      <c r="P66" s="134">
        <v>0</v>
      </c>
      <c r="Q66" s="134">
        <v>0</v>
      </c>
    </row>
    <row r="67" spans="1:17">
      <c r="A67" s="296"/>
      <c r="B67" s="184" t="s">
        <v>72</v>
      </c>
      <c r="C67" s="134" t="s">
        <v>246</v>
      </c>
      <c r="D67" s="135"/>
      <c r="E67" s="134" t="s">
        <v>247</v>
      </c>
      <c r="F67" s="134" t="s">
        <v>247</v>
      </c>
      <c r="G67" s="134" t="s">
        <v>247</v>
      </c>
      <c r="H67" s="134" t="s">
        <v>247</v>
      </c>
      <c r="I67" s="134">
        <v>20</v>
      </c>
      <c r="J67" s="134">
        <v>51386.227749999998</v>
      </c>
      <c r="K67" s="135"/>
      <c r="L67" s="134">
        <v>51386.227749999998</v>
      </c>
      <c r="M67" s="134">
        <v>54</v>
      </c>
      <c r="N67" s="134">
        <v>0.42390055180000002</v>
      </c>
      <c r="O67" s="134" t="b">
        <v>0</v>
      </c>
      <c r="P67" s="134">
        <v>19.68</v>
      </c>
      <c r="Q67" s="134">
        <v>89.68</v>
      </c>
    </row>
    <row r="68" spans="1:17">
      <c r="A68" s="296"/>
      <c r="B68" s="184" t="s">
        <v>73</v>
      </c>
      <c r="C68" s="134" t="s">
        <v>248</v>
      </c>
      <c r="D68" s="181" t="s">
        <v>249</v>
      </c>
      <c r="E68" s="134" t="s">
        <v>248</v>
      </c>
      <c r="F68" s="135"/>
      <c r="G68" s="135"/>
      <c r="H68" s="135"/>
      <c r="I68" s="135"/>
      <c r="J68" s="135"/>
      <c r="K68" s="135"/>
      <c r="L68" s="134" t="s">
        <v>267</v>
      </c>
      <c r="M68" s="134" t="s">
        <v>267</v>
      </c>
      <c r="N68" s="134" t="s">
        <v>267</v>
      </c>
      <c r="O68" s="134" t="b">
        <v>0</v>
      </c>
      <c r="P68" s="134">
        <v>0</v>
      </c>
      <c r="Q68" s="134">
        <v>0</v>
      </c>
    </row>
    <row r="69" spans="1:17">
      <c r="A69" s="296"/>
      <c r="B69" s="184" t="s">
        <v>74</v>
      </c>
      <c r="C69" s="134" t="s">
        <v>246</v>
      </c>
      <c r="D69" s="135"/>
      <c r="E69" s="134" t="s">
        <v>247</v>
      </c>
      <c r="F69" s="134" t="s">
        <v>247</v>
      </c>
      <c r="G69" s="134" t="s">
        <v>247</v>
      </c>
      <c r="H69" s="134" t="s">
        <v>247</v>
      </c>
      <c r="I69" s="134">
        <v>20</v>
      </c>
      <c r="J69" s="134">
        <v>58774.16257</v>
      </c>
      <c r="K69" s="135"/>
      <c r="L69" s="134">
        <v>58774.16257</v>
      </c>
      <c r="M69" s="134">
        <v>102</v>
      </c>
      <c r="N69" s="134">
        <v>-2.4284798020000001E-2</v>
      </c>
      <c r="O69" s="134" t="b">
        <v>0</v>
      </c>
      <c r="P69" s="134">
        <v>10.32</v>
      </c>
      <c r="Q69" s="134">
        <v>80.319999999999993</v>
      </c>
    </row>
    <row r="70" spans="1:17">
      <c r="A70" s="296"/>
      <c r="B70" s="184" t="s">
        <v>75</v>
      </c>
      <c r="C70" s="134" t="s">
        <v>246</v>
      </c>
      <c r="D70" s="135"/>
      <c r="E70" s="134" t="s">
        <v>247</v>
      </c>
      <c r="F70" s="134" t="s">
        <v>247</v>
      </c>
      <c r="G70" s="134" t="s">
        <v>247</v>
      </c>
      <c r="H70" s="134" t="s">
        <v>247</v>
      </c>
      <c r="I70" s="134">
        <v>20</v>
      </c>
      <c r="J70" s="134">
        <v>65799.518700000001</v>
      </c>
      <c r="K70" s="135"/>
      <c r="L70" s="134">
        <v>65799.518700000001</v>
      </c>
      <c r="M70" s="134">
        <v>125</v>
      </c>
      <c r="N70" s="134">
        <v>-0.45047449389999999</v>
      </c>
      <c r="O70" s="134" t="b">
        <v>0</v>
      </c>
      <c r="P70" s="134">
        <v>5.84</v>
      </c>
      <c r="Q70" s="134">
        <v>75.84</v>
      </c>
    </row>
    <row r="71" spans="1:17">
      <c r="A71" s="296"/>
      <c r="B71" s="184" t="s">
        <v>76</v>
      </c>
      <c r="C71" s="134" t="s">
        <v>246</v>
      </c>
      <c r="D71" s="135"/>
      <c r="E71" s="134" t="s">
        <v>247</v>
      </c>
      <c r="F71" s="134" t="s">
        <v>247</v>
      </c>
      <c r="G71" s="134" t="s">
        <v>247</v>
      </c>
      <c r="H71" s="134" t="s">
        <v>247</v>
      </c>
      <c r="I71" s="134">
        <v>20</v>
      </c>
      <c r="J71" s="134">
        <v>127690.51790000001</v>
      </c>
      <c r="K71" s="135"/>
      <c r="L71" s="134">
        <v>127690.51790000001</v>
      </c>
      <c r="M71" s="134">
        <v>152</v>
      </c>
      <c r="N71" s="134">
        <v>-4.2050608299999999</v>
      </c>
      <c r="O71" s="134" t="b">
        <v>0</v>
      </c>
      <c r="P71" s="134">
        <v>0.57999999999999996</v>
      </c>
      <c r="Q71" s="134">
        <v>70.58</v>
      </c>
    </row>
    <row r="72" spans="1:17">
      <c r="A72" s="296"/>
      <c r="B72" s="184" t="s">
        <v>77</v>
      </c>
      <c r="C72" s="134" t="s">
        <v>246</v>
      </c>
      <c r="D72" s="135"/>
      <c r="E72" s="134" t="s">
        <v>247</v>
      </c>
      <c r="F72" s="134" t="s">
        <v>247</v>
      </c>
      <c r="G72" s="134" t="s">
        <v>247</v>
      </c>
      <c r="H72" s="134" t="s">
        <v>247</v>
      </c>
      <c r="I72" s="134">
        <v>20</v>
      </c>
      <c r="J72" s="134">
        <v>59861.895400000001</v>
      </c>
      <c r="K72" s="135"/>
      <c r="L72" s="134">
        <v>59861.895400000001</v>
      </c>
      <c r="M72" s="134">
        <v>107</v>
      </c>
      <c r="N72" s="134">
        <v>-9.0271563030000002E-2</v>
      </c>
      <c r="O72" s="134" t="b">
        <v>0</v>
      </c>
      <c r="P72" s="134">
        <v>9.35</v>
      </c>
      <c r="Q72" s="134">
        <v>79.349999999999994</v>
      </c>
    </row>
    <row r="73" spans="1:17">
      <c r="A73" s="296"/>
      <c r="B73" s="184" t="s">
        <v>78</v>
      </c>
      <c r="C73" s="134" t="s">
        <v>246</v>
      </c>
      <c r="D73" s="135"/>
      <c r="E73" s="134" t="s">
        <v>247</v>
      </c>
      <c r="F73" s="134" t="s">
        <v>247</v>
      </c>
      <c r="G73" s="134" t="s">
        <v>247</v>
      </c>
      <c r="H73" s="134" t="s">
        <v>247</v>
      </c>
      <c r="I73" s="134">
        <v>20</v>
      </c>
      <c r="J73" s="134">
        <v>62992.037450000003</v>
      </c>
      <c r="K73" s="135"/>
      <c r="L73" s="134">
        <v>62992.037450000003</v>
      </c>
      <c r="M73" s="134">
        <v>117</v>
      </c>
      <c r="N73" s="134">
        <v>-0.2801600561</v>
      </c>
      <c r="O73" s="134" t="b">
        <v>0</v>
      </c>
      <c r="P73" s="134">
        <v>7.4</v>
      </c>
      <c r="Q73" s="134">
        <v>77.400000000000006</v>
      </c>
    </row>
    <row r="74" spans="1:17">
      <c r="A74" s="296"/>
      <c r="B74" s="184" t="s">
        <v>79</v>
      </c>
      <c r="C74" s="134" t="s">
        <v>246</v>
      </c>
      <c r="D74" s="135"/>
      <c r="E74" s="134" t="s">
        <v>247</v>
      </c>
      <c r="F74" s="134" t="s">
        <v>247</v>
      </c>
      <c r="G74" s="134" t="s">
        <v>247</v>
      </c>
      <c r="H74" s="134" t="s">
        <v>247</v>
      </c>
      <c r="I74" s="134">
        <v>20</v>
      </c>
      <c r="J74" s="134">
        <v>50993.712249999997</v>
      </c>
      <c r="K74" s="135"/>
      <c r="L74" s="134">
        <v>50993.712249999997</v>
      </c>
      <c r="M74" s="134">
        <v>51</v>
      </c>
      <c r="N74" s="134">
        <v>0.44771230709999998</v>
      </c>
      <c r="O74" s="134" t="b">
        <v>0</v>
      </c>
      <c r="P74" s="134">
        <v>20.260000000000002</v>
      </c>
      <c r="Q74" s="134">
        <v>90.26</v>
      </c>
    </row>
    <row r="75" spans="1:17">
      <c r="A75" s="296"/>
      <c r="B75" s="184" t="s">
        <v>80</v>
      </c>
      <c r="C75" s="134" t="s">
        <v>246</v>
      </c>
      <c r="D75" s="135"/>
      <c r="E75" s="134" t="s">
        <v>247</v>
      </c>
      <c r="F75" s="134" t="s">
        <v>247</v>
      </c>
      <c r="G75" s="134" t="s">
        <v>247</v>
      </c>
      <c r="H75" s="134" t="s">
        <v>247</v>
      </c>
      <c r="I75" s="134">
        <v>20</v>
      </c>
      <c r="J75" s="134">
        <v>52194.543100000003</v>
      </c>
      <c r="K75" s="135"/>
      <c r="L75" s="134">
        <v>52194.543100000003</v>
      </c>
      <c r="M75" s="134">
        <v>62</v>
      </c>
      <c r="N75" s="134">
        <v>0.37486450760000001</v>
      </c>
      <c r="O75" s="134" t="b">
        <v>0</v>
      </c>
      <c r="P75" s="134">
        <v>18.12</v>
      </c>
      <c r="Q75" s="134">
        <v>88.12</v>
      </c>
    </row>
    <row r="76" spans="1:17">
      <c r="A76" s="296"/>
      <c r="B76" s="184" t="s">
        <v>81</v>
      </c>
      <c r="C76" s="134" t="s">
        <v>246</v>
      </c>
      <c r="D76" s="135"/>
      <c r="E76" s="134" t="s">
        <v>247</v>
      </c>
      <c r="F76" s="134" t="s">
        <v>247</v>
      </c>
      <c r="G76" s="134" t="s">
        <v>247</v>
      </c>
      <c r="H76" s="134" t="s">
        <v>247</v>
      </c>
      <c r="I76" s="134">
        <v>20</v>
      </c>
      <c r="J76" s="134">
        <v>54975.413560000001</v>
      </c>
      <c r="K76" s="135"/>
      <c r="L76" s="134">
        <v>54975.413560000001</v>
      </c>
      <c r="M76" s="134">
        <v>80</v>
      </c>
      <c r="N76" s="134">
        <v>0.20616439989999999</v>
      </c>
      <c r="O76" s="134" t="b">
        <v>0</v>
      </c>
      <c r="P76" s="134">
        <v>14.61</v>
      </c>
      <c r="Q76" s="134">
        <v>84.61</v>
      </c>
    </row>
    <row r="77" spans="1:17">
      <c r="A77" s="296"/>
      <c r="B77" s="184" t="s">
        <v>82</v>
      </c>
      <c r="C77" s="134" t="s">
        <v>246</v>
      </c>
      <c r="D77" s="135"/>
      <c r="E77" s="134" t="s">
        <v>247</v>
      </c>
      <c r="F77" s="134" t="s">
        <v>247</v>
      </c>
      <c r="G77" s="134" t="s">
        <v>247</v>
      </c>
      <c r="H77" s="134" t="s">
        <v>247</v>
      </c>
      <c r="I77" s="134">
        <v>20</v>
      </c>
      <c r="J77" s="134">
        <v>54226.9732</v>
      </c>
      <c r="K77" s="135"/>
      <c r="L77" s="134">
        <v>54226.9732</v>
      </c>
      <c r="M77" s="134">
        <v>76</v>
      </c>
      <c r="N77" s="134">
        <v>0.25156815789999998</v>
      </c>
      <c r="O77" s="134" t="b">
        <v>0</v>
      </c>
      <c r="P77" s="134">
        <v>15.39</v>
      </c>
      <c r="Q77" s="134">
        <v>85.39</v>
      </c>
    </row>
    <row r="78" spans="1:17">
      <c r="A78" s="296"/>
      <c r="B78" s="184" t="s">
        <v>83</v>
      </c>
      <c r="C78" s="134" t="s">
        <v>246</v>
      </c>
      <c r="D78" s="135"/>
      <c r="E78" s="134" t="s">
        <v>247</v>
      </c>
      <c r="F78" s="134" t="s">
        <v>247</v>
      </c>
      <c r="G78" s="134" t="s">
        <v>247</v>
      </c>
      <c r="H78" s="134" t="s">
        <v>247</v>
      </c>
      <c r="I78" s="134">
        <v>20</v>
      </c>
      <c r="J78" s="134">
        <v>133608.18220000001</v>
      </c>
      <c r="K78" s="135"/>
      <c r="L78" s="134">
        <v>133608.18220000001</v>
      </c>
      <c r="M78" s="134">
        <v>154</v>
      </c>
      <c r="N78" s="134">
        <v>-4.5640529580000004</v>
      </c>
      <c r="O78" s="134" t="b">
        <v>0</v>
      </c>
      <c r="P78" s="134">
        <v>0.19</v>
      </c>
      <c r="Q78" s="134">
        <v>70.19</v>
      </c>
    </row>
    <row r="79" spans="1:17">
      <c r="A79" s="296"/>
      <c r="B79" s="184" t="s">
        <v>84</v>
      </c>
      <c r="C79" s="134" t="s">
        <v>246</v>
      </c>
      <c r="D79" s="135"/>
      <c r="E79" s="134" t="s">
        <v>247</v>
      </c>
      <c r="F79" s="134" t="s">
        <v>247</v>
      </c>
      <c r="G79" s="134" t="s">
        <v>247</v>
      </c>
      <c r="H79" s="134" t="s">
        <v>247</v>
      </c>
      <c r="I79" s="134">
        <v>20</v>
      </c>
      <c r="J79" s="134">
        <v>46998.706039999997</v>
      </c>
      <c r="K79" s="135"/>
      <c r="L79" s="134">
        <v>46998.706039999997</v>
      </c>
      <c r="M79" s="134">
        <v>31</v>
      </c>
      <c r="N79" s="134">
        <v>0.69006734940000003</v>
      </c>
      <c r="O79" s="134" t="b">
        <v>0</v>
      </c>
      <c r="P79" s="134">
        <v>24.16</v>
      </c>
      <c r="Q79" s="134">
        <v>94.16</v>
      </c>
    </row>
    <row r="80" spans="1:17">
      <c r="A80" s="296"/>
      <c r="B80" s="184" t="s">
        <v>85</v>
      </c>
      <c r="C80" s="134" t="s">
        <v>246</v>
      </c>
      <c r="D80" s="135"/>
      <c r="E80" s="134" t="s">
        <v>247</v>
      </c>
      <c r="F80" s="134" t="s">
        <v>247</v>
      </c>
      <c r="G80" s="134" t="s">
        <v>247</v>
      </c>
      <c r="H80" s="134" t="s">
        <v>247</v>
      </c>
      <c r="I80" s="134">
        <v>20</v>
      </c>
      <c r="J80" s="134">
        <v>46533.010139999999</v>
      </c>
      <c r="K80" s="135"/>
      <c r="L80" s="134">
        <v>46533.010139999999</v>
      </c>
      <c r="M80" s="134">
        <v>29</v>
      </c>
      <c r="N80" s="134">
        <v>0.71831855690000002</v>
      </c>
      <c r="O80" s="134" t="b">
        <v>0</v>
      </c>
      <c r="P80" s="134">
        <v>24.55</v>
      </c>
      <c r="Q80" s="134">
        <v>94.55</v>
      </c>
    </row>
    <row r="81" spans="1:17">
      <c r="A81" s="296"/>
      <c r="B81" s="184" t="s">
        <v>86</v>
      </c>
      <c r="C81" s="134" t="s">
        <v>246</v>
      </c>
      <c r="D81" s="135"/>
      <c r="E81" s="134" t="s">
        <v>247</v>
      </c>
      <c r="F81" s="134" t="s">
        <v>247</v>
      </c>
      <c r="G81" s="134" t="s">
        <v>247</v>
      </c>
      <c r="H81" s="134" t="s">
        <v>247</v>
      </c>
      <c r="I81" s="134">
        <v>20</v>
      </c>
      <c r="J81" s="134">
        <v>48605.357409999997</v>
      </c>
      <c r="K81" s="135"/>
      <c r="L81" s="134">
        <v>48605.357409999997</v>
      </c>
      <c r="M81" s="134">
        <v>38</v>
      </c>
      <c r="N81" s="134">
        <v>0.59260065220000002</v>
      </c>
      <c r="O81" s="134" t="b">
        <v>0</v>
      </c>
      <c r="P81" s="134">
        <v>22.79</v>
      </c>
      <c r="Q81" s="134">
        <v>92.79</v>
      </c>
    </row>
    <row r="82" spans="1:17">
      <c r="A82" s="296"/>
      <c r="B82" s="184" t="s">
        <v>87</v>
      </c>
      <c r="C82" s="134" t="s">
        <v>246</v>
      </c>
      <c r="D82" s="135"/>
      <c r="E82" s="134" t="s">
        <v>247</v>
      </c>
      <c r="F82" s="134" t="s">
        <v>247</v>
      </c>
      <c r="G82" s="134" t="s">
        <v>247</v>
      </c>
      <c r="H82" s="134" t="s">
        <v>247</v>
      </c>
      <c r="I82" s="134">
        <v>20</v>
      </c>
      <c r="J82" s="134">
        <v>46276.87732</v>
      </c>
      <c r="K82" s="135"/>
      <c r="L82" s="134">
        <v>46276.87732</v>
      </c>
      <c r="M82" s="134">
        <v>28</v>
      </c>
      <c r="N82" s="134">
        <v>0.73385672560000004</v>
      </c>
      <c r="O82" s="134" t="b">
        <v>0</v>
      </c>
      <c r="P82" s="134">
        <v>24.74</v>
      </c>
      <c r="Q82" s="134">
        <v>94.74</v>
      </c>
    </row>
    <row r="83" spans="1:17">
      <c r="A83" s="297" t="s">
        <v>88</v>
      </c>
      <c r="B83" s="185" t="s">
        <v>89</v>
      </c>
      <c r="C83" s="134" t="s">
        <v>246</v>
      </c>
      <c r="D83" s="135"/>
      <c r="E83" s="134" t="s">
        <v>247</v>
      </c>
      <c r="F83" s="134" t="s">
        <v>247</v>
      </c>
      <c r="G83" s="134" t="s">
        <v>247</v>
      </c>
      <c r="H83" s="134" t="s">
        <v>247</v>
      </c>
      <c r="I83" s="134">
        <v>20</v>
      </c>
      <c r="J83" s="134">
        <v>75888.489939999999</v>
      </c>
      <c r="K83" s="135"/>
      <c r="L83" s="134">
        <v>75888.489939999999</v>
      </c>
      <c r="M83" s="134">
        <v>143</v>
      </c>
      <c r="N83" s="134">
        <v>-1.0625168599999999</v>
      </c>
      <c r="O83" s="134" t="b">
        <v>0</v>
      </c>
      <c r="P83" s="134">
        <v>2.34</v>
      </c>
      <c r="Q83" s="134">
        <v>72.34</v>
      </c>
    </row>
    <row r="84" spans="1:17">
      <c r="A84" s="297"/>
      <c r="B84" s="185" t="s">
        <v>90</v>
      </c>
      <c r="C84" s="134" t="s">
        <v>246</v>
      </c>
      <c r="D84" s="135"/>
      <c r="E84" s="134" t="s">
        <v>247</v>
      </c>
      <c r="F84" s="134" t="s">
        <v>247</v>
      </c>
      <c r="G84" s="134" t="s">
        <v>247</v>
      </c>
      <c r="H84" s="134" t="s">
        <v>247</v>
      </c>
      <c r="I84" s="134">
        <v>20</v>
      </c>
      <c r="J84" s="134">
        <v>58587.883869999998</v>
      </c>
      <c r="K84" s="135"/>
      <c r="L84" s="134">
        <v>58587.883869999998</v>
      </c>
      <c r="M84" s="134">
        <v>99</v>
      </c>
      <c r="N84" s="134">
        <v>-1.2984294380000001E-2</v>
      </c>
      <c r="O84" s="134" t="b">
        <v>0</v>
      </c>
      <c r="P84" s="134">
        <v>10.91</v>
      </c>
      <c r="Q84" s="134">
        <v>80.91</v>
      </c>
    </row>
    <row r="85" spans="1:17">
      <c r="A85" s="297"/>
      <c r="B85" s="185" t="s">
        <v>91</v>
      </c>
      <c r="C85" s="134" t="s">
        <v>246</v>
      </c>
      <c r="D85" s="135"/>
      <c r="E85" s="134" t="s">
        <v>247</v>
      </c>
      <c r="F85" s="134" t="s">
        <v>247</v>
      </c>
      <c r="G85" s="134" t="s">
        <v>247</v>
      </c>
      <c r="H85" s="134" t="s">
        <v>247</v>
      </c>
      <c r="I85" s="134">
        <v>20</v>
      </c>
      <c r="J85" s="134">
        <v>47424.485229999998</v>
      </c>
      <c r="K85" s="135"/>
      <c r="L85" s="134">
        <v>47424.485229999998</v>
      </c>
      <c r="M85" s="134">
        <v>32</v>
      </c>
      <c r="N85" s="134">
        <v>0.66423766900000003</v>
      </c>
      <c r="O85" s="134" t="b">
        <v>0</v>
      </c>
      <c r="P85" s="134">
        <v>23.96</v>
      </c>
      <c r="Q85" s="134">
        <v>93.96</v>
      </c>
    </row>
    <row r="86" spans="1:17">
      <c r="A86" s="297"/>
      <c r="B86" s="185" t="s">
        <v>92</v>
      </c>
      <c r="C86" s="134" t="s">
        <v>246</v>
      </c>
      <c r="D86" s="135"/>
      <c r="E86" s="134" t="s">
        <v>247</v>
      </c>
      <c r="F86" s="134" t="s">
        <v>247</v>
      </c>
      <c r="G86" s="134" t="s">
        <v>247</v>
      </c>
      <c r="H86" s="134" t="s">
        <v>247</v>
      </c>
      <c r="I86" s="134">
        <v>20</v>
      </c>
      <c r="J86" s="134">
        <v>40738.42123</v>
      </c>
      <c r="K86" s="135"/>
      <c r="L86" s="134">
        <v>40738.42123</v>
      </c>
      <c r="M86" s="134">
        <v>3</v>
      </c>
      <c r="N86" s="134">
        <v>1.0698443790000001</v>
      </c>
      <c r="O86" s="134" t="b">
        <v>0</v>
      </c>
      <c r="P86" s="134">
        <v>29.61</v>
      </c>
      <c r="Q86" s="134">
        <v>99.61</v>
      </c>
    </row>
    <row r="87" spans="1:17">
      <c r="A87" s="297"/>
      <c r="B87" s="185" t="s">
        <v>93</v>
      </c>
      <c r="C87" s="134" t="s">
        <v>246</v>
      </c>
      <c r="D87" s="135"/>
      <c r="E87" s="134" t="s">
        <v>247</v>
      </c>
      <c r="F87" s="134" t="s">
        <v>247</v>
      </c>
      <c r="G87" s="134" t="s">
        <v>247</v>
      </c>
      <c r="H87" s="134" t="s">
        <v>247</v>
      </c>
      <c r="I87" s="134">
        <v>20</v>
      </c>
      <c r="J87" s="134">
        <v>61960.853080000001</v>
      </c>
      <c r="K87" s="135"/>
      <c r="L87" s="134">
        <v>61960.853080000001</v>
      </c>
      <c r="M87" s="134">
        <v>112</v>
      </c>
      <c r="N87" s="134">
        <v>-0.21760377489999999</v>
      </c>
      <c r="O87" s="134" t="b">
        <v>0</v>
      </c>
      <c r="P87" s="134">
        <v>8.3800000000000008</v>
      </c>
      <c r="Q87" s="134">
        <v>78.38</v>
      </c>
    </row>
    <row r="88" spans="1:17">
      <c r="A88" s="297"/>
      <c r="B88" s="185" t="s">
        <v>94</v>
      </c>
      <c r="C88" s="134" t="s">
        <v>246</v>
      </c>
      <c r="D88" s="135"/>
      <c r="E88" s="134" t="s">
        <v>247</v>
      </c>
      <c r="F88" s="134" t="s">
        <v>247</v>
      </c>
      <c r="G88" s="134" t="s">
        <v>247</v>
      </c>
      <c r="H88" s="134" t="s">
        <v>247</v>
      </c>
      <c r="I88" s="134">
        <v>20</v>
      </c>
      <c r="J88" s="134">
        <v>53664.81194</v>
      </c>
      <c r="K88" s="135"/>
      <c r="L88" s="134">
        <v>53664.81194</v>
      </c>
      <c r="M88" s="134">
        <v>70</v>
      </c>
      <c r="N88" s="134">
        <v>0.28567138800000003</v>
      </c>
      <c r="O88" s="134" t="b">
        <v>0</v>
      </c>
      <c r="P88" s="134">
        <v>16.559999999999999</v>
      </c>
      <c r="Q88" s="134">
        <v>86.56</v>
      </c>
    </row>
    <row r="89" spans="1:17">
      <c r="A89" s="297"/>
      <c r="B89" s="185" t="s">
        <v>95</v>
      </c>
      <c r="C89" s="134" t="s">
        <v>246</v>
      </c>
      <c r="D89" s="135"/>
      <c r="E89" s="134" t="s">
        <v>247</v>
      </c>
      <c r="F89" s="134" t="s">
        <v>247</v>
      </c>
      <c r="G89" s="134" t="s">
        <v>247</v>
      </c>
      <c r="H89" s="134" t="s">
        <v>247</v>
      </c>
      <c r="I89" s="134">
        <v>20</v>
      </c>
      <c r="J89" s="134">
        <v>60327.590759999999</v>
      </c>
      <c r="K89" s="135"/>
      <c r="L89" s="134">
        <v>60327.590759999999</v>
      </c>
      <c r="M89" s="134">
        <v>108</v>
      </c>
      <c r="N89" s="134">
        <v>-0.1185227378</v>
      </c>
      <c r="O89" s="134" t="b">
        <v>0</v>
      </c>
      <c r="P89" s="134">
        <v>9.16</v>
      </c>
      <c r="Q89" s="134">
        <v>79.16</v>
      </c>
    </row>
    <row r="90" spans="1:17">
      <c r="A90" s="297"/>
      <c r="B90" s="185" t="s">
        <v>96</v>
      </c>
      <c r="C90" s="134" t="s">
        <v>246</v>
      </c>
      <c r="D90" s="135"/>
      <c r="E90" s="134" t="s">
        <v>247</v>
      </c>
      <c r="F90" s="134" t="s">
        <v>247</v>
      </c>
      <c r="G90" s="134" t="s">
        <v>247</v>
      </c>
      <c r="H90" s="134" t="s">
        <v>247</v>
      </c>
      <c r="I90" s="134">
        <v>20</v>
      </c>
      <c r="J90" s="134">
        <v>42418.253219999999</v>
      </c>
      <c r="K90" s="135"/>
      <c r="L90" s="134">
        <v>42418.253219999999</v>
      </c>
      <c r="M90" s="134">
        <v>10</v>
      </c>
      <c r="N90" s="134">
        <v>0.96793821579999995</v>
      </c>
      <c r="O90" s="134" t="b">
        <v>0</v>
      </c>
      <c r="P90" s="134">
        <v>28.25</v>
      </c>
      <c r="Q90" s="134">
        <v>98.25</v>
      </c>
    </row>
    <row r="91" spans="1:17">
      <c r="A91" s="297"/>
      <c r="B91" s="185" t="s">
        <v>97</v>
      </c>
      <c r="C91" s="134" t="s">
        <v>246</v>
      </c>
      <c r="D91" s="135"/>
      <c r="E91" s="134" t="s">
        <v>247</v>
      </c>
      <c r="F91" s="134" t="s">
        <v>247</v>
      </c>
      <c r="G91" s="134" t="s">
        <v>247</v>
      </c>
      <c r="H91" s="134" t="s">
        <v>247</v>
      </c>
      <c r="I91" s="134">
        <v>20</v>
      </c>
      <c r="J91" s="134">
        <v>55946.722370000003</v>
      </c>
      <c r="K91" s="135"/>
      <c r="L91" s="134">
        <v>55946.722370000003</v>
      </c>
      <c r="M91" s="134">
        <v>86</v>
      </c>
      <c r="N91" s="134">
        <v>0.14724043949999999</v>
      </c>
      <c r="O91" s="134" t="b">
        <v>0</v>
      </c>
      <c r="P91" s="134">
        <v>13.44</v>
      </c>
      <c r="Q91" s="134">
        <v>83.44</v>
      </c>
    </row>
    <row r="92" spans="1:17">
      <c r="A92" s="297"/>
      <c r="B92" s="185" t="s">
        <v>98</v>
      </c>
      <c r="C92" s="134" t="s">
        <v>246</v>
      </c>
      <c r="D92" s="135"/>
      <c r="E92" s="134" t="s">
        <v>247</v>
      </c>
      <c r="F92" s="134" t="s">
        <v>247</v>
      </c>
      <c r="G92" s="134" t="s">
        <v>247</v>
      </c>
      <c r="H92" s="134" t="s">
        <v>247</v>
      </c>
      <c r="I92" s="134">
        <v>20</v>
      </c>
      <c r="J92" s="134">
        <v>55657.325579999997</v>
      </c>
      <c r="K92" s="135"/>
      <c r="L92" s="134">
        <v>55657.325579999997</v>
      </c>
      <c r="M92" s="134">
        <v>84</v>
      </c>
      <c r="N92" s="134">
        <v>0.1647965502</v>
      </c>
      <c r="O92" s="134" t="b">
        <v>0</v>
      </c>
      <c r="P92" s="134">
        <v>13.83</v>
      </c>
      <c r="Q92" s="134">
        <v>83.83</v>
      </c>
    </row>
    <row r="93" spans="1:17">
      <c r="A93" s="297"/>
      <c r="B93" s="185" t="s">
        <v>99</v>
      </c>
      <c r="C93" s="134" t="s">
        <v>246</v>
      </c>
      <c r="D93" s="135"/>
      <c r="E93" s="134" t="s">
        <v>247</v>
      </c>
      <c r="F93" s="134" t="s">
        <v>247</v>
      </c>
      <c r="G93" s="134" t="s">
        <v>247</v>
      </c>
      <c r="H93" s="134" t="s">
        <v>247</v>
      </c>
      <c r="I93" s="134">
        <v>20</v>
      </c>
      <c r="J93" s="134">
        <v>44021.577989999998</v>
      </c>
      <c r="K93" s="135"/>
      <c r="L93" s="134">
        <v>44021.577989999998</v>
      </c>
      <c r="M93" s="134">
        <v>19</v>
      </c>
      <c r="N93" s="134">
        <v>0.87067332509999995</v>
      </c>
      <c r="O93" s="134" t="b">
        <v>0</v>
      </c>
      <c r="P93" s="134">
        <v>26.49</v>
      </c>
      <c r="Q93" s="134">
        <v>96.49</v>
      </c>
    </row>
    <row r="94" spans="1:17">
      <c r="A94" s="297"/>
      <c r="B94" s="185" t="s">
        <v>100</v>
      </c>
      <c r="C94" s="134" t="s">
        <v>246</v>
      </c>
      <c r="D94" s="135"/>
      <c r="E94" s="134" t="s">
        <v>247</v>
      </c>
      <c r="F94" s="134" t="s">
        <v>247</v>
      </c>
      <c r="G94" s="134" t="s">
        <v>247</v>
      </c>
      <c r="H94" s="134" t="s">
        <v>247</v>
      </c>
      <c r="I94" s="134">
        <v>20</v>
      </c>
      <c r="J94" s="134">
        <v>39743.827619999996</v>
      </c>
      <c r="K94" s="135"/>
      <c r="L94" s="134">
        <v>39743.827619999996</v>
      </c>
      <c r="M94" s="134">
        <v>1</v>
      </c>
      <c r="N94" s="134">
        <v>1.1301809</v>
      </c>
      <c r="O94" s="134" t="b">
        <v>0</v>
      </c>
      <c r="P94" s="134">
        <v>30</v>
      </c>
      <c r="Q94" s="134">
        <v>100</v>
      </c>
    </row>
    <row r="95" spans="1:17">
      <c r="A95" s="297"/>
      <c r="B95" s="185" t="s">
        <v>101</v>
      </c>
      <c r="C95" s="134" t="s">
        <v>246</v>
      </c>
      <c r="D95" s="135"/>
      <c r="E95" s="134" t="s">
        <v>247</v>
      </c>
      <c r="F95" s="134" t="s">
        <v>247</v>
      </c>
      <c r="G95" s="134" t="s">
        <v>247</v>
      </c>
      <c r="H95" s="134" t="s">
        <v>247</v>
      </c>
      <c r="I95" s="134">
        <v>20</v>
      </c>
      <c r="J95" s="134">
        <v>58754.203549999998</v>
      </c>
      <c r="K95" s="135"/>
      <c r="L95" s="134">
        <v>58754.203549999998</v>
      </c>
      <c r="M95" s="134">
        <v>101</v>
      </c>
      <c r="N95" s="134">
        <v>-2.3073994109999999E-2</v>
      </c>
      <c r="O95" s="134" t="b">
        <v>0</v>
      </c>
      <c r="P95" s="134">
        <v>10.52</v>
      </c>
      <c r="Q95" s="134">
        <v>80.52</v>
      </c>
    </row>
    <row r="96" spans="1:17">
      <c r="A96" s="297"/>
      <c r="B96" s="185" t="s">
        <v>102</v>
      </c>
      <c r="C96" s="134" t="s">
        <v>246</v>
      </c>
      <c r="D96" s="135"/>
      <c r="E96" s="134" t="s">
        <v>247</v>
      </c>
      <c r="F96" s="134" t="s">
        <v>247</v>
      </c>
      <c r="G96" s="134" t="s">
        <v>247</v>
      </c>
      <c r="H96" s="134" t="s">
        <v>247</v>
      </c>
      <c r="I96" s="134">
        <v>20</v>
      </c>
      <c r="J96" s="134">
        <v>53308.887069999997</v>
      </c>
      <c r="K96" s="135"/>
      <c r="L96" s="134">
        <v>53308.887069999997</v>
      </c>
      <c r="M96" s="134">
        <v>68</v>
      </c>
      <c r="N96" s="134">
        <v>0.30726339120000001</v>
      </c>
      <c r="O96" s="134" t="b">
        <v>0</v>
      </c>
      <c r="P96" s="134">
        <v>16.95</v>
      </c>
      <c r="Q96" s="134">
        <v>86.95</v>
      </c>
    </row>
    <row r="97" spans="1:17">
      <c r="A97" s="297"/>
      <c r="B97" s="140" t="s">
        <v>103</v>
      </c>
      <c r="C97" s="134" t="s">
        <v>248</v>
      </c>
      <c r="D97" s="181" t="s">
        <v>249</v>
      </c>
      <c r="E97" s="134" t="s">
        <v>248</v>
      </c>
      <c r="F97" s="135"/>
      <c r="G97" s="135"/>
      <c r="H97" s="135"/>
      <c r="I97" s="135"/>
      <c r="J97" s="135"/>
      <c r="K97" s="135"/>
      <c r="L97" s="134" t="s">
        <v>267</v>
      </c>
      <c r="M97" s="134" t="s">
        <v>267</v>
      </c>
      <c r="N97" s="134" t="s">
        <v>267</v>
      </c>
      <c r="O97" s="134" t="b">
        <v>0</v>
      </c>
      <c r="P97" s="134">
        <v>0</v>
      </c>
      <c r="Q97" s="134">
        <v>0</v>
      </c>
    </row>
    <row r="98" spans="1:17">
      <c r="A98" s="297"/>
      <c r="B98" s="185" t="s">
        <v>104</v>
      </c>
      <c r="C98" s="134" t="s">
        <v>246</v>
      </c>
      <c r="D98" s="135"/>
      <c r="E98" s="134" t="s">
        <v>247</v>
      </c>
      <c r="F98" s="134" t="s">
        <v>247</v>
      </c>
      <c r="G98" s="134" t="s">
        <v>247</v>
      </c>
      <c r="H98" s="134" t="s">
        <v>247</v>
      </c>
      <c r="I98" s="134">
        <v>20</v>
      </c>
      <c r="J98" s="134">
        <v>52587.057809999998</v>
      </c>
      <c r="K98" s="135"/>
      <c r="L98" s="134">
        <v>52587.057809999998</v>
      </c>
      <c r="M98" s="134">
        <v>65</v>
      </c>
      <c r="N98" s="134">
        <v>0.35105280020000001</v>
      </c>
      <c r="O98" s="134" t="b">
        <v>0</v>
      </c>
      <c r="P98" s="134">
        <v>17.53</v>
      </c>
      <c r="Q98" s="134">
        <v>87.53</v>
      </c>
    </row>
    <row r="99" spans="1:17">
      <c r="A99" s="297"/>
      <c r="B99" s="185" t="s">
        <v>105</v>
      </c>
      <c r="C99" s="134" t="s">
        <v>246</v>
      </c>
      <c r="D99" s="135"/>
      <c r="E99" s="134" t="s">
        <v>247</v>
      </c>
      <c r="F99" s="134" t="s">
        <v>247</v>
      </c>
      <c r="G99" s="134" t="s">
        <v>247</v>
      </c>
      <c r="H99" s="134" t="s">
        <v>247</v>
      </c>
      <c r="I99" s="134">
        <v>20</v>
      </c>
      <c r="J99" s="134">
        <v>51785.395550000001</v>
      </c>
      <c r="K99" s="135"/>
      <c r="L99" s="134">
        <v>51785.395550000001</v>
      </c>
      <c r="M99" s="134">
        <v>56</v>
      </c>
      <c r="N99" s="134">
        <v>0.39968523789999999</v>
      </c>
      <c r="O99" s="134" t="b">
        <v>0</v>
      </c>
      <c r="P99" s="134">
        <v>19.29</v>
      </c>
      <c r="Q99" s="134">
        <v>89.29</v>
      </c>
    </row>
    <row r="100" spans="1:17">
      <c r="A100" s="297"/>
      <c r="B100" s="185" t="s">
        <v>106</v>
      </c>
      <c r="C100" s="134" t="s">
        <v>246</v>
      </c>
      <c r="D100" s="135"/>
      <c r="E100" s="134" t="s">
        <v>247</v>
      </c>
      <c r="F100" s="134" t="s">
        <v>247</v>
      </c>
      <c r="G100" s="134" t="s">
        <v>247</v>
      </c>
      <c r="H100" s="134" t="s">
        <v>247</v>
      </c>
      <c r="I100" s="134">
        <v>20</v>
      </c>
      <c r="J100" s="134">
        <v>52630.301229999997</v>
      </c>
      <c r="K100" s="135"/>
      <c r="L100" s="134">
        <v>52630.301229999997</v>
      </c>
      <c r="M100" s="134">
        <v>66</v>
      </c>
      <c r="N100" s="134">
        <v>0.34842945990000002</v>
      </c>
      <c r="O100" s="134" t="b">
        <v>0</v>
      </c>
      <c r="P100" s="134">
        <v>17.34</v>
      </c>
      <c r="Q100" s="134">
        <v>87.34</v>
      </c>
    </row>
    <row r="101" spans="1:17">
      <c r="A101" s="297"/>
      <c r="B101" s="185" t="s">
        <v>107</v>
      </c>
      <c r="C101" s="134" t="s">
        <v>246</v>
      </c>
      <c r="D101" s="135"/>
      <c r="E101" s="134" t="s">
        <v>247</v>
      </c>
      <c r="F101" s="134" t="s">
        <v>247</v>
      </c>
      <c r="G101" s="134" t="s">
        <v>247</v>
      </c>
      <c r="H101" s="134" t="s">
        <v>247</v>
      </c>
      <c r="I101" s="134">
        <v>20</v>
      </c>
      <c r="J101" s="134">
        <v>49097.664380000002</v>
      </c>
      <c r="K101" s="135"/>
      <c r="L101" s="134">
        <v>49097.664380000002</v>
      </c>
      <c r="M101" s="134">
        <v>41</v>
      </c>
      <c r="N101" s="134">
        <v>0.56273509749999995</v>
      </c>
      <c r="O101" s="134" t="b">
        <v>0</v>
      </c>
      <c r="P101" s="134">
        <v>22.21</v>
      </c>
      <c r="Q101" s="134">
        <v>92.21</v>
      </c>
    </row>
    <row r="102" spans="1:17">
      <c r="A102" s="297"/>
      <c r="B102" s="185" t="s">
        <v>108</v>
      </c>
      <c r="C102" s="134" t="s">
        <v>246</v>
      </c>
      <c r="D102" s="135"/>
      <c r="E102" s="134" t="s">
        <v>247</v>
      </c>
      <c r="F102" s="134" t="s">
        <v>247</v>
      </c>
      <c r="G102" s="134" t="s">
        <v>247</v>
      </c>
      <c r="H102" s="134" t="s">
        <v>247</v>
      </c>
      <c r="I102" s="134">
        <v>20</v>
      </c>
      <c r="J102" s="134">
        <v>45032.803630000002</v>
      </c>
      <c r="K102" s="135"/>
      <c r="L102" s="134">
        <v>45032.803630000002</v>
      </c>
      <c r="M102" s="134">
        <v>22</v>
      </c>
      <c r="N102" s="134">
        <v>0.8093278303</v>
      </c>
      <c r="O102" s="134" t="b">
        <v>0</v>
      </c>
      <c r="P102" s="134">
        <v>25.91</v>
      </c>
      <c r="Q102" s="134">
        <v>95.91</v>
      </c>
    </row>
    <row r="103" spans="1:17">
      <c r="A103" s="288" t="s">
        <v>109</v>
      </c>
      <c r="B103" s="186" t="s">
        <v>110</v>
      </c>
      <c r="C103" s="134" t="s">
        <v>246</v>
      </c>
      <c r="D103" s="135"/>
      <c r="E103" s="134" t="s">
        <v>247</v>
      </c>
      <c r="F103" s="134" t="s">
        <v>247</v>
      </c>
      <c r="G103" s="134" t="s">
        <v>247</v>
      </c>
      <c r="H103" s="134" t="s">
        <v>247</v>
      </c>
      <c r="I103" s="134">
        <v>20</v>
      </c>
      <c r="J103" s="134">
        <v>51316.37341</v>
      </c>
      <c r="K103" s="135"/>
      <c r="L103" s="134">
        <v>51316.37341</v>
      </c>
      <c r="M103" s="134">
        <v>52</v>
      </c>
      <c r="N103" s="134">
        <v>0.42813823020000003</v>
      </c>
      <c r="O103" s="134" t="b">
        <v>0</v>
      </c>
      <c r="P103" s="134">
        <v>20.059999999999999</v>
      </c>
      <c r="Q103" s="134">
        <v>90.06</v>
      </c>
    </row>
    <row r="104" spans="1:17">
      <c r="A104" s="288"/>
      <c r="B104" s="186" t="s">
        <v>111</v>
      </c>
      <c r="C104" s="134" t="s">
        <v>246</v>
      </c>
      <c r="D104" s="135"/>
      <c r="E104" s="134" t="s">
        <v>247</v>
      </c>
      <c r="F104" s="134" t="s">
        <v>247</v>
      </c>
      <c r="G104" s="134" t="s">
        <v>247</v>
      </c>
      <c r="H104" s="134" t="s">
        <v>247</v>
      </c>
      <c r="I104" s="134">
        <v>20</v>
      </c>
      <c r="J104" s="134">
        <v>58717.61318</v>
      </c>
      <c r="K104" s="135"/>
      <c r="L104" s="134">
        <v>58717.61318</v>
      </c>
      <c r="M104" s="134">
        <v>100</v>
      </c>
      <c r="N104" s="134">
        <v>-2.0854257720000002E-2</v>
      </c>
      <c r="O104" s="134" t="b">
        <v>0</v>
      </c>
      <c r="P104" s="134">
        <v>10.71</v>
      </c>
      <c r="Q104" s="134">
        <v>80.709999999999994</v>
      </c>
    </row>
    <row r="105" spans="1:17">
      <c r="A105" s="288"/>
      <c r="B105" s="186" t="s">
        <v>112</v>
      </c>
      <c r="C105" s="134" t="s">
        <v>246</v>
      </c>
      <c r="D105" s="135"/>
      <c r="E105" s="134" t="s">
        <v>247</v>
      </c>
      <c r="F105" s="134" t="s">
        <v>247</v>
      </c>
      <c r="G105" s="134" t="s">
        <v>247</v>
      </c>
      <c r="H105" s="134" t="s">
        <v>247</v>
      </c>
      <c r="I105" s="134">
        <v>20</v>
      </c>
      <c r="J105" s="134">
        <v>66268.541620000004</v>
      </c>
      <c r="K105" s="135"/>
      <c r="L105" s="134">
        <v>66268.541620000004</v>
      </c>
      <c r="M105" s="134">
        <v>127</v>
      </c>
      <c r="N105" s="134">
        <v>-0.4789275335</v>
      </c>
      <c r="O105" s="134" t="b">
        <v>0</v>
      </c>
      <c r="P105" s="134">
        <v>5.45</v>
      </c>
      <c r="Q105" s="134">
        <v>75.45</v>
      </c>
    </row>
    <row r="106" spans="1:17">
      <c r="A106" s="288"/>
      <c r="B106" s="186" t="s">
        <v>113</v>
      </c>
      <c r="C106" s="134" t="s">
        <v>246</v>
      </c>
      <c r="D106" s="135"/>
      <c r="E106" s="134" t="s">
        <v>247</v>
      </c>
      <c r="F106" s="134" t="s">
        <v>247</v>
      </c>
      <c r="G106" s="134" t="s">
        <v>247</v>
      </c>
      <c r="H106" s="134" t="s">
        <v>247</v>
      </c>
      <c r="I106" s="134">
        <v>20</v>
      </c>
      <c r="J106" s="134">
        <v>63128.419990000002</v>
      </c>
      <c r="K106" s="135"/>
      <c r="L106" s="134">
        <v>63128.419990000002</v>
      </c>
      <c r="M106" s="134">
        <v>119</v>
      </c>
      <c r="N106" s="134">
        <v>-0.28843363420000001</v>
      </c>
      <c r="O106" s="134" t="b">
        <v>0</v>
      </c>
      <c r="P106" s="134">
        <v>7.01</v>
      </c>
      <c r="Q106" s="134">
        <v>77.010000000000005</v>
      </c>
    </row>
    <row r="107" spans="1:17">
      <c r="A107" s="288"/>
      <c r="B107" s="186" t="s">
        <v>114</v>
      </c>
      <c r="C107" s="134" t="s">
        <v>246</v>
      </c>
      <c r="D107" s="135"/>
      <c r="E107" s="134" t="s">
        <v>247</v>
      </c>
      <c r="F107" s="134" t="s">
        <v>247</v>
      </c>
      <c r="G107" s="134" t="s">
        <v>247</v>
      </c>
      <c r="H107" s="134" t="s">
        <v>247</v>
      </c>
      <c r="I107" s="134">
        <v>20</v>
      </c>
      <c r="J107" s="134">
        <v>46233.633979999999</v>
      </c>
      <c r="K107" s="135"/>
      <c r="L107" s="134">
        <v>46233.633979999999</v>
      </c>
      <c r="M107" s="134">
        <v>27</v>
      </c>
      <c r="N107" s="134">
        <v>0.73648006109999997</v>
      </c>
      <c r="O107" s="134" t="b">
        <v>0</v>
      </c>
      <c r="P107" s="134">
        <v>24.94</v>
      </c>
      <c r="Q107" s="134">
        <v>94.94</v>
      </c>
    </row>
    <row r="108" spans="1:17">
      <c r="A108" s="288"/>
      <c r="B108" s="186" t="s">
        <v>115</v>
      </c>
      <c r="C108" s="134" t="s">
        <v>246</v>
      </c>
      <c r="D108" s="135"/>
      <c r="E108" s="134" t="s">
        <v>247</v>
      </c>
      <c r="F108" s="134" t="s">
        <v>247</v>
      </c>
      <c r="G108" s="134" t="s">
        <v>247</v>
      </c>
      <c r="H108" s="134" t="s">
        <v>247</v>
      </c>
      <c r="I108" s="134">
        <v>20</v>
      </c>
      <c r="J108" s="134">
        <v>62985.384230000003</v>
      </c>
      <c r="K108" s="135"/>
      <c r="L108" s="134">
        <v>62985.384230000003</v>
      </c>
      <c r="M108" s="134">
        <v>116</v>
      </c>
      <c r="N108" s="134">
        <v>-0.27975644179999998</v>
      </c>
      <c r="O108" s="134" t="b">
        <v>0</v>
      </c>
      <c r="P108" s="134">
        <v>7.6</v>
      </c>
      <c r="Q108" s="134">
        <v>77.599999999999994</v>
      </c>
    </row>
    <row r="109" spans="1:17">
      <c r="A109" s="288"/>
      <c r="B109" s="186" t="s">
        <v>116</v>
      </c>
      <c r="C109" s="134" t="s">
        <v>246</v>
      </c>
      <c r="D109" s="135"/>
      <c r="E109" s="134" t="s">
        <v>247</v>
      </c>
      <c r="F109" s="134" t="s">
        <v>247</v>
      </c>
      <c r="G109" s="134" t="s">
        <v>247</v>
      </c>
      <c r="H109" s="134" t="s">
        <v>247</v>
      </c>
      <c r="I109" s="134">
        <v>20</v>
      </c>
      <c r="J109" s="134">
        <v>45817.833879999998</v>
      </c>
      <c r="K109" s="135"/>
      <c r="L109" s="134">
        <v>45817.833879999998</v>
      </c>
      <c r="M109" s="134">
        <v>25</v>
      </c>
      <c r="N109" s="134">
        <v>0.76170436500000005</v>
      </c>
      <c r="O109" s="134" t="b">
        <v>0</v>
      </c>
      <c r="P109" s="134">
        <v>25.32</v>
      </c>
      <c r="Q109" s="134">
        <v>95.32</v>
      </c>
    </row>
    <row r="110" spans="1:17">
      <c r="A110" s="288"/>
      <c r="B110" s="186" t="s">
        <v>117</v>
      </c>
      <c r="C110" s="134" t="s">
        <v>246</v>
      </c>
      <c r="D110" s="135"/>
      <c r="E110" s="134" t="s">
        <v>247</v>
      </c>
      <c r="F110" s="134" t="s">
        <v>247</v>
      </c>
      <c r="G110" s="134" t="s">
        <v>247</v>
      </c>
      <c r="H110" s="134" t="s">
        <v>247</v>
      </c>
      <c r="I110" s="134">
        <v>20</v>
      </c>
      <c r="J110" s="134">
        <v>41254.013200000001</v>
      </c>
      <c r="K110" s="135"/>
      <c r="L110" s="134">
        <v>41254.013200000001</v>
      </c>
      <c r="M110" s="134">
        <v>5</v>
      </c>
      <c r="N110" s="134">
        <v>1.038566251</v>
      </c>
      <c r="O110" s="134" t="b">
        <v>0</v>
      </c>
      <c r="P110" s="134">
        <v>29.22</v>
      </c>
      <c r="Q110" s="134">
        <v>99.22</v>
      </c>
    </row>
    <row r="111" spans="1:17">
      <c r="A111" s="288"/>
      <c r="B111" s="186" t="s">
        <v>118</v>
      </c>
      <c r="C111" s="134" t="s">
        <v>246</v>
      </c>
      <c r="D111" s="135"/>
      <c r="E111" s="134" t="s">
        <v>247</v>
      </c>
      <c r="F111" s="134" t="s">
        <v>247</v>
      </c>
      <c r="G111" s="134" t="s">
        <v>247</v>
      </c>
      <c r="H111" s="134" t="s">
        <v>247</v>
      </c>
      <c r="I111" s="134">
        <v>20</v>
      </c>
      <c r="J111" s="134">
        <v>56894.746059999998</v>
      </c>
      <c r="K111" s="135"/>
      <c r="L111" s="134">
        <v>56894.746059999998</v>
      </c>
      <c r="M111" s="134">
        <v>92</v>
      </c>
      <c r="N111" s="134">
        <v>8.9729059230000005E-2</v>
      </c>
      <c r="O111" s="134" t="b">
        <v>0</v>
      </c>
      <c r="P111" s="134">
        <v>12.27</v>
      </c>
      <c r="Q111" s="134">
        <v>82.27</v>
      </c>
    </row>
    <row r="112" spans="1:17">
      <c r="A112" s="288"/>
      <c r="B112" s="186" t="s">
        <v>119</v>
      </c>
      <c r="C112" s="134" t="s">
        <v>246</v>
      </c>
      <c r="D112" s="135"/>
      <c r="E112" s="134" t="s">
        <v>247</v>
      </c>
      <c r="F112" s="134" t="s">
        <v>247</v>
      </c>
      <c r="G112" s="134" t="s">
        <v>247</v>
      </c>
      <c r="H112" s="134" t="s">
        <v>247</v>
      </c>
      <c r="I112" s="134">
        <v>20</v>
      </c>
      <c r="J112" s="134">
        <v>45684.778180000001</v>
      </c>
      <c r="K112" s="135"/>
      <c r="L112" s="134">
        <v>45684.778180000001</v>
      </c>
      <c r="M112" s="134">
        <v>24</v>
      </c>
      <c r="N112" s="134">
        <v>0.76977612210000002</v>
      </c>
      <c r="O112" s="134" t="b">
        <v>0</v>
      </c>
      <c r="P112" s="134">
        <v>25.52</v>
      </c>
      <c r="Q112" s="134">
        <v>95.52</v>
      </c>
    </row>
    <row r="113" spans="1:17">
      <c r="A113" s="288"/>
      <c r="B113" s="186" t="s">
        <v>120</v>
      </c>
      <c r="C113" s="134" t="s">
        <v>246</v>
      </c>
      <c r="D113" s="135"/>
      <c r="E113" s="134" t="s">
        <v>247</v>
      </c>
      <c r="F113" s="134" t="s">
        <v>247</v>
      </c>
      <c r="G113" s="134" t="s">
        <v>247</v>
      </c>
      <c r="H113" s="134" t="s">
        <v>247</v>
      </c>
      <c r="I113" s="134">
        <v>20</v>
      </c>
      <c r="J113" s="134">
        <v>45378.749199999998</v>
      </c>
      <c r="K113" s="135"/>
      <c r="L113" s="134">
        <v>45378.749199999998</v>
      </c>
      <c r="M113" s="134">
        <v>23</v>
      </c>
      <c r="N113" s="134">
        <v>0.78834121629999998</v>
      </c>
      <c r="O113" s="134" t="b">
        <v>0</v>
      </c>
      <c r="P113" s="134">
        <v>25.71</v>
      </c>
      <c r="Q113" s="134">
        <v>95.71</v>
      </c>
    </row>
    <row r="114" spans="1:17">
      <c r="A114" s="288"/>
      <c r="B114" s="186" t="s">
        <v>121</v>
      </c>
      <c r="C114" s="134" t="s">
        <v>246</v>
      </c>
      <c r="D114" s="135"/>
      <c r="E114" s="134" t="s">
        <v>247</v>
      </c>
      <c r="F114" s="134" t="s">
        <v>247</v>
      </c>
      <c r="G114" s="134" t="s">
        <v>247</v>
      </c>
      <c r="H114" s="134" t="s">
        <v>247</v>
      </c>
      <c r="I114" s="134">
        <v>20</v>
      </c>
      <c r="J114" s="134">
        <v>41952.557760000003</v>
      </c>
      <c r="K114" s="135"/>
      <c r="L114" s="134">
        <v>41952.557760000003</v>
      </c>
      <c r="M114" s="134">
        <v>7</v>
      </c>
      <c r="N114" s="134">
        <v>0.99618939660000005</v>
      </c>
      <c r="O114" s="134" t="b">
        <v>0</v>
      </c>
      <c r="P114" s="134">
        <v>28.83</v>
      </c>
      <c r="Q114" s="134">
        <v>98.83</v>
      </c>
    </row>
    <row r="115" spans="1:17">
      <c r="A115" s="288"/>
      <c r="B115" s="186" t="s">
        <v>122</v>
      </c>
      <c r="C115" s="134" t="s">
        <v>246</v>
      </c>
      <c r="D115" s="135"/>
      <c r="E115" s="134" t="s">
        <v>247</v>
      </c>
      <c r="F115" s="134" t="s">
        <v>247</v>
      </c>
      <c r="G115" s="134" t="s">
        <v>247</v>
      </c>
      <c r="H115" s="134" t="s">
        <v>247</v>
      </c>
      <c r="I115" s="134">
        <v>20</v>
      </c>
      <c r="J115" s="134">
        <v>62356.695169999999</v>
      </c>
      <c r="K115" s="135"/>
      <c r="L115" s="134">
        <v>62356.695169999999</v>
      </c>
      <c r="M115" s="134">
        <v>113</v>
      </c>
      <c r="N115" s="134">
        <v>-0.2416173362</v>
      </c>
      <c r="O115" s="134" t="b">
        <v>0</v>
      </c>
      <c r="P115" s="134">
        <v>8.18</v>
      </c>
      <c r="Q115" s="134">
        <v>78.180000000000007</v>
      </c>
    </row>
    <row r="116" spans="1:17">
      <c r="A116" s="288"/>
      <c r="B116" s="186" t="s">
        <v>123</v>
      </c>
      <c r="C116" s="134" t="s">
        <v>246</v>
      </c>
      <c r="D116" s="135"/>
      <c r="E116" s="134" t="s">
        <v>247</v>
      </c>
      <c r="F116" s="134" t="s">
        <v>247</v>
      </c>
      <c r="G116" s="134" t="s">
        <v>247</v>
      </c>
      <c r="H116" s="134" t="s">
        <v>247</v>
      </c>
      <c r="I116" s="134">
        <v>20</v>
      </c>
      <c r="J116" s="134">
        <v>41646.528989999999</v>
      </c>
      <c r="K116" s="135"/>
      <c r="L116" s="134">
        <v>41646.528989999999</v>
      </c>
      <c r="M116" s="134">
        <v>6</v>
      </c>
      <c r="N116" s="134">
        <v>1.014754478</v>
      </c>
      <c r="O116" s="134" t="b">
        <v>0</v>
      </c>
      <c r="P116" s="134">
        <v>29.03</v>
      </c>
      <c r="Q116" s="134">
        <v>99.03</v>
      </c>
    </row>
    <row r="117" spans="1:17">
      <c r="A117" s="288"/>
      <c r="B117" s="186" t="s">
        <v>124</v>
      </c>
      <c r="C117" s="134" t="s">
        <v>246</v>
      </c>
      <c r="D117" s="135"/>
      <c r="E117" s="134" t="s">
        <v>247</v>
      </c>
      <c r="F117" s="134" t="s">
        <v>247</v>
      </c>
      <c r="G117" s="134" t="s">
        <v>247</v>
      </c>
      <c r="H117" s="134" t="s">
        <v>247</v>
      </c>
      <c r="I117" s="134">
        <v>20</v>
      </c>
      <c r="J117" s="134">
        <v>52257.744500000001</v>
      </c>
      <c r="K117" s="135"/>
      <c r="L117" s="134">
        <v>52257.744500000001</v>
      </c>
      <c r="M117" s="134">
        <v>63</v>
      </c>
      <c r="N117" s="134">
        <v>0.37103042650000001</v>
      </c>
      <c r="O117" s="134" t="b">
        <v>0</v>
      </c>
      <c r="P117" s="134">
        <v>17.920000000000002</v>
      </c>
      <c r="Q117" s="134">
        <v>87.92</v>
      </c>
    </row>
    <row r="118" spans="1:17">
      <c r="A118" s="288"/>
      <c r="B118" s="186" t="s">
        <v>125</v>
      </c>
      <c r="C118" s="134" t="s">
        <v>246</v>
      </c>
      <c r="D118" s="135"/>
      <c r="E118" s="134" t="s">
        <v>247</v>
      </c>
      <c r="F118" s="134" t="s">
        <v>247</v>
      </c>
      <c r="G118" s="134" t="s">
        <v>247</v>
      </c>
      <c r="H118" s="134" t="s">
        <v>247</v>
      </c>
      <c r="I118" s="134">
        <v>20</v>
      </c>
      <c r="J118" s="134">
        <v>65194.114399999999</v>
      </c>
      <c r="K118" s="135"/>
      <c r="L118" s="134">
        <v>65194.114399999999</v>
      </c>
      <c r="M118" s="134">
        <v>122</v>
      </c>
      <c r="N118" s="134">
        <v>-0.41374794660000003</v>
      </c>
      <c r="O118" s="134" t="b">
        <v>0</v>
      </c>
      <c r="P118" s="134">
        <v>6.43</v>
      </c>
      <c r="Q118" s="134">
        <v>76.430000000000007</v>
      </c>
    </row>
    <row r="119" spans="1:17">
      <c r="A119" s="289" t="s">
        <v>126</v>
      </c>
      <c r="B119" s="187" t="s">
        <v>127</v>
      </c>
      <c r="C119" s="134" t="s">
        <v>246</v>
      </c>
      <c r="D119" s="135"/>
      <c r="E119" s="134" t="s">
        <v>247</v>
      </c>
      <c r="F119" s="134" t="s">
        <v>247</v>
      </c>
      <c r="G119" s="134" t="s">
        <v>247</v>
      </c>
      <c r="H119" s="134" t="s">
        <v>247</v>
      </c>
      <c r="I119" s="134">
        <v>20</v>
      </c>
      <c r="J119" s="134">
        <v>62599.5219</v>
      </c>
      <c r="K119" s="135"/>
      <c r="L119" s="134">
        <v>62599.5219</v>
      </c>
      <c r="M119" s="134">
        <v>114</v>
      </c>
      <c r="N119" s="134">
        <v>-0.2563482976</v>
      </c>
      <c r="O119" s="134" t="b">
        <v>0</v>
      </c>
      <c r="P119" s="134">
        <v>7.99</v>
      </c>
      <c r="Q119" s="134">
        <v>77.989999999999995</v>
      </c>
    </row>
    <row r="120" spans="1:17">
      <c r="A120" s="289"/>
      <c r="B120" s="187" t="s">
        <v>128</v>
      </c>
      <c r="C120" s="134" t="s">
        <v>246</v>
      </c>
      <c r="D120" s="135"/>
      <c r="E120" s="134" t="s">
        <v>247</v>
      </c>
      <c r="F120" s="134" t="s">
        <v>247</v>
      </c>
      <c r="G120" s="134" t="s">
        <v>247</v>
      </c>
      <c r="H120" s="134" t="s">
        <v>247</v>
      </c>
      <c r="I120" s="134">
        <v>20</v>
      </c>
      <c r="J120" s="134">
        <v>74371.651530000003</v>
      </c>
      <c r="K120" s="135"/>
      <c r="L120" s="134">
        <v>74371.651530000003</v>
      </c>
      <c r="M120" s="134">
        <v>141</v>
      </c>
      <c r="N120" s="134">
        <v>-0.97049862040000001</v>
      </c>
      <c r="O120" s="134" t="b">
        <v>0</v>
      </c>
      <c r="P120" s="134">
        <v>2.73</v>
      </c>
      <c r="Q120" s="134">
        <v>72.73</v>
      </c>
    </row>
    <row r="121" spans="1:17">
      <c r="A121" s="289"/>
      <c r="B121" s="187" t="s">
        <v>129</v>
      </c>
      <c r="C121" s="134" t="s">
        <v>246</v>
      </c>
      <c r="D121" s="135"/>
      <c r="E121" s="134" t="s">
        <v>247</v>
      </c>
      <c r="F121" s="134" t="s">
        <v>247</v>
      </c>
      <c r="G121" s="134" t="s">
        <v>247</v>
      </c>
      <c r="H121" s="134" t="s">
        <v>247</v>
      </c>
      <c r="I121" s="134">
        <v>20</v>
      </c>
      <c r="J121" s="134">
        <v>41044.450040000003</v>
      </c>
      <c r="K121" s="135"/>
      <c r="L121" s="134">
        <v>41044.450040000003</v>
      </c>
      <c r="M121" s="134">
        <v>4</v>
      </c>
      <c r="N121" s="134">
        <v>1.0512792950000001</v>
      </c>
      <c r="O121" s="134" t="b">
        <v>0</v>
      </c>
      <c r="P121" s="134">
        <v>29.42</v>
      </c>
      <c r="Q121" s="134">
        <v>99.42</v>
      </c>
    </row>
    <row r="122" spans="1:17">
      <c r="A122" s="289"/>
      <c r="B122" s="187" t="s">
        <v>130</v>
      </c>
      <c r="C122" s="134" t="s">
        <v>246</v>
      </c>
      <c r="D122" s="135"/>
      <c r="E122" s="134" t="s">
        <v>247</v>
      </c>
      <c r="F122" s="134" t="s">
        <v>247</v>
      </c>
      <c r="G122" s="134" t="s">
        <v>247</v>
      </c>
      <c r="H122" s="134" t="s">
        <v>247</v>
      </c>
      <c r="I122" s="134">
        <v>20</v>
      </c>
      <c r="J122" s="134">
        <v>56768.342949999998</v>
      </c>
      <c r="K122" s="135"/>
      <c r="L122" s="134">
        <v>56768.342949999998</v>
      </c>
      <c r="M122" s="134">
        <v>91</v>
      </c>
      <c r="N122" s="134">
        <v>9.7397240309999994E-2</v>
      </c>
      <c r="O122" s="134" t="b">
        <v>0</v>
      </c>
      <c r="P122" s="134">
        <v>12.47</v>
      </c>
      <c r="Q122" s="134">
        <v>82.47</v>
      </c>
    </row>
    <row r="123" spans="1:17">
      <c r="A123" s="289"/>
      <c r="B123" s="187" t="s">
        <v>131</v>
      </c>
      <c r="C123" s="134" t="s">
        <v>246</v>
      </c>
      <c r="D123" s="135"/>
      <c r="E123" s="134" t="s">
        <v>247</v>
      </c>
      <c r="F123" s="134" t="s">
        <v>247</v>
      </c>
      <c r="G123" s="134" t="s">
        <v>247</v>
      </c>
      <c r="H123" s="134" t="s">
        <v>247</v>
      </c>
      <c r="I123" s="134">
        <v>20</v>
      </c>
      <c r="J123" s="134">
        <v>56309.299619999998</v>
      </c>
      <c r="K123" s="135"/>
      <c r="L123" s="134">
        <v>56309.299619999998</v>
      </c>
      <c r="M123" s="134">
        <v>88</v>
      </c>
      <c r="N123" s="134">
        <v>0.12524487300000001</v>
      </c>
      <c r="O123" s="134" t="b">
        <v>0</v>
      </c>
      <c r="P123" s="134">
        <v>13.05</v>
      </c>
      <c r="Q123" s="134">
        <v>83.05</v>
      </c>
    </row>
    <row r="124" spans="1:17">
      <c r="A124" s="289"/>
      <c r="B124" s="187" t="s">
        <v>132</v>
      </c>
      <c r="C124" s="134" t="s">
        <v>246</v>
      </c>
      <c r="D124" s="135"/>
      <c r="E124" s="134" t="s">
        <v>247</v>
      </c>
      <c r="F124" s="134" t="s">
        <v>247</v>
      </c>
      <c r="G124" s="134" t="s">
        <v>247</v>
      </c>
      <c r="H124" s="134" t="s">
        <v>247</v>
      </c>
      <c r="I124" s="134">
        <v>20</v>
      </c>
      <c r="J124" s="134">
        <v>75293.064910000001</v>
      </c>
      <c r="K124" s="135"/>
      <c r="L124" s="134">
        <v>75293.064910000001</v>
      </c>
      <c r="M124" s="134">
        <v>142</v>
      </c>
      <c r="N124" s="134">
        <v>-1.0263956999999999</v>
      </c>
      <c r="O124" s="134" t="b">
        <v>0</v>
      </c>
      <c r="P124" s="134">
        <v>2.5299999999999998</v>
      </c>
      <c r="Q124" s="134">
        <v>72.53</v>
      </c>
    </row>
    <row r="125" spans="1:17">
      <c r="A125" s="289"/>
      <c r="B125" s="187" t="s">
        <v>133</v>
      </c>
      <c r="C125" s="134" t="s">
        <v>246</v>
      </c>
      <c r="D125" s="135"/>
      <c r="E125" s="134" t="s">
        <v>247</v>
      </c>
      <c r="F125" s="134" t="s">
        <v>247</v>
      </c>
      <c r="G125" s="134" t="s">
        <v>247</v>
      </c>
      <c r="H125" s="134" t="s">
        <v>247</v>
      </c>
      <c r="I125" s="134">
        <v>20</v>
      </c>
      <c r="J125" s="134">
        <v>56402.439100000003</v>
      </c>
      <c r="K125" s="135"/>
      <c r="L125" s="134">
        <v>56402.439100000003</v>
      </c>
      <c r="M125" s="134">
        <v>89</v>
      </c>
      <c r="N125" s="134">
        <v>0.1195946133</v>
      </c>
      <c r="O125" s="134" t="b">
        <v>0</v>
      </c>
      <c r="P125" s="134">
        <v>12.86</v>
      </c>
      <c r="Q125" s="134">
        <v>82.86</v>
      </c>
    </row>
    <row r="126" spans="1:17">
      <c r="A126" s="289"/>
      <c r="B126" s="187" t="s">
        <v>134</v>
      </c>
      <c r="C126" s="134" t="s">
        <v>246</v>
      </c>
      <c r="D126" s="135"/>
      <c r="E126" s="134" t="s">
        <v>247</v>
      </c>
      <c r="F126" s="134" t="s">
        <v>247</v>
      </c>
      <c r="G126" s="134" t="s">
        <v>247</v>
      </c>
      <c r="H126" s="134" t="s">
        <v>247</v>
      </c>
      <c r="I126" s="134">
        <v>20</v>
      </c>
      <c r="J126" s="134">
        <v>59499.317009999999</v>
      </c>
      <c r="K126" s="135"/>
      <c r="L126" s="134">
        <v>59499.317009999999</v>
      </c>
      <c r="M126" s="134">
        <v>104</v>
      </c>
      <c r="N126" s="134">
        <v>-6.8275927380000004E-2</v>
      </c>
      <c r="O126" s="134" t="b">
        <v>0</v>
      </c>
      <c r="P126" s="134">
        <v>9.94</v>
      </c>
      <c r="Q126" s="134">
        <v>79.94</v>
      </c>
    </row>
    <row r="127" spans="1:17">
      <c r="A127" s="289"/>
      <c r="B127" s="187" t="s">
        <v>135</v>
      </c>
      <c r="C127" s="134" t="s">
        <v>246</v>
      </c>
      <c r="D127" s="135"/>
      <c r="E127" s="134" t="s">
        <v>247</v>
      </c>
      <c r="F127" s="134" t="s">
        <v>247</v>
      </c>
      <c r="G127" s="134" t="s">
        <v>247</v>
      </c>
      <c r="H127" s="134" t="s">
        <v>247</v>
      </c>
      <c r="I127" s="134">
        <v>20</v>
      </c>
      <c r="J127" s="134">
        <v>46735.920530000003</v>
      </c>
      <c r="K127" s="135"/>
      <c r="L127" s="134">
        <v>46735.920530000003</v>
      </c>
      <c r="M127" s="134">
        <v>30</v>
      </c>
      <c r="N127" s="134">
        <v>0.70600910019999996</v>
      </c>
      <c r="O127" s="134" t="b">
        <v>0</v>
      </c>
      <c r="P127" s="134">
        <v>24.35</v>
      </c>
      <c r="Q127" s="134">
        <v>94.35</v>
      </c>
    </row>
    <row r="128" spans="1:17">
      <c r="A128" s="289"/>
      <c r="B128" s="187" t="s">
        <v>136</v>
      </c>
      <c r="C128" s="134" t="s">
        <v>246</v>
      </c>
      <c r="D128" s="135"/>
      <c r="E128" s="134" t="s">
        <v>247</v>
      </c>
      <c r="F128" s="134" t="s">
        <v>247</v>
      </c>
      <c r="G128" s="134" t="s">
        <v>247</v>
      </c>
      <c r="H128" s="134" t="s">
        <v>247</v>
      </c>
      <c r="I128" s="134">
        <v>20</v>
      </c>
      <c r="J128" s="134">
        <v>49736.333059999997</v>
      </c>
      <c r="K128" s="135"/>
      <c r="L128" s="134">
        <v>49736.333059999997</v>
      </c>
      <c r="M128" s="134">
        <v>42</v>
      </c>
      <c r="N128" s="134">
        <v>0.52399058320000003</v>
      </c>
      <c r="O128" s="134" t="b">
        <v>0</v>
      </c>
      <c r="P128" s="134">
        <v>22.01</v>
      </c>
      <c r="Q128" s="134">
        <v>92.01</v>
      </c>
    </row>
    <row r="129" spans="1:17">
      <c r="A129" s="289"/>
      <c r="B129" s="187" t="s">
        <v>137</v>
      </c>
      <c r="C129" s="134" t="s">
        <v>246</v>
      </c>
      <c r="D129" s="135"/>
      <c r="E129" s="134" t="s">
        <v>247</v>
      </c>
      <c r="F129" s="134" t="s">
        <v>247</v>
      </c>
      <c r="G129" s="134" t="s">
        <v>247</v>
      </c>
      <c r="H129" s="134" t="s">
        <v>247</v>
      </c>
      <c r="I129" s="134">
        <v>20</v>
      </c>
      <c r="J129" s="134">
        <v>116001.54700000001</v>
      </c>
      <c r="K129" s="135"/>
      <c r="L129" s="134">
        <v>116001.54700000001</v>
      </c>
      <c r="M129" s="134">
        <v>151</v>
      </c>
      <c r="N129" s="134">
        <v>-3.4959552899999999</v>
      </c>
      <c r="O129" s="134" t="b">
        <v>0</v>
      </c>
      <c r="P129" s="134">
        <v>0.78</v>
      </c>
      <c r="Q129" s="134">
        <v>70.78</v>
      </c>
    </row>
    <row r="130" spans="1:17">
      <c r="A130" s="289"/>
      <c r="B130" s="187" t="s">
        <v>138</v>
      </c>
      <c r="C130" s="134" t="s">
        <v>246</v>
      </c>
      <c r="D130" s="135"/>
      <c r="E130" s="134" t="s">
        <v>247</v>
      </c>
      <c r="F130" s="134" t="s">
        <v>247</v>
      </c>
      <c r="G130" s="134" t="s">
        <v>247</v>
      </c>
      <c r="H130" s="134" t="s">
        <v>247</v>
      </c>
      <c r="I130" s="134">
        <v>20</v>
      </c>
      <c r="J130" s="134">
        <v>53814.499770000002</v>
      </c>
      <c r="K130" s="135"/>
      <c r="L130" s="134">
        <v>53814.499770000002</v>
      </c>
      <c r="M130" s="134">
        <v>72</v>
      </c>
      <c r="N130" s="134">
        <v>0.27659065109999997</v>
      </c>
      <c r="O130" s="134" t="b">
        <v>0</v>
      </c>
      <c r="P130" s="134">
        <v>16.170000000000002</v>
      </c>
      <c r="Q130" s="134">
        <v>86.17</v>
      </c>
    </row>
    <row r="131" spans="1:17">
      <c r="A131" s="289"/>
      <c r="B131" s="187" t="s">
        <v>139</v>
      </c>
      <c r="C131" s="134" t="s">
        <v>246</v>
      </c>
      <c r="D131" s="135"/>
      <c r="E131" s="134" t="s">
        <v>247</v>
      </c>
      <c r="F131" s="134" t="s">
        <v>247</v>
      </c>
      <c r="G131" s="134" t="s">
        <v>247</v>
      </c>
      <c r="H131" s="134" t="s">
        <v>247</v>
      </c>
      <c r="I131" s="134">
        <v>20</v>
      </c>
      <c r="J131" s="134">
        <v>65905.963969999997</v>
      </c>
      <c r="K131" s="135"/>
      <c r="L131" s="134">
        <v>65905.963969999997</v>
      </c>
      <c r="M131" s="134">
        <v>126</v>
      </c>
      <c r="N131" s="134">
        <v>-0.45693194269999998</v>
      </c>
      <c r="O131" s="134" t="b">
        <v>0</v>
      </c>
      <c r="P131" s="134">
        <v>5.65</v>
      </c>
      <c r="Q131" s="134">
        <v>75.650000000000006</v>
      </c>
    </row>
    <row r="132" spans="1:17">
      <c r="A132" s="289"/>
      <c r="B132" s="187" t="s">
        <v>140</v>
      </c>
      <c r="C132" s="134" t="s">
        <v>246</v>
      </c>
      <c r="D132" s="135"/>
      <c r="E132" s="134" t="s">
        <v>247</v>
      </c>
      <c r="F132" s="134" t="s">
        <v>247</v>
      </c>
      <c r="G132" s="134" t="s">
        <v>247</v>
      </c>
      <c r="H132" s="134" t="s">
        <v>247</v>
      </c>
      <c r="I132" s="134">
        <v>20</v>
      </c>
      <c r="J132" s="134">
        <v>97982.439410000006</v>
      </c>
      <c r="K132" s="135"/>
      <c r="L132" s="134">
        <v>97982.439410000006</v>
      </c>
      <c r="M132" s="134">
        <v>148</v>
      </c>
      <c r="N132" s="134">
        <v>-2.4028351909999999</v>
      </c>
      <c r="O132" s="134" t="b">
        <v>0</v>
      </c>
      <c r="P132" s="134">
        <v>1.36</v>
      </c>
      <c r="Q132" s="134">
        <v>71.36</v>
      </c>
    </row>
    <row r="133" spans="1:17">
      <c r="A133" s="289"/>
      <c r="B133" s="187" t="s">
        <v>141</v>
      </c>
      <c r="C133" s="134" t="s">
        <v>246</v>
      </c>
      <c r="D133" s="135"/>
      <c r="E133" s="134" t="s">
        <v>247</v>
      </c>
      <c r="F133" s="134" t="s">
        <v>247</v>
      </c>
      <c r="G133" s="134" t="s">
        <v>247</v>
      </c>
      <c r="H133" s="134" t="s">
        <v>247</v>
      </c>
      <c r="I133" s="134">
        <v>20</v>
      </c>
      <c r="J133" s="134">
        <v>44530.517740000003</v>
      </c>
      <c r="K133" s="135"/>
      <c r="L133" s="134">
        <v>44530.517740000003</v>
      </c>
      <c r="M133" s="134">
        <v>21</v>
      </c>
      <c r="N133" s="134">
        <v>0.83979875110000002</v>
      </c>
      <c r="O133" s="134" t="b">
        <v>0</v>
      </c>
      <c r="P133" s="134">
        <v>26.1</v>
      </c>
      <c r="Q133" s="134">
        <v>96.1</v>
      </c>
    </row>
    <row r="134" spans="1:17">
      <c r="A134" s="289"/>
      <c r="B134" s="187" t="s">
        <v>142</v>
      </c>
      <c r="C134" s="134" t="s">
        <v>248</v>
      </c>
      <c r="D134" s="181" t="s">
        <v>249</v>
      </c>
      <c r="E134" s="134" t="s">
        <v>248</v>
      </c>
      <c r="F134" s="135"/>
      <c r="G134" s="135"/>
      <c r="H134" s="135"/>
      <c r="I134" s="135"/>
      <c r="J134" s="135"/>
      <c r="K134" s="135"/>
      <c r="L134" s="134" t="s">
        <v>267</v>
      </c>
      <c r="M134" s="134" t="s">
        <v>267</v>
      </c>
      <c r="N134" s="134" t="s">
        <v>267</v>
      </c>
      <c r="O134" s="134" t="b">
        <v>0</v>
      </c>
      <c r="P134" s="134">
        <v>0</v>
      </c>
      <c r="Q134" s="134">
        <v>0</v>
      </c>
    </row>
    <row r="135" spans="1:17">
      <c r="A135" s="301" t="s">
        <v>143</v>
      </c>
      <c r="B135" s="188" t="s">
        <v>144</v>
      </c>
      <c r="C135" s="134" t="s">
        <v>246</v>
      </c>
      <c r="D135" s="135"/>
      <c r="E135" s="134" t="s">
        <v>247</v>
      </c>
      <c r="F135" s="134" t="s">
        <v>247</v>
      </c>
      <c r="G135" s="134" t="s">
        <v>247</v>
      </c>
      <c r="H135" s="134" t="s">
        <v>247</v>
      </c>
      <c r="I135" s="134">
        <v>20</v>
      </c>
      <c r="J135" s="134">
        <v>48156.293290000001</v>
      </c>
      <c r="K135" s="135"/>
      <c r="L135" s="134">
        <v>48156.293290000001</v>
      </c>
      <c r="M135" s="134">
        <v>37</v>
      </c>
      <c r="N135" s="134">
        <v>0.61984290109999995</v>
      </c>
      <c r="O135" s="134" t="b">
        <v>0</v>
      </c>
      <c r="P135" s="134">
        <v>22.99</v>
      </c>
      <c r="Q135" s="134">
        <v>92.99</v>
      </c>
    </row>
    <row r="136" spans="1:17">
      <c r="A136" s="301"/>
      <c r="B136" s="189" t="s">
        <v>145</v>
      </c>
      <c r="C136" s="134" t="s">
        <v>248</v>
      </c>
      <c r="D136" s="181" t="s">
        <v>249</v>
      </c>
      <c r="E136" s="134" t="s">
        <v>248</v>
      </c>
      <c r="F136" s="135"/>
      <c r="G136" s="135"/>
      <c r="H136" s="135"/>
      <c r="I136" s="135"/>
      <c r="J136" s="135"/>
      <c r="K136" s="135"/>
      <c r="L136" s="134" t="s">
        <v>267</v>
      </c>
      <c r="M136" s="134" t="s">
        <v>267</v>
      </c>
      <c r="N136" s="134" t="s">
        <v>267</v>
      </c>
      <c r="O136" s="134" t="b">
        <v>0</v>
      </c>
      <c r="P136" s="134">
        <v>0</v>
      </c>
      <c r="Q136" s="134">
        <v>0</v>
      </c>
    </row>
    <row r="137" spans="1:17">
      <c r="A137" s="301"/>
      <c r="B137" s="188" t="s">
        <v>146</v>
      </c>
      <c r="C137" s="134" t="s">
        <v>246</v>
      </c>
      <c r="D137" s="135"/>
      <c r="E137" s="134" t="s">
        <v>247</v>
      </c>
      <c r="F137" s="134" t="s">
        <v>247</v>
      </c>
      <c r="G137" s="134" t="s">
        <v>247</v>
      </c>
      <c r="H137" s="134" t="s">
        <v>247</v>
      </c>
      <c r="I137" s="134">
        <v>20</v>
      </c>
      <c r="J137" s="134">
        <v>65543.385909999997</v>
      </c>
      <c r="K137" s="135"/>
      <c r="L137" s="134">
        <v>65543.385909999997</v>
      </c>
      <c r="M137" s="134">
        <v>124</v>
      </c>
      <c r="N137" s="134">
        <v>-0.43493632710000002</v>
      </c>
      <c r="O137" s="134" t="b">
        <v>0</v>
      </c>
      <c r="P137" s="134">
        <v>6.04</v>
      </c>
      <c r="Q137" s="134">
        <v>76.040000000000006</v>
      </c>
    </row>
    <row r="138" spans="1:17">
      <c r="A138" s="301"/>
      <c r="B138" s="188" t="s">
        <v>148</v>
      </c>
      <c r="C138" s="134" t="s">
        <v>248</v>
      </c>
      <c r="D138" s="181" t="s">
        <v>249</v>
      </c>
      <c r="E138" s="134" t="s">
        <v>248</v>
      </c>
      <c r="F138" s="135"/>
      <c r="G138" s="135"/>
      <c r="H138" s="135"/>
      <c r="I138" s="135"/>
      <c r="J138" s="135"/>
      <c r="K138" s="135"/>
      <c r="L138" s="134" t="s">
        <v>267</v>
      </c>
      <c r="M138" s="134" t="s">
        <v>267</v>
      </c>
      <c r="N138" s="134" t="s">
        <v>267</v>
      </c>
      <c r="O138" s="134" t="b">
        <v>0</v>
      </c>
      <c r="P138" s="134">
        <v>0</v>
      </c>
      <c r="Q138" s="134">
        <v>0</v>
      </c>
    </row>
    <row r="139" spans="1:17">
      <c r="A139" s="301"/>
      <c r="B139" s="188" t="s">
        <v>149</v>
      </c>
      <c r="C139" s="134" t="s">
        <v>248</v>
      </c>
      <c r="D139" s="181" t="s">
        <v>249</v>
      </c>
      <c r="E139" s="134" t="s">
        <v>248</v>
      </c>
      <c r="F139" s="135"/>
      <c r="G139" s="135"/>
      <c r="H139" s="135"/>
      <c r="I139" s="135"/>
      <c r="J139" s="135"/>
      <c r="K139" s="135"/>
      <c r="L139" s="134" t="s">
        <v>267</v>
      </c>
      <c r="M139" s="134" t="s">
        <v>267</v>
      </c>
      <c r="N139" s="134" t="s">
        <v>267</v>
      </c>
      <c r="O139" s="134" t="b">
        <v>0</v>
      </c>
      <c r="P139" s="134">
        <v>0</v>
      </c>
      <c r="Q139" s="134">
        <v>0</v>
      </c>
    </row>
    <row r="140" spans="1:17">
      <c r="A140" s="301"/>
      <c r="B140" s="188" t="s">
        <v>150</v>
      </c>
      <c r="C140" s="134" t="s">
        <v>246</v>
      </c>
      <c r="D140" s="135"/>
      <c r="E140" s="134" t="s">
        <v>247</v>
      </c>
      <c r="F140" s="134" t="s">
        <v>247</v>
      </c>
      <c r="G140" s="134" t="s">
        <v>247</v>
      </c>
      <c r="H140" s="134" t="s">
        <v>247</v>
      </c>
      <c r="I140" s="134">
        <v>20</v>
      </c>
      <c r="J140" s="134">
        <v>95018.616959999999</v>
      </c>
      <c r="K140" s="135"/>
      <c r="L140" s="134">
        <v>95018.616959999999</v>
      </c>
      <c r="M140" s="134">
        <v>147</v>
      </c>
      <c r="N140" s="134">
        <v>-2.2230363930000001</v>
      </c>
      <c r="O140" s="134" t="b">
        <v>0</v>
      </c>
      <c r="P140" s="134">
        <v>1.56</v>
      </c>
      <c r="Q140" s="134">
        <v>71.56</v>
      </c>
    </row>
    <row r="141" spans="1:17">
      <c r="A141" s="301"/>
      <c r="B141" s="188" t="s">
        <v>151</v>
      </c>
      <c r="C141" s="134" t="s">
        <v>246</v>
      </c>
      <c r="D141" s="135"/>
      <c r="E141" s="134" t="s">
        <v>247</v>
      </c>
      <c r="F141" s="134" t="s">
        <v>247</v>
      </c>
      <c r="G141" s="134" t="s">
        <v>247</v>
      </c>
      <c r="H141" s="134" t="s">
        <v>247</v>
      </c>
      <c r="I141" s="134">
        <v>20</v>
      </c>
      <c r="J141" s="134">
        <v>68394.110950000002</v>
      </c>
      <c r="K141" s="135"/>
      <c r="L141" s="134">
        <v>68394.110950000002</v>
      </c>
      <c r="M141" s="134">
        <v>133</v>
      </c>
      <c r="N141" s="134">
        <v>-0.60787412770000004</v>
      </c>
      <c r="O141" s="134" t="b">
        <v>0</v>
      </c>
      <c r="P141" s="134">
        <v>4.29</v>
      </c>
      <c r="Q141" s="134">
        <v>74.290000000000006</v>
      </c>
    </row>
    <row r="142" spans="1:17">
      <c r="A142" s="301"/>
      <c r="B142" s="188" t="s">
        <v>152</v>
      </c>
      <c r="C142" s="134" t="s">
        <v>246</v>
      </c>
      <c r="D142" s="135"/>
      <c r="E142" s="134" t="s">
        <v>247</v>
      </c>
      <c r="F142" s="134" t="s">
        <v>247</v>
      </c>
      <c r="G142" s="134" t="s">
        <v>247</v>
      </c>
      <c r="H142" s="134" t="s">
        <v>247</v>
      </c>
      <c r="I142" s="134">
        <v>20</v>
      </c>
      <c r="J142" s="134">
        <v>47883.528619999997</v>
      </c>
      <c r="K142" s="135"/>
      <c r="L142" s="134">
        <v>47883.528619999997</v>
      </c>
      <c r="M142" s="134">
        <v>36</v>
      </c>
      <c r="N142" s="134">
        <v>0.63639003260000004</v>
      </c>
      <c r="O142" s="134" t="b">
        <v>0</v>
      </c>
      <c r="P142" s="134">
        <v>23.18</v>
      </c>
      <c r="Q142" s="134">
        <v>93.18</v>
      </c>
    </row>
    <row r="143" spans="1:17">
      <c r="A143" s="301"/>
      <c r="B143" s="188" t="s">
        <v>153</v>
      </c>
      <c r="C143" s="134" t="s">
        <v>246</v>
      </c>
      <c r="D143" s="135"/>
      <c r="E143" s="134" t="s">
        <v>247</v>
      </c>
      <c r="F143" s="134" t="s">
        <v>247</v>
      </c>
      <c r="G143" s="134" t="s">
        <v>247</v>
      </c>
      <c r="H143" s="134" t="s">
        <v>247</v>
      </c>
      <c r="I143" s="134">
        <v>20</v>
      </c>
      <c r="J143" s="134">
        <v>50228.640599999999</v>
      </c>
      <c r="K143" s="135"/>
      <c r="L143" s="134">
        <v>50228.640599999999</v>
      </c>
      <c r="M143" s="134">
        <v>46</v>
      </c>
      <c r="N143" s="134">
        <v>0.49412499399999998</v>
      </c>
      <c r="O143" s="134" t="b">
        <v>0</v>
      </c>
      <c r="P143" s="134">
        <v>21.23</v>
      </c>
      <c r="Q143" s="134">
        <v>91.23</v>
      </c>
    </row>
    <row r="144" spans="1:17">
      <c r="A144" s="301"/>
      <c r="B144" s="188" t="s">
        <v>154</v>
      </c>
      <c r="C144" s="134" t="s">
        <v>246</v>
      </c>
      <c r="D144" s="135"/>
      <c r="E144" s="134" t="s">
        <v>247</v>
      </c>
      <c r="F144" s="134" t="s">
        <v>247</v>
      </c>
      <c r="G144" s="134" t="s">
        <v>247</v>
      </c>
      <c r="H144" s="134" t="s">
        <v>247</v>
      </c>
      <c r="I144" s="134">
        <v>20</v>
      </c>
      <c r="J144" s="134">
        <v>49094.338089999997</v>
      </c>
      <c r="K144" s="135"/>
      <c r="L144" s="134">
        <v>49094.338089999997</v>
      </c>
      <c r="M144" s="134">
        <v>40</v>
      </c>
      <c r="N144" s="134">
        <v>0.56293688519999996</v>
      </c>
      <c r="O144" s="134" t="b">
        <v>0</v>
      </c>
      <c r="P144" s="134">
        <v>22.4</v>
      </c>
      <c r="Q144" s="134">
        <v>92.4</v>
      </c>
    </row>
    <row r="145" spans="1:17">
      <c r="A145" s="301"/>
      <c r="B145" s="188" t="s">
        <v>155</v>
      </c>
      <c r="C145" s="134" t="s">
        <v>246</v>
      </c>
      <c r="D145" s="135"/>
      <c r="E145" s="134" t="s">
        <v>247</v>
      </c>
      <c r="F145" s="134" t="s">
        <v>247</v>
      </c>
      <c r="G145" s="134" t="s">
        <v>247</v>
      </c>
      <c r="H145" s="134" t="s">
        <v>247</v>
      </c>
      <c r="I145" s="134">
        <v>20</v>
      </c>
      <c r="J145" s="134">
        <v>48951.302880000003</v>
      </c>
      <c r="K145" s="135"/>
      <c r="L145" s="134">
        <v>48951.302880000003</v>
      </c>
      <c r="M145" s="134">
        <v>39</v>
      </c>
      <c r="N145" s="134">
        <v>0.57161404419999995</v>
      </c>
      <c r="O145" s="134" t="b">
        <v>0</v>
      </c>
      <c r="P145" s="134">
        <v>22.6</v>
      </c>
      <c r="Q145" s="134">
        <v>92.6</v>
      </c>
    </row>
    <row r="146" spans="1:17">
      <c r="A146" s="301"/>
      <c r="B146" s="189" t="s">
        <v>156</v>
      </c>
      <c r="C146" s="134" t="s">
        <v>248</v>
      </c>
      <c r="D146" s="181" t="s">
        <v>249</v>
      </c>
      <c r="E146" s="134" t="s">
        <v>248</v>
      </c>
      <c r="F146" s="135"/>
      <c r="G146" s="135"/>
      <c r="H146" s="135"/>
      <c r="I146" s="135"/>
      <c r="J146" s="135"/>
      <c r="K146" s="135"/>
      <c r="L146" s="134" t="s">
        <v>267</v>
      </c>
      <c r="M146" s="134" t="s">
        <v>267</v>
      </c>
      <c r="N146" s="134" t="s">
        <v>267</v>
      </c>
      <c r="O146" s="134" t="b">
        <v>0</v>
      </c>
      <c r="P146" s="134">
        <v>0</v>
      </c>
      <c r="Q146" s="134">
        <v>0</v>
      </c>
    </row>
    <row r="147" spans="1:17">
      <c r="A147" s="301"/>
      <c r="B147" s="188" t="s">
        <v>157</v>
      </c>
      <c r="C147" s="134" t="s">
        <v>246</v>
      </c>
      <c r="D147" s="135"/>
      <c r="E147" s="134" t="s">
        <v>247</v>
      </c>
      <c r="F147" s="134" t="s">
        <v>247</v>
      </c>
      <c r="G147" s="134" t="s">
        <v>247</v>
      </c>
      <c r="H147" s="134" t="s">
        <v>247</v>
      </c>
      <c r="I147" s="134">
        <v>20</v>
      </c>
      <c r="J147" s="134">
        <v>51692.256609999997</v>
      </c>
      <c r="K147" s="135"/>
      <c r="L147" s="134">
        <v>51692.256609999997</v>
      </c>
      <c r="M147" s="134">
        <v>55</v>
      </c>
      <c r="N147" s="134">
        <v>0.4053354649</v>
      </c>
      <c r="O147" s="134" t="b">
        <v>0</v>
      </c>
      <c r="P147" s="134">
        <v>19.48</v>
      </c>
      <c r="Q147" s="134">
        <v>89.48</v>
      </c>
    </row>
    <row r="148" spans="1:17">
      <c r="A148" s="301"/>
      <c r="B148" s="188" t="s">
        <v>158</v>
      </c>
      <c r="C148" s="134" t="s">
        <v>246</v>
      </c>
      <c r="D148" s="135"/>
      <c r="E148" s="134" t="s">
        <v>247</v>
      </c>
      <c r="F148" s="134" t="s">
        <v>247</v>
      </c>
      <c r="G148" s="134" t="s">
        <v>247</v>
      </c>
      <c r="H148" s="134" t="s">
        <v>247</v>
      </c>
      <c r="I148" s="134">
        <v>20</v>
      </c>
      <c r="J148" s="134">
        <v>42501.413200000003</v>
      </c>
      <c r="K148" s="135"/>
      <c r="L148" s="134">
        <v>42501.413200000003</v>
      </c>
      <c r="M148" s="134">
        <v>12</v>
      </c>
      <c r="N148" s="134">
        <v>0.96289335740000004</v>
      </c>
      <c r="O148" s="134" t="b">
        <v>0</v>
      </c>
      <c r="P148" s="134">
        <v>27.86</v>
      </c>
      <c r="Q148" s="134">
        <v>97.86</v>
      </c>
    </row>
    <row r="149" spans="1:17">
      <c r="A149" s="301"/>
      <c r="B149" s="188" t="s">
        <v>159</v>
      </c>
      <c r="C149" s="151" t="s">
        <v>246</v>
      </c>
      <c r="D149" s="152"/>
      <c r="E149" s="151" t="s">
        <v>247</v>
      </c>
      <c r="F149" s="151" t="s">
        <v>247</v>
      </c>
      <c r="G149" s="151" t="s">
        <v>247</v>
      </c>
      <c r="H149" s="151" t="s">
        <v>247</v>
      </c>
      <c r="I149" s="151">
        <v>20</v>
      </c>
      <c r="J149" s="151">
        <v>52021.56998</v>
      </c>
      <c r="K149" s="152"/>
      <c r="L149" s="154">
        <v>52021.56998</v>
      </c>
      <c r="M149" s="154">
        <v>61</v>
      </c>
      <c r="N149" s="154">
        <v>0.38535783489999997</v>
      </c>
      <c r="O149" s="154" t="b">
        <v>0</v>
      </c>
      <c r="P149" s="154">
        <v>18.309999999999999</v>
      </c>
      <c r="Q149" s="154">
        <v>88.31</v>
      </c>
    </row>
    <row r="150" spans="1:17">
      <c r="A150" s="301"/>
      <c r="B150" s="188" t="s">
        <v>160</v>
      </c>
      <c r="C150" s="157" t="s">
        <v>246</v>
      </c>
      <c r="D150" s="158"/>
      <c r="E150" s="157" t="s">
        <v>247</v>
      </c>
      <c r="F150" s="157" t="s">
        <v>247</v>
      </c>
      <c r="G150" s="157" t="s">
        <v>247</v>
      </c>
      <c r="H150" s="157" t="s">
        <v>247</v>
      </c>
      <c r="I150" s="157">
        <v>20</v>
      </c>
      <c r="J150" s="157">
        <v>55833.6247</v>
      </c>
      <c r="K150" s="158"/>
      <c r="L150" s="160">
        <v>55833.6247</v>
      </c>
      <c r="M150" s="160">
        <v>85</v>
      </c>
      <c r="N150" s="160">
        <v>0.15410145280000001</v>
      </c>
      <c r="O150" s="160" t="b">
        <v>0</v>
      </c>
      <c r="P150" s="160">
        <v>13.64</v>
      </c>
      <c r="Q150" s="160">
        <v>83.64</v>
      </c>
    </row>
    <row r="151" spans="1:17">
      <c r="A151" s="301"/>
      <c r="B151" s="188" t="s">
        <v>161</v>
      </c>
      <c r="C151" s="151" t="s">
        <v>246</v>
      </c>
      <c r="D151" s="152"/>
      <c r="E151" s="151" t="s">
        <v>247</v>
      </c>
      <c r="F151" s="151" t="s">
        <v>247</v>
      </c>
      <c r="G151" s="151" t="s">
        <v>247</v>
      </c>
      <c r="H151" s="151" t="s">
        <v>247</v>
      </c>
      <c r="I151" s="151">
        <v>20</v>
      </c>
      <c r="J151" s="151">
        <v>57965.847170000001</v>
      </c>
      <c r="K151" s="152"/>
      <c r="L151" s="154">
        <v>57965.847170000001</v>
      </c>
      <c r="M151" s="154">
        <v>98</v>
      </c>
      <c r="N151" s="154">
        <v>2.4751249140000001E-2</v>
      </c>
      <c r="O151" s="154" t="b">
        <v>0</v>
      </c>
      <c r="P151" s="154">
        <v>11.1</v>
      </c>
      <c r="Q151" s="154">
        <v>81.099999999999994</v>
      </c>
    </row>
    <row r="152" spans="1:17">
      <c r="A152" s="301"/>
      <c r="B152" s="188" t="s">
        <v>162</v>
      </c>
      <c r="C152" s="157" t="s">
        <v>246</v>
      </c>
      <c r="D152" s="158"/>
      <c r="E152" s="157" t="s">
        <v>247</v>
      </c>
      <c r="F152" s="157" t="s">
        <v>247</v>
      </c>
      <c r="G152" s="157" t="s">
        <v>247</v>
      </c>
      <c r="H152" s="157" t="s">
        <v>247</v>
      </c>
      <c r="I152" s="157">
        <v>20</v>
      </c>
      <c r="J152" s="157">
        <v>50694.336620000002</v>
      </c>
      <c r="K152" s="158"/>
      <c r="L152" s="160">
        <v>50694.336620000002</v>
      </c>
      <c r="M152" s="160">
        <v>48</v>
      </c>
      <c r="N152" s="160">
        <v>0.4658737791</v>
      </c>
      <c r="O152" s="160" t="b">
        <v>0</v>
      </c>
      <c r="P152" s="160">
        <v>20.84</v>
      </c>
      <c r="Q152" s="160">
        <v>90.84</v>
      </c>
    </row>
    <row r="153" spans="1:17">
      <c r="A153" s="301"/>
      <c r="B153" s="188" t="s">
        <v>163</v>
      </c>
      <c r="C153" s="151" t="s">
        <v>246</v>
      </c>
      <c r="D153" s="152"/>
      <c r="E153" s="151" t="s">
        <v>247</v>
      </c>
      <c r="F153" s="151" t="s">
        <v>247</v>
      </c>
      <c r="G153" s="151" t="s">
        <v>247</v>
      </c>
      <c r="H153" s="151" t="s">
        <v>247</v>
      </c>
      <c r="I153" s="151">
        <v>20</v>
      </c>
      <c r="J153" s="151">
        <v>47663.986089999999</v>
      </c>
      <c r="K153" s="152"/>
      <c r="L153" s="154">
        <v>47663.986089999999</v>
      </c>
      <c r="M153" s="154">
        <v>33</v>
      </c>
      <c r="N153" s="154">
        <v>0.64970846979999997</v>
      </c>
      <c r="O153" s="154" t="b">
        <v>0</v>
      </c>
      <c r="P153" s="154">
        <v>23.77</v>
      </c>
      <c r="Q153" s="154">
        <v>93.77</v>
      </c>
    </row>
    <row r="154" spans="1:17">
      <c r="A154" s="301"/>
      <c r="B154" s="188" t="s">
        <v>164</v>
      </c>
      <c r="C154" s="157" t="s">
        <v>248</v>
      </c>
      <c r="D154" s="157" t="s">
        <v>249</v>
      </c>
      <c r="E154" s="157" t="s">
        <v>248</v>
      </c>
      <c r="F154" s="158"/>
      <c r="G154" s="158"/>
      <c r="H154" s="158"/>
      <c r="I154" s="158"/>
      <c r="J154" s="158"/>
      <c r="K154" s="158"/>
      <c r="L154" s="160" t="s">
        <v>267</v>
      </c>
      <c r="M154" s="160" t="s">
        <v>267</v>
      </c>
      <c r="N154" s="160" t="s">
        <v>267</v>
      </c>
      <c r="O154" s="160" t="b">
        <v>0</v>
      </c>
      <c r="P154" s="160">
        <v>0</v>
      </c>
      <c r="Q154" s="160">
        <v>0</v>
      </c>
    </row>
    <row r="155" spans="1:17">
      <c r="A155" s="301"/>
      <c r="B155" s="188" t="s">
        <v>165</v>
      </c>
      <c r="C155" s="151" t="s">
        <v>246</v>
      </c>
      <c r="D155" s="152"/>
      <c r="E155" s="151" t="s">
        <v>247</v>
      </c>
      <c r="F155" s="151" t="s">
        <v>247</v>
      </c>
      <c r="G155" s="151" t="s">
        <v>247</v>
      </c>
      <c r="H155" s="151" t="s">
        <v>247</v>
      </c>
      <c r="I155" s="151">
        <v>20</v>
      </c>
      <c r="J155" s="151">
        <v>70596.187879999998</v>
      </c>
      <c r="K155" s="152"/>
      <c r="L155" s="154">
        <v>70596.187879999998</v>
      </c>
      <c r="M155" s="154">
        <v>138</v>
      </c>
      <c r="N155" s="154">
        <v>-0.74146201710000004</v>
      </c>
      <c r="O155" s="154" t="b">
        <v>0</v>
      </c>
      <c r="P155" s="154">
        <v>3.31</v>
      </c>
      <c r="Q155" s="154">
        <v>73.31</v>
      </c>
    </row>
    <row r="156" spans="1:17">
      <c r="A156" s="301"/>
      <c r="B156" s="188" t="s">
        <v>166</v>
      </c>
      <c r="C156" s="157" t="s">
        <v>246</v>
      </c>
      <c r="D156" s="158"/>
      <c r="E156" s="157" t="s">
        <v>247</v>
      </c>
      <c r="F156" s="157" t="s">
        <v>247</v>
      </c>
      <c r="G156" s="157" t="s">
        <v>247</v>
      </c>
      <c r="H156" s="157" t="s">
        <v>247</v>
      </c>
      <c r="I156" s="157">
        <v>20</v>
      </c>
      <c r="J156" s="157">
        <v>49772.923450000002</v>
      </c>
      <c r="K156" s="158"/>
      <c r="L156" s="160">
        <v>49772.923450000002</v>
      </c>
      <c r="M156" s="160">
        <v>43</v>
      </c>
      <c r="N156" s="160">
        <v>0.52177084559999998</v>
      </c>
      <c r="O156" s="160" t="b">
        <v>0</v>
      </c>
      <c r="P156" s="160">
        <v>21.82</v>
      </c>
      <c r="Q156" s="160">
        <v>91.82</v>
      </c>
    </row>
    <row r="157" spans="1:17">
      <c r="A157" s="301"/>
      <c r="B157" s="188" t="s">
        <v>167</v>
      </c>
      <c r="C157" s="151" t="s">
        <v>246</v>
      </c>
      <c r="D157" s="152"/>
      <c r="E157" s="151" t="s">
        <v>247</v>
      </c>
      <c r="F157" s="151" t="s">
        <v>247</v>
      </c>
      <c r="G157" s="151" t="s">
        <v>247</v>
      </c>
      <c r="H157" s="151" t="s">
        <v>247</v>
      </c>
      <c r="I157" s="151">
        <v>20</v>
      </c>
      <c r="J157" s="151">
        <v>59848.589789999998</v>
      </c>
      <c r="K157" s="152"/>
      <c r="L157" s="154">
        <v>59848.589789999998</v>
      </c>
      <c r="M157" s="154">
        <v>106</v>
      </c>
      <c r="N157" s="154">
        <v>-8.9464384889999998E-2</v>
      </c>
      <c r="O157" s="154" t="b">
        <v>0</v>
      </c>
      <c r="P157" s="154">
        <v>9.5500000000000007</v>
      </c>
      <c r="Q157" s="154">
        <v>79.55</v>
      </c>
    </row>
    <row r="158" spans="1:17">
      <c r="A158" s="301"/>
      <c r="B158" s="188" t="s">
        <v>168</v>
      </c>
      <c r="C158" s="157" t="s">
        <v>246</v>
      </c>
      <c r="D158" s="158"/>
      <c r="E158" s="157" t="s">
        <v>247</v>
      </c>
      <c r="F158" s="157" t="s">
        <v>247</v>
      </c>
      <c r="G158" s="157" t="s">
        <v>247</v>
      </c>
      <c r="H158" s="157" t="s">
        <v>247</v>
      </c>
      <c r="I158" s="157">
        <v>20</v>
      </c>
      <c r="J158" s="157">
        <v>61811.165309999997</v>
      </c>
      <c r="K158" s="158"/>
      <c r="L158" s="160">
        <v>61811.165309999997</v>
      </c>
      <c r="M158" s="160">
        <v>111</v>
      </c>
      <c r="N158" s="160">
        <v>-0.20852304169999999</v>
      </c>
      <c r="O158" s="160" t="b">
        <v>0</v>
      </c>
      <c r="P158" s="160">
        <v>8.57</v>
      </c>
      <c r="Q158" s="160">
        <v>78.569999999999993</v>
      </c>
    </row>
    <row r="159" spans="1:17">
      <c r="A159" s="301"/>
      <c r="B159" s="188" t="s">
        <v>169</v>
      </c>
      <c r="C159" s="151" t="s">
        <v>246</v>
      </c>
      <c r="D159" s="152"/>
      <c r="E159" s="151" t="s">
        <v>247</v>
      </c>
      <c r="F159" s="151" t="s">
        <v>247</v>
      </c>
      <c r="G159" s="151" t="s">
        <v>247</v>
      </c>
      <c r="H159" s="151" t="s">
        <v>247</v>
      </c>
      <c r="I159" s="151">
        <v>20</v>
      </c>
      <c r="J159" s="151">
        <v>64266.048329999998</v>
      </c>
      <c r="K159" s="152"/>
      <c r="L159" s="154">
        <v>64266.048329999998</v>
      </c>
      <c r="M159" s="154">
        <v>120</v>
      </c>
      <c r="N159" s="154">
        <v>-0.35744728529999997</v>
      </c>
      <c r="O159" s="154" t="b">
        <v>0</v>
      </c>
      <c r="P159" s="154">
        <v>6.82</v>
      </c>
      <c r="Q159" s="154">
        <v>76.819999999999993</v>
      </c>
    </row>
    <row r="160" spans="1:17">
      <c r="A160" s="301"/>
      <c r="B160" s="188" t="s">
        <v>170</v>
      </c>
      <c r="C160" s="157" t="s">
        <v>246</v>
      </c>
      <c r="D160" s="158"/>
      <c r="E160" s="157" t="s">
        <v>247</v>
      </c>
      <c r="F160" s="157" t="s">
        <v>247</v>
      </c>
      <c r="G160" s="157" t="s">
        <v>247</v>
      </c>
      <c r="H160" s="157" t="s">
        <v>247</v>
      </c>
      <c r="I160" s="157">
        <v>20</v>
      </c>
      <c r="J160" s="157">
        <v>52630.301529999997</v>
      </c>
      <c r="K160" s="158"/>
      <c r="L160" s="160">
        <v>52630.301529999997</v>
      </c>
      <c r="M160" s="160">
        <v>67</v>
      </c>
      <c r="N160" s="160">
        <v>0.34842944170000001</v>
      </c>
      <c r="O160" s="160" t="b">
        <v>0</v>
      </c>
      <c r="P160" s="160">
        <v>17.14</v>
      </c>
      <c r="Q160" s="160">
        <v>87.14</v>
      </c>
    </row>
    <row r="161" spans="1:17">
      <c r="A161" s="301"/>
      <c r="B161" s="188" t="s">
        <v>171</v>
      </c>
      <c r="C161" s="151" t="s">
        <v>246</v>
      </c>
      <c r="D161" s="152"/>
      <c r="E161" s="151" t="s">
        <v>247</v>
      </c>
      <c r="F161" s="151" t="s">
        <v>247</v>
      </c>
      <c r="G161" s="151" t="s">
        <v>247</v>
      </c>
      <c r="H161" s="151" t="s">
        <v>247</v>
      </c>
      <c r="I161" s="151">
        <v>20</v>
      </c>
      <c r="J161" s="151">
        <v>62606.174959999997</v>
      </c>
      <c r="K161" s="152"/>
      <c r="L161" s="154">
        <v>62606.174959999997</v>
      </c>
      <c r="M161" s="154">
        <v>115</v>
      </c>
      <c r="N161" s="154">
        <v>-0.25675190219999999</v>
      </c>
      <c r="O161" s="154" t="b">
        <v>0</v>
      </c>
      <c r="P161" s="154">
        <v>7.79</v>
      </c>
      <c r="Q161" s="154">
        <v>77.790000000000006</v>
      </c>
    </row>
    <row r="162" spans="1:17">
      <c r="A162" s="301"/>
      <c r="B162" s="188" t="s">
        <v>172</v>
      </c>
      <c r="C162" s="157" t="s">
        <v>246</v>
      </c>
      <c r="D162" s="158"/>
      <c r="E162" s="157" t="s">
        <v>247</v>
      </c>
      <c r="F162" s="157" t="s">
        <v>247</v>
      </c>
      <c r="G162" s="157" t="s">
        <v>247</v>
      </c>
      <c r="H162" s="157" t="s">
        <v>247</v>
      </c>
      <c r="I162" s="157">
        <v>20</v>
      </c>
      <c r="J162" s="157">
        <v>47677.29163</v>
      </c>
      <c r="K162" s="158"/>
      <c r="L162" s="160">
        <v>47677.29163</v>
      </c>
      <c r="M162" s="160">
        <v>34</v>
      </c>
      <c r="N162" s="160">
        <v>0.64890129590000001</v>
      </c>
      <c r="O162" s="160" t="b">
        <v>0</v>
      </c>
      <c r="P162" s="160">
        <v>23.57</v>
      </c>
      <c r="Q162" s="160">
        <v>93.57</v>
      </c>
    </row>
    <row r="163" spans="1:17">
      <c r="A163" s="301"/>
      <c r="B163" s="188" t="s">
        <v>173</v>
      </c>
      <c r="C163" s="151" t="s">
        <v>246</v>
      </c>
      <c r="D163" s="152"/>
      <c r="E163" s="151" t="s">
        <v>247</v>
      </c>
      <c r="F163" s="151" t="s">
        <v>247</v>
      </c>
      <c r="G163" s="151" t="s">
        <v>247</v>
      </c>
      <c r="H163" s="151" t="s">
        <v>247</v>
      </c>
      <c r="I163" s="151">
        <v>20</v>
      </c>
      <c r="J163" s="151">
        <v>56921.357539999997</v>
      </c>
      <c r="K163" s="152"/>
      <c r="L163" s="154">
        <v>56921.357539999997</v>
      </c>
      <c r="M163" s="154">
        <v>93</v>
      </c>
      <c r="N163" s="154">
        <v>8.8114687179999998E-2</v>
      </c>
      <c r="O163" s="154" t="b">
        <v>0</v>
      </c>
      <c r="P163" s="154">
        <v>12.08</v>
      </c>
      <c r="Q163" s="154">
        <v>82.08</v>
      </c>
    </row>
    <row r="164" spans="1:17">
      <c r="A164" s="301"/>
      <c r="B164" s="188" t="s">
        <v>174</v>
      </c>
      <c r="C164" s="157" t="s">
        <v>246</v>
      </c>
      <c r="D164" s="158"/>
      <c r="E164" s="157" t="s">
        <v>247</v>
      </c>
      <c r="F164" s="157" t="s">
        <v>247</v>
      </c>
      <c r="G164" s="157" t="s">
        <v>247</v>
      </c>
      <c r="H164" s="157" t="s">
        <v>247</v>
      </c>
      <c r="I164" s="157">
        <v>20</v>
      </c>
      <c r="J164" s="157">
        <v>55979.986340000003</v>
      </c>
      <c r="K164" s="158"/>
      <c r="L164" s="160">
        <v>55979.986340000003</v>
      </c>
      <c r="M164" s="160">
        <v>87</v>
      </c>
      <c r="N164" s="160">
        <v>0.14522249749999999</v>
      </c>
      <c r="O164" s="160" t="b">
        <v>0</v>
      </c>
      <c r="P164" s="160">
        <v>13.25</v>
      </c>
      <c r="Q164" s="160">
        <v>83.25</v>
      </c>
    </row>
    <row r="165" spans="1:17">
      <c r="A165" s="301"/>
      <c r="B165" s="188" t="s">
        <v>175</v>
      </c>
      <c r="C165" s="151" t="s">
        <v>246</v>
      </c>
      <c r="D165" s="152"/>
      <c r="E165" s="151" t="s">
        <v>247</v>
      </c>
      <c r="F165" s="151" t="s">
        <v>247</v>
      </c>
      <c r="G165" s="151" t="s">
        <v>247</v>
      </c>
      <c r="H165" s="151" t="s">
        <v>247</v>
      </c>
      <c r="I165" s="151">
        <v>20</v>
      </c>
      <c r="J165" s="151">
        <v>51349.637419999999</v>
      </c>
      <c r="K165" s="152"/>
      <c r="L165" s="154">
        <v>51349.637419999999</v>
      </c>
      <c r="M165" s="154">
        <v>53</v>
      </c>
      <c r="N165" s="154">
        <v>0.42612028569999999</v>
      </c>
      <c r="O165" s="154" t="b">
        <v>0</v>
      </c>
      <c r="P165" s="154">
        <v>19.87</v>
      </c>
      <c r="Q165" s="154">
        <v>89.87</v>
      </c>
    </row>
    <row r="166" spans="1:17">
      <c r="A166" s="301"/>
      <c r="B166" s="188" t="s">
        <v>176</v>
      </c>
      <c r="C166" s="157" t="s">
        <v>246</v>
      </c>
      <c r="D166" s="158"/>
      <c r="E166" s="157" t="s">
        <v>247</v>
      </c>
      <c r="F166" s="157" t="s">
        <v>247</v>
      </c>
      <c r="G166" s="157" t="s">
        <v>247</v>
      </c>
      <c r="H166" s="157" t="s">
        <v>247</v>
      </c>
      <c r="I166" s="157">
        <v>20</v>
      </c>
      <c r="J166" s="157">
        <v>53741.319040000002</v>
      </c>
      <c r="K166" s="158"/>
      <c r="L166" s="160">
        <v>53741.319040000002</v>
      </c>
      <c r="M166" s="160">
        <v>71</v>
      </c>
      <c r="N166" s="160">
        <v>0.28103012319999998</v>
      </c>
      <c r="O166" s="160" t="b">
        <v>0</v>
      </c>
      <c r="P166" s="160">
        <v>16.36</v>
      </c>
      <c r="Q166" s="160">
        <v>86.36</v>
      </c>
    </row>
    <row r="167" spans="1:17">
      <c r="A167" s="301"/>
      <c r="B167" s="188" t="s">
        <v>177</v>
      </c>
      <c r="C167" s="151" t="s">
        <v>246</v>
      </c>
      <c r="D167" s="152"/>
      <c r="E167" s="151" t="s">
        <v>247</v>
      </c>
      <c r="F167" s="151" t="s">
        <v>247</v>
      </c>
      <c r="G167" s="151" t="s">
        <v>247</v>
      </c>
      <c r="H167" s="151" t="s">
        <v>247</v>
      </c>
      <c r="I167" s="151">
        <v>20</v>
      </c>
      <c r="J167" s="151">
        <v>56409.091959999998</v>
      </c>
      <c r="K167" s="152"/>
      <c r="L167" s="154">
        <v>56409.091959999998</v>
      </c>
      <c r="M167" s="154">
        <v>90</v>
      </c>
      <c r="N167" s="154">
        <v>0.1191910209</v>
      </c>
      <c r="O167" s="154" t="b">
        <v>0</v>
      </c>
      <c r="P167" s="154">
        <v>12.66</v>
      </c>
      <c r="Q167" s="154">
        <v>82.66</v>
      </c>
    </row>
    <row r="168" spans="1:17">
      <c r="A168" s="301"/>
      <c r="B168" s="188" t="s">
        <v>178</v>
      </c>
      <c r="C168" s="157" t="s">
        <v>246</v>
      </c>
      <c r="D168" s="158"/>
      <c r="E168" s="157" t="s">
        <v>247</v>
      </c>
      <c r="F168" s="157" t="s">
        <v>247</v>
      </c>
      <c r="G168" s="157" t="s">
        <v>247</v>
      </c>
      <c r="H168" s="157" t="s">
        <v>247</v>
      </c>
      <c r="I168" s="157">
        <v>20</v>
      </c>
      <c r="J168" s="157">
        <v>54137.160609999999</v>
      </c>
      <c r="K168" s="158"/>
      <c r="L168" s="160">
        <v>54137.160609999999</v>
      </c>
      <c r="M168" s="160">
        <v>74</v>
      </c>
      <c r="N168" s="160">
        <v>0.2570165935</v>
      </c>
      <c r="O168" s="160" t="b">
        <v>0</v>
      </c>
      <c r="P168" s="160">
        <v>15.78</v>
      </c>
      <c r="Q168" s="160">
        <v>85.78</v>
      </c>
    </row>
    <row r="169" spans="1:17">
      <c r="A169" s="301"/>
      <c r="B169" s="188" t="s">
        <v>179</v>
      </c>
      <c r="C169" s="151" t="s">
        <v>246</v>
      </c>
      <c r="D169" s="152"/>
      <c r="E169" s="151" t="s">
        <v>247</v>
      </c>
      <c r="F169" s="151" t="s">
        <v>247</v>
      </c>
      <c r="G169" s="151" t="s">
        <v>247</v>
      </c>
      <c r="H169" s="151" t="s">
        <v>247</v>
      </c>
      <c r="I169" s="151">
        <v>20</v>
      </c>
      <c r="J169" s="151">
        <v>78340.047179999994</v>
      </c>
      <c r="K169" s="152"/>
      <c r="L169" s="154">
        <v>78340.047179999994</v>
      </c>
      <c r="M169" s="154">
        <v>144</v>
      </c>
      <c r="N169" s="154">
        <v>-1.2112393459999999</v>
      </c>
      <c r="O169" s="154" t="b">
        <v>0</v>
      </c>
      <c r="P169" s="154">
        <v>2.14</v>
      </c>
      <c r="Q169" s="154">
        <v>72.14</v>
      </c>
    </row>
    <row r="170" spans="1:17">
      <c r="A170" s="301"/>
      <c r="B170" s="188" t="s">
        <v>180</v>
      </c>
      <c r="C170" s="157" t="s">
        <v>248</v>
      </c>
      <c r="D170" s="157" t="s">
        <v>249</v>
      </c>
      <c r="E170" s="157" t="s">
        <v>248</v>
      </c>
      <c r="F170" s="158"/>
      <c r="G170" s="158"/>
      <c r="H170" s="158"/>
      <c r="I170" s="158"/>
      <c r="J170" s="158"/>
      <c r="K170" s="158"/>
      <c r="L170" s="160" t="s">
        <v>267</v>
      </c>
      <c r="M170" s="160" t="s">
        <v>267</v>
      </c>
      <c r="N170" s="160" t="s">
        <v>267</v>
      </c>
      <c r="O170" s="160" t="b">
        <v>0</v>
      </c>
      <c r="P170" s="160">
        <v>0</v>
      </c>
      <c r="Q170" s="160">
        <v>0</v>
      </c>
    </row>
    <row r="171" spans="1:17">
      <c r="A171" s="301"/>
      <c r="B171" s="188" t="s">
        <v>181</v>
      </c>
      <c r="C171" s="135" t="s">
        <v>246</v>
      </c>
      <c r="D171" s="135"/>
      <c r="E171" s="135" t="s">
        <v>247</v>
      </c>
      <c r="F171" s="135" t="s">
        <v>247</v>
      </c>
      <c r="G171" s="135" t="s">
        <v>247</v>
      </c>
      <c r="H171" s="135" t="s">
        <v>247</v>
      </c>
      <c r="I171" s="137">
        <v>20</v>
      </c>
      <c r="J171" s="137">
        <v>52390.80083</v>
      </c>
      <c r="K171" s="135"/>
      <c r="L171" s="134">
        <v>52390.80083</v>
      </c>
      <c r="M171" s="134">
        <v>64</v>
      </c>
      <c r="N171" s="134">
        <v>0.36295863119999999</v>
      </c>
      <c r="O171" s="134" t="b">
        <v>0</v>
      </c>
      <c r="P171" s="134">
        <v>17.73</v>
      </c>
      <c r="Q171" s="134">
        <v>87.73</v>
      </c>
    </row>
    <row r="172" spans="1:17">
      <c r="A172" s="301"/>
      <c r="B172" s="188" t="s">
        <v>182</v>
      </c>
      <c r="C172" s="135" t="s">
        <v>246</v>
      </c>
      <c r="D172" s="135"/>
      <c r="E172" s="135" t="s">
        <v>247</v>
      </c>
      <c r="F172" s="135" t="s">
        <v>247</v>
      </c>
      <c r="G172" s="135" t="s">
        <v>247</v>
      </c>
      <c r="H172" s="135" t="s">
        <v>247</v>
      </c>
      <c r="I172" s="137">
        <v>20</v>
      </c>
      <c r="J172" s="137">
        <v>44014.925320000002</v>
      </c>
      <c r="K172" s="135"/>
      <c r="L172" s="134">
        <v>44014.925320000002</v>
      </c>
      <c r="M172" s="134">
        <v>18</v>
      </c>
      <c r="N172" s="134">
        <v>0.87107690599999998</v>
      </c>
      <c r="O172" s="134" t="b">
        <v>0</v>
      </c>
      <c r="P172" s="134">
        <v>26.69</v>
      </c>
      <c r="Q172" s="134">
        <v>96.69</v>
      </c>
    </row>
    <row r="173" spans="1:17">
      <c r="A173" s="301"/>
      <c r="B173" s="188" t="s">
        <v>184</v>
      </c>
      <c r="C173" s="135" t="s">
        <v>246</v>
      </c>
      <c r="D173" s="135"/>
      <c r="E173" s="135" t="s">
        <v>247</v>
      </c>
      <c r="F173" s="135" t="s">
        <v>247</v>
      </c>
      <c r="G173" s="135" t="s">
        <v>247</v>
      </c>
      <c r="H173" s="135" t="s">
        <v>247</v>
      </c>
      <c r="I173" s="137">
        <v>20</v>
      </c>
      <c r="J173" s="137">
        <v>99915.077669999999</v>
      </c>
      <c r="K173" s="135"/>
      <c r="L173" s="134">
        <v>99915.077669999999</v>
      </c>
      <c r="M173" s="134">
        <v>149</v>
      </c>
      <c r="N173" s="134">
        <v>-2.5200777190000001</v>
      </c>
      <c r="O173" s="134" t="b">
        <v>0</v>
      </c>
      <c r="P173" s="134">
        <v>1.17</v>
      </c>
      <c r="Q173" s="134">
        <v>71.17</v>
      </c>
    </row>
    <row r="174" spans="1:17">
      <c r="A174" s="301"/>
      <c r="B174" s="188" t="s">
        <v>185</v>
      </c>
      <c r="C174" s="135" t="s">
        <v>246</v>
      </c>
      <c r="D174" s="135"/>
      <c r="E174" s="135" t="s">
        <v>247</v>
      </c>
      <c r="F174" s="135" t="s">
        <v>247</v>
      </c>
      <c r="G174" s="135" t="s">
        <v>247</v>
      </c>
      <c r="H174" s="135" t="s">
        <v>247</v>
      </c>
      <c r="I174" s="137">
        <v>20</v>
      </c>
      <c r="J174" s="137">
        <v>61658.151279999998</v>
      </c>
      <c r="K174" s="135"/>
      <c r="L174" s="134">
        <v>61658.151279999998</v>
      </c>
      <c r="M174" s="134">
        <v>110</v>
      </c>
      <c r="N174" s="134">
        <v>-0.19924052249999999</v>
      </c>
      <c r="O174" s="134" t="b">
        <v>0</v>
      </c>
      <c r="P174" s="134">
        <v>8.77</v>
      </c>
      <c r="Q174" s="134">
        <v>78.77</v>
      </c>
    </row>
    <row r="175" spans="1:17">
      <c r="A175" s="301"/>
      <c r="B175" s="188" t="s">
        <v>186</v>
      </c>
      <c r="C175" s="135" t="s">
        <v>246</v>
      </c>
      <c r="D175" s="135"/>
      <c r="E175" s="135" t="s">
        <v>247</v>
      </c>
      <c r="F175" s="135" t="s">
        <v>247</v>
      </c>
      <c r="G175" s="135" t="s">
        <v>247</v>
      </c>
      <c r="H175" s="135" t="s">
        <v>247</v>
      </c>
      <c r="I175" s="137">
        <v>20</v>
      </c>
      <c r="J175" s="137">
        <v>50112.216500000002</v>
      </c>
      <c r="K175" s="135"/>
      <c r="L175" s="134">
        <v>50112.216500000002</v>
      </c>
      <c r="M175" s="134">
        <v>45</v>
      </c>
      <c r="N175" s="134">
        <v>0.50118780340000002</v>
      </c>
      <c r="O175" s="134" t="b">
        <v>0</v>
      </c>
      <c r="P175" s="134">
        <v>21.43</v>
      </c>
      <c r="Q175" s="134">
        <v>91.43</v>
      </c>
    </row>
    <row r="176" spans="1:17" ht="12.75">
      <c r="B176" s="15" t="s">
        <v>246</v>
      </c>
      <c r="C176" s="32">
        <f>COUNTIF(C1:C174,"1st_demo")/157</f>
        <v>0.97452229299363058</v>
      </c>
    </row>
    <row r="177" spans="2:3" ht="12.75">
      <c r="B177" s="15" t="s">
        <v>251</v>
      </c>
      <c r="C177" s="32">
        <f>(COUNTIF(C1:C174,"1st_demo")+COUNTIF(C1:C174,"2nd_demo"))/157</f>
        <v>0.97452229299363058</v>
      </c>
    </row>
  </sheetData>
  <mergeCells count="14">
    <mergeCell ref="A135:A175"/>
    <mergeCell ref="A1:A2"/>
    <mergeCell ref="B1:B2"/>
    <mergeCell ref="C1:D1"/>
    <mergeCell ref="A23:A42"/>
    <mergeCell ref="A43:A62"/>
    <mergeCell ref="A63:A82"/>
    <mergeCell ref="A83:A102"/>
    <mergeCell ref="A103:A118"/>
    <mergeCell ref="E1:H1"/>
    <mergeCell ref="I1:N1"/>
    <mergeCell ref="P1:Q1"/>
    <mergeCell ref="A3:A22"/>
    <mergeCell ref="A119:A134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000"/>
  <sheetViews>
    <sheetView workbookViewId="0">
      <selection activeCell="G30" sqref="G30"/>
    </sheetView>
  </sheetViews>
  <sheetFormatPr defaultColWidth="12.59765625" defaultRowHeight="15.75" customHeight="1"/>
  <cols>
    <col min="4" max="4" width="23.1328125" customWidth="1"/>
  </cols>
  <sheetData>
    <row r="1" spans="1:17" ht="15.75" customHeight="1">
      <c r="A1" s="292" t="s">
        <v>0</v>
      </c>
      <c r="B1" s="292" t="s">
        <v>2</v>
      </c>
      <c r="C1" s="302" t="s">
        <v>226</v>
      </c>
      <c r="D1" s="302"/>
      <c r="E1" s="298" t="s">
        <v>227</v>
      </c>
      <c r="F1" s="298"/>
      <c r="G1" s="298"/>
      <c r="H1" s="298"/>
      <c r="I1" s="299" t="s">
        <v>228</v>
      </c>
      <c r="J1" s="299"/>
      <c r="K1" s="299"/>
      <c r="L1" s="299"/>
      <c r="M1" s="299"/>
      <c r="N1" s="299"/>
      <c r="O1" s="175" t="s">
        <v>229</v>
      </c>
      <c r="P1" s="300" t="s">
        <v>230</v>
      </c>
      <c r="Q1" s="300"/>
    </row>
    <row r="2" spans="1:17" ht="15.75" customHeight="1">
      <c r="A2" s="292"/>
      <c r="B2" s="292"/>
      <c r="C2" s="176" t="s">
        <v>231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8" t="s">
        <v>237</v>
      </c>
      <c r="J2" s="178" t="s">
        <v>238</v>
      </c>
      <c r="K2" s="178" t="s">
        <v>239</v>
      </c>
      <c r="L2" s="178" t="s">
        <v>240</v>
      </c>
      <c r="M2" s="178" t="s">
        <v>241</v>
      </c>
      <c r="N2" s="178" t="s">
        <v>242</v>
      </c>
      <c r="O2" s="175" t="s">
        <v>243</v>
      </c>
      <c r="P2" s="179" t="s">
        <v>244</v>
      </c>
      <c r="Q2" s="179" t="s">
        <v>245</v>
      </c>
    </row>
    <row r="3" spans="1:17" ht="15.75" customHeight="1">
      <c r="A3" s="293" t="s">
        <v>3</v>
      </c>
      <c r="B3" s="180" t="s">
        <v>4</v>
      </c>
      <c r="C3" s="191" t="s">
        <v>246</v>
      </c>
      <c r="D3" s="135"/>
      <c r="E3" s="191" t="s">
        <v>247</v>
      </c>
      <c r="F3" s="191" t="s">
        <v>247</v>
      </c>
      <c r="G3" s="191" t="s">
        <v>247</v>
      </c>
      <c r="H3" s="191" t="s">
        <v>247</v>
      </c>
      <c r="I3" s="191">
        <v>10</v>
      </c>
      <c r="J3" s="191">
        <v>9992.5059999999994</v>
      </c>
      <c r="K3" s="191">
        <v>198</v>
      </c>
      <c r="L3" s="134">
        <v>1978516.1880000001</v>
      </c>
      <c r="M3" s="134">
        <v>152</v>
      </c>
      <c r="N3" s="134">
        <v>-1.479293819</v>
      </c>
      <c r="O3" s="134" t="b">
        <v>0</v>
      </c>
      <c r="P3" s="134">
        <v>0.57999999999999996</v>
      </c>
      <c r="Q3" s="134">
        <v>70.58</v>
      </c>
    </row>
    <row r="4" spans="1:17" ht="15.75" customHeight="1">
      <c r="A4" s="293"/>
      <c r="B4" s="180" t="s">
        <v>5</v>
      </c>
      <c r="C4" s="191" t="s">
        <v>246</v>
      </c>
      <c r="D4" s="135"/>
      <c r="E4" s="191" t="s">
        <v>247</v>
      </c>
      <c r="F4" s="191" t="s">
        <v>247</v>
      </c>
      <c r="G4" s="191" t="s">
        <v>247</v>
      </c>
      <c r="H4" s="191" t="s">
        <v>247</v>
      </c>
      <c r="I4" s="191">
        <v>10</v>
      </c>
      <c r="J4" s="191">
        <v>3030.35</v>
      </c>
      <c r="K4" s="191">
        <v>99</v>
      </c>
      <c r="L4" s="134">
        <v>300004.65000000002</v>
      </c>
      <c r="M4" s="134">
        <v>59</v>
      </c>
      <c r="N4" s="134">
        <v>0.21108230529999999</v>
      </c>
      <c r="O4" s="134" t="b">
        <v>0</v>
      </c>
      <c r="P4" s="134">
        <v>18.7</v>
      </c>
      <c r="Q4" s="134">
        <v>88.7</v>
      </c>
    </row>
    <row r="5" spans="1:17" ht="15.75" customHeight="1">
      <c r="A5" s="293"/>
      <c r="B5" s="180" t="s">
        <v>6</v>
      </c>
      <c r="C5" s="191" t="s">
        <v>246</v>
      </c>
      <c r="D5" s="135"/>
      <c r="E5" s="191" t="s">
        <v>247</v>
      </c>
      <c r="F5" s="191" t="s">
        <v>247</v>
      </c>
      <c r="G5" s="191" t="s">
        <v>247</v>
      </c>
      <c r="H5" s="191" t="s">
        <v>247</v>
      </c>
      <c r="I5" s="191">
        <v>10</v>
      </c>
      <c r="J5" s="191">
        <v>2893.9679999999998</v>
      </c>
      <c r="K5" s="191">
        <v>99</v>
      </c>
      <c r="L5" s="134">
        <v>286502.83199999999</v>
      </c>
      <c r="M5" s="134">
        <v>49</v>
      </c>
      <c r="N5" s="134">
        <v>0.22467956110000001</v>
      </c>
      <c r="O5" s="134" t="b">
        <v>0</v>
      </c>
      <c r="P5" s="134">
        <v>20.65</v>
      </c>
      <c r="Q5" s="134">
        <v>90.65</v>
      </c>
    </row>
    <row r="6" spans="1:17" ht="15.75" customHeight="1">
      <c r="A6" s="293"/>
      <c r="B6" s="180" t="s">
        <v>7</v>
      </c>
      <c r="C6" s="191" t="s">
        <v>246</v>
      </c>
      <c r="D6" s="135"/>
      <c r="E6" s="191" t="s">
        <v>247</v>
      </c>
      <c r="F6" s="191" t="s">
        <v>247</v>
      </c>
      <c r="G6" s="191" t="s">
        <v>247</v>
      </c>
      <c r="H6" s="191" t="s">
        <v>247</v>
      </c>
      <c r="I6" s="191">
        <v>10</v>
      </c>
      <c r="J6" s="191">
        <v>4876.5020000000004</v>
      </c>
      <c r="K6" s="191">
        <v>99</v>
      </c>
      <c r="L6" s="134">
        <v>482773.69799999997</v>
      </c>
      <c r="M6" s="134">
        <v>123</v>
      </c>
      <c r="N6" s="134">
        <v>2.7021351280000001E-2</v>
      </c>
      <c r="O6" s="134" t="b">
        <v>0</v>
      </c>
      <c r="P6" s="134">
        <v>6.23</v>
      </c>
      <c r="Q6" s="134">
        <v>76.23</v>
      </c>
    </row>
    <row r="7" spans="1:17" ht="15.75" customHeight="1">
      <c r="A7" s="293"/>
      <c r="B7" s="180" t="s">
        <v>8</v>
      </c>
      <c r="C7" s="191" t="s">
        <v>246</v>
      </c>
      <c r="D7" s="135"/>
      <c r="E7" s="191" t="s">
        <v>247</v>
      </c>
      <c r="F7" s="191" t="s">
        <v>247</v>
      </c>
      <c r="G7" s="191" t="s">
        <v>247</v>
      </c>
      <c r="H7" s="191" t="s">
        <v>247</v>
      </c>
      <c r="I7" s="191">
        <v>10</v>
      </c>
      <c r="J7" s="191">
        <v>2587.9389999999999</v>
      </c>
      <c r="K7" s="191">
        <v>99</v>
      </c>
      <c r="L7" s="134">
        <v>256205.96100000001</v>
      </c>
      <c r="M7" s="134">
        <v>11</v>
      </c>
      <c r="N7" s="134">
        <v>0.255190586</v>
      </c>
      <c r="O7" s="134" t="b">
        <v>0</v>
      </c>
      <c r="P7" s="134">
        <v>28.05</v>
      </c>
      <c r="Q7" s="134">
        <v>98.05</v>
      </c>
    </row>
    <row r="8" spans="1:17" ht="15.75" customHeight="1">
      <c r="A8" s="293"/>
      <c r="B8" s="180" t="s">
        <v>9</v>
      </c>
      <c r="C8" s="191" t="s">
        <v>246</v>
      </c>
      <c r="D8" s="135"/>
      <c r="E8" s="191" t="s">
        <v>247</v>
      </c>
      <c r="F8" s="191" t="s">
        <v>247</v>
      </c>
      <c r="G8" s="191" t="s">
        <v>247</v>
      </c>
      <c r="H8" s="191" t="s">
        <v>247</v>
      </c>
      <c r="I8" s="191">
        <v>10</v>
      </c>
      <c r="J8" s="191">
        <v>3133.4690000000001</v>
      </c>
      <c r="K8" s="191">
        <v>99</v>
      </c>
      <c r="L8" s="134">
        <v>310213.43099999998</v>
      </c>
      <c r="M8" s="134">
        <v>67</v>
      </c>
      <c r="N8" s="134">
        <v>0.20080136330000001</v>
      </c>
      <c r="O8" s="134" t="b">
        <v>0</v>
      </c>
      <c r="P8" s="134">
        <v>17.14</v>
      </c>
      <c r="Q8" s="134">
        <v>87.14</v>
      </c>
    </row>
    <row r="9" spans="1:17" ht="15.75" customHeight="1">
      <c r="A9" s="293"/>
      <c r="B9" s="140" t="s">
        <v>10</v>
      </c>
      <c r="C9" s="191" t="s">
        <v>248</v>
      </c>
      <c r="D9" s="191" t="s">
        <v>249</v>
      </c>
      <c r="E9" s="191" t="s">
        <v>248</v>
      </c>
      <c r="F9" s="135"/>
      <c r="G9" s="135"/>
      <c r="H9" s="135"/>
      <c r="I9" s="135"/>
      <c r="J9" s="135"/>
      <c r="K9" s="135"/>
      <c r="L9" s="134" t="s">
        <v>267</v>
      </c>
      <c r="M9" s="134" t="s">
        <v>267</v>
      </c>
      <c r="N9" s="134" t="s">
        <v>267</v>
      </c>
      <c r="O9" s="134" t="b">
        <v>0</v>
      </c>
      <c r="P9" s="134">
        <v>0</v>
      </c>
      <c r="Q9" s="134">
        <v>0</v>
      </c>
    </row>
    <row r="10" spans="1:17" ht="15.75" customHeight="1">
      <c r="A10" s="293"/>
      <c r="B10" s="180" t="s">
        <v>11</v>
      </c>
      <c r="C10" s="191" t="s">
        <v>246</v>
      </c>
      <c r="D10" s="135"/>
      <c r="E10" s="191" t="s">
        <v>247</v>
      </c>
      <c r="F10" s="191" t="s">
        <v>247</v>
      </c>
      <c r="G10" s="191" t="s">
        <v>247</v>
      </c>
      <c r="H10" s="191" t="s">
        <v>247</v>
      </c>
      <c r="I10" s="191">
        <v>10</v>
      </c>
      <c r="J10" s="191">
        <v>2697.71</v>
      </c>
      <c r="K10" s="191">
        <v>99</v>
      </c>
      <c r="L10" s="134">
        <v>267073.28999999998</v>
      </c>
      <c r="M10" s="134">
        <v>35</v>
      </c>
      <c r="N10" s="134">
        <v>0.24424644109999999</v>
      </c>
      <c r="O10" s="134" t="b">
        <v>0</v>
      </c>
      <c r="P10" s="134">
        <v>23.38</v>
      </c>
      <c r="Q10" s="134">
        <v>93.38</v>
      </c>
    </row>
    <row r="11" spans="1:17" ht="15.75" customHeight="1">
      <c r="A11" s="293"/>
      <c r="B11" s="180" t="s">
        <v>12</v>
      </c>
      <c r="C11" s="191" t="s">
        <v>246</v>
      </c>
      <c r="D11" s="135"/>
      <c r="E11" s="191" t="s">
        <v>247</v>
      </c>
      <c r="F11" s="191" t="s">
        <v>247</v>
      </c>
      <c r="G11" s="191" t="s">
        <v>247</v>
      </c>
      <c r="H11" s="191" t="s">
        <v>247</v>
      </c>
      <c r="I11" s="191">
        <v>10</v>
      </c>
      <c r="J11" s="191">
        <v>3728.8939999999998</v>
      </c>
      <c r="K11" s="191">
        <v>99</v>
      </c>
      <c r="L11" s="134">
        <v>369160.50599999999</v>
      </c>
      <c r="M11" s="134">
        <v>95</v>
      </c>
      <c r="N11" s="134">
        <v>0.14143761999999999</v>
      </c>
      <c r="O11" s="134" t="b">
        <v>0</v>
      </c>
      <c r="P11" s="134">
        <v>11.69</v>
      </c>
      <c r="Q11" s="134">
        <v>81.69</v>
      </c>
    </row>
    <row r="12" spans="1:17" ht="15.75" customHeight="1">
      <c r="A12" s="293"/>
      <c r="B12" s="180" t="s">
        <v>13</v>
      </c>
      <c r="C12" s="191" t="s">
        <v>246</v>
      </c>
      <c r="D12" s="135"/>
      <c r="E12" s="191" t="s">
        <v>247</v>
      </c>
      <c r="F12" s="191" t="s">
        <v>247</v>
      </c>
      <c r="G12" s="191" t="s">
        <v>247</v>
      </c>
      <c r="H12" s="191" t="s">
        <v>247</v>
      </c>
      <c r="I12" s="191">
        <v>10</v>
      </c>
      <c r="J12" s="191">
        <v>5704.7759999999998</v>
      </c>
      <c r="K12" s="191">
        <v>99</v>
      </c>
      <c r="L12" s="134">
        <v>564772.82400000002</v>
      </c>
      <c r="M12" s="134">
        <v>132</v>
      </c>
      <c r="N12" s="134">
        <v>-5.5557386870000003E-2</v>
      </c>
      <c r="O12" s="134" t="b">
        <v>0</v>
      </c>
      <c r="P12" s="134">
        <v>4.4800000000000004</v>
      </c>
      <c r="Q12" s="134">
        <v>74.48</v>
      </c>
    </row>
    <row r="13" spans="1:17" ht="15.75" customHeight="1">
      <c r="A13" s="293"/>
      <c r="B13" s="180" t="s">
        <v>14</v>
      </c>
      <c r="C13" s="191" t="s">
        <v>246</v>
      </c>
      <c r="D13" s="135"/>
      <c r="E13" s="191" t="s">
        <v>247</v>
      </c>
      <c r="F13" s="191" t="s">
        <v>247</v>
      </c>
      <c r="G13" s="191" t="s">
        <v>247</v>
      </c>
      <c r="H13" s="191" t="s">
        <v>247</v>
      </c>
      <c r="I13" s="191">
        <v>10</v>
      </c>
      <c r="J13" s="191">
        <v>3575.88</v>
      </c>
      <c r="K13" s="191">
        <v>99</v>
      </c>
      <c r="L13" s="134">
        <v>354012.12</v>
      </c>
      <c r="M13" s="134">
        <v>89</v>
      </c>
      <c r="N13" s="134">
        <v>0.15669308260000001</v>
      </c>
      <c r="O13" s="134" t="b">
        <v>0</v>
      </c>
      <c r="P13" s="134">
        <v>12.86</v>
      </c>
      <c r="Q13" s="134">
        <v>82.86</v>
      </c>
    </row>
    <row r="14" spans="1:17" ht="15.75" customHeight="1">
      <c r="A14" s="293"/>
      <c r="B14" s="180" t="s">
        <v>15</v>
      </c>
      <c r="C14" s="191" t="s">
        <v>246</v>
      </c>
      <c r="D14" s="135"/>
      <c r="E14" s="191" t="s">
        <v>247</v>
      </c>
      <c r="F14" s="191" t="s">
        <v>247</v>
      </c>
      <c r="G14" s="191" t="s">
        <v>247</v>
      </c>
      <c r="H14" s="191" t="s">
        <v>247</v>
      </c>
      <c r="I14" s="191">
        <v>10</v>
      </c>
      <c r="J14" s="191">
        <v>3712.2620000000002</v>
      </c>
      <c r="K14" s="191">
        <v>99</v>
      </c>
      <c r="L14" s="134">
        <v>367513.93800000002</v>
      </c>
      <c r="M14" s="134">
        <v>94</v>
      </c>
      <c r="N14" s="134">
        <v>0.14309582679999999</v>
      </c>
      <c r="O14" s="134" t="b">
        <v>0</v>
      </c>
      <c r="P14" s="134">
        <v>11.88</v>
      </c>
      <c r="Q14" s="134">
        <v>81.88</v>
      </c>
    </row>
    <row r="15" spans="1:17" ht="15.75" customHeight="1">
      <c r="A15" s="293"/>
      <c r="B15" s="180" t="s">
        <v>16</v>
      </c>
      <c r="C15" s="191" t="s">
        <v>246</v>
      </c>
      <c r="D15" s="135"/>
      <c r="E15" s="191" t="s">
        <v>247</v>
      </c>
      <c r="F15" s="191" t="s">
        <v>247</v>
      </c>
      <c r="G15" s="191" t="s">
        <v>247</v>
      </c>
      <c r="H15" s="191" t="s">
        <v>247</v>
      </c>
      <c r="I15" s="191">
        <v>10</v>
      </c>
      <c r="J15" s="191">
        <v>2973.8020000000001</v>
      </c>
      <c r="K15" s="191">
        <v>99</v>
      </c>
      <c r="L15" s="134">
        <v>294406.39799999999</v>
      </c>
      <c r="M15" s="134">
        <v>55</v>
      </c>
      <c r="N15" s="134">
        <v>0.21672012860000001</v>
      </c>
      <c r="O15" s="134" t="b">
        <v>0</v>
      </c>
      <c r="P15" s="134">
        <v>19.48</v>
      </c>
      <c r="Q15" s="134">
        <v>89.48</v>
      </c>
    </row>
    <row r="16" spans="1:17" ht="15.75" customHeight="1">
      <c r="A16" s="293"/>
      <c r="B16" s="140" t="s">
        <v>17</v>
      </c>
      <c r="C16" s="191" t="s">
        <v>248</v>
      </c>
      <c r="D16" s="191" t="s">
        <v>249</v>
      </c>
      <c r="E16" s="191" t="s">
        <v>248</v>
      </c>
      <c r="F16" s="135"/>
      <c r="G16" s="135"/>
      <c r="H16" s="135"/>
      <c r="I16" s="135"/>
      <c r="J16" s="135"/>
      <c r="K16" s="135"/>
      <c r="L16" s="134" t="s">
        <v>267</v>
      </c>
      <c r="M16" s="134" t="s">
        <v>267</v>
      </c>
      <c r="N16" s="134" t="s">
        <v>267</v>
      </c>
      <c r="O16" s="134" t="b">
        <v>0</v>
      </c>
      <c r="P16" s="134">
        <v>0</v>
      </c>
      <c r="Q16" s="134">
        <v>0</v>
      </c>
    </row>
    <row r="17" spans="1:17" ht="15.75" customHeight="1">
      <c r="A17" s="293"/>
      <c r="B17" s="180" t="s">
        <v>18</v>
      </c>
      <c r="C17" s="191" t="s">
        <v>246</v>
      </c>
      <c r="D17" s="135"/>
      <c r="E17" s="191" t="s">
        <v>247</v>
      </c>
      <c r="F17" s="191" t="s">
        <v>247</v>
      </c>
      <c r="G17" s="191" t="s">
        <v>247</v>
      </c>
      <c r="H17" s="191" t="s">
        <v>247</v>
      </c>
      <c r="I17" s="191">
        <v>10</v>
      </c>
      <c r="J17" s="191">
        <v>4650.3069999999998</v>
      </c>
      <c r="K17" s="191">
        <v>99</v>
      </c>
      <c r="L17" s="134">
        <v>460380.39299999998</v>
      </c>
      <c r="M17" s="134">
        <v>118</v>
      </c>
      <c r="N17" s="134">
        <v>4.9572943719999998E-2</v>
      </c>
      <c r="O17" s="134" t="b">
        <v>0</v>
      </c>
      <c r="P17" s="134">
        <v>7.21</v>
      </c>
      <c r="Q17" s="134">
        <v>77.209999999999994</v>
      </c>
    </row>
    <row r="18" spans="1:17" ht="15.75" customHeight="1">
      <c r="A18" s="293"/>
      <c r="B18" s="180" t="s">
        <v>19</v>
      </c>
      <c r="C18" s="191" t="s">
        <v>246</v>
      </c>
      <c r="D18" s="135"/>
      <c r="E18" s="191" t="s">
        <v>247</v>
      </c>
      <c r="F18" s="191" t="s">
        <v>247</v>
      </c>
      <c r="G18" s="191" t="s">
        <v>247</v>
      </c>
      <c r="H18" s="191" t="s">
        <v>247</v>
      </c>
      <c r="I18" s="191">
        <v>10</v>
      </c>
      <c r="J18" s="191">
        <v>3502.6990000000001</v>
      </c>
      <c r="K18" s="191">
        <v>99</v>
      </c>
      <c r="L18" s="134">
        <v>346767.201</v>
      </c>
      <c r="M18" s="134">
        <v>84</v>
      </c>
      <c r="N18" s="134">
        <v>0.1639892124</v>
      </c>
      <c r="O18" s="134" t="b">
        <v>0</v>
      </c>
      <c r="P18" s="134">
        <v>13.83</v>
      </c>
      <c r="Q18" s="134">
        <v>83.83</v>
      </c>
    </row>
    <row r="19" spans="1:17" ht="15.75" customHeight="1">
      <c r="A19" s="293"/>
      <c r="B19" s="180" t="s">
        <v>20</v>
      </c>
      <c r="C19" s="191" t="s">
        <v>246</v>
      </c>
      <c r="D19" s="135"/>
      <c r="E19" s="191" t="s">
        <v>247</v>
      </c>
      <c r="F19" s="191" t="s">
        <v>247</v>
      </c>
      <c r="G19" s="191" t="s">
        <v>247</v>
      </c>
      <c r="H19" s="191" t="s">
        <v>247</v>
      </c>
      <c r="I19" s="191">
        <v>10</v>
      </c>
      <c r="J19" s="191">
        <v>2784.1970000000001</v>
      </c>
      <c r="K19" s="191">
        <v>99</v>
      </c>
      <c r="L19" s="134">
        <v>275635.50300000003</v>
      </c>
      <c r="M19" s="134">
        <v>41</v>
      </c>
      <c r="N19" s="134">
        <v>0.23562370599999999</v>
      </c>
      <c r="O19" s="134" t="b">
        <v>0</v>
      </c>
      <c r="P19" s="134">
        <v>22.21</v>
      </c>
      <c r="Q19" s="134">
        <v>92.21</v>
      </c>
    </row>
    <row r="20" spans="1:17" ht="15.75" customHeight="1">
      <c r="A20" s="293"/>
      <c r="B20" s="180" t="s">
        <v>21</v>
      </c>
      <c r="C20" s="191" t="s">
        <v>246</v>
      </c>
      <c r="D20" s="135"/>
      <c r="E20" s="191" t="s">
        <v>247</v>
      </c>
      <c r="F20" s="191" t="s">
        <v>247</v>
      </c>
      <c r="G20" s="191" t="s">
        <v>247</v>
      </c>
      <c r="H20" s="191" t="s">
        <v>247</v>
      </c>
      <c r="I20" s="191">
        <v>10</v>
      </c>
      <c r="J20" s="191">
        <v>3186.6909999999998</v>
      </c>
      <c r="K20" s="191">
        <v>99</v>
      </c>
      <c r="L20" s="134">
        <v>315482.40899999999</v>
      </c>
      <c r="M20" s="134">
        <v>70</v>
      </c>
      <c r="N20" s="134">
        <v>0.1954951415</v>
      </c>
      <c r="O20" s="134" t="b">
        <v>0</v>
      </c>
      <c r="P20" s="134">
        <v>16.559999999999999</v>
      </c>
      <c r="Q20" s="134">
        <v>86.56</v>
      </c>
    </row>
    <row r="21" spans="1:17" ht="15.75" customHeight="1">
      <c r="A21" s="293"/>
      <c r="B21" s="180" t="s">
        <v>22</v>
      </c>
      <c r="C21" s="191" t="s">
        <v>246</v>
      </c>
      <c r="D21" s="135"/>
      <c r="E21" s="191" t="s">
        <v>247</v>
      </c>
      <c r="F21" s="191" t="s">
        <v>247</v>
      </c>
      <c r="G21" s="191" t="s">
        <v>247</v>
      </c>
      <c r="H21" s="191" t="s">
        <v>247</v>
      </c>
      <c r="I21" s="191">
        <v>10</v>
      </c>
      <c r="J21" s="191">
        <v>3589.1860000000001</v>
      </c>
      <c r="K21" s="191">
        <v>99</v>
      </c>
      <c r="L21" s="134">
        <v>355329.41399999999</v>
      </c>
      <c r="M21" s="134">
        <v>91</v>
      </c>
      <c r="N21" s="134">
        <v>0.1553664773</v>
      </c>
      <c r="O21" s="134" t="b">
        <v>0</v>
      </c>
      <c r="P21" s="134">
        <v>12.47</v>
      </c>
      <c r="Q21" s="134">
        <v>82.47</v>
      </c>
    </row>
    <row r="22" spans="1:17" ht="15.75" customHeight="1">
      <c r="A22" s="293"/>
      <c r="B22" s="192" t="s">
        <v>23</v>
      </c>
      <c r="C22" s="191" t="s">
        <v>248</v>
      </c>
      <c r="D22" s="191" t="s">
        <v>249</v>
      </c>
      <c r="E22" s="191" t="s">
        <v>248</v>
      </c>
      <c r="F22" s="135"/>
      <c r="G22" s="135"/>
      <c r="H22" s="135"/>
      <c r="I22" s="135"/>
      <c r="J22" s="135"/>
      <c r="K22" s="135"/>
      <c r="L22" s="134" t="s">
        <v>267</v>
      </c>
      <c r="M22" s="134" t="s">
        <v>267</v>
      </c>
      <c r="N22" s="134" t="s">
        <v>267</v>
      </c>
      <c r="O22" s="134" t="b">
        <v>0</v>
      </c>
      <c r="P22" s="134">
        <v>0</v>
      </c>
      <c r="Q22" s="134">
        <v>0</v>
      </c>
    </row>
    <row r="23" spans="1:17" ht="15.75" customHeight="1">
      <c r="A23" s="294" t="s">
        <v>24</v>
      </c>
      <c r="B23" s="182" t="s">
        <v>25</v>
      </c>
      <c r="C23" s="191" t="s">
        <v>252</v>
      </c>
      <c r="D23" s="135"/>
      <c r="E23" s="191" t="s">
        <v>247</v>
      </c>
      <c r="F23" s="191" t="s">
        <v>247</v>
      </c>
      <c r="G23" s="191" t="s">
        <v>247</v>
      </c>
      <c r="H23" s="191" t="s">
        <v>247</v>
      </c>
      <c r="I23" s="191">
        <v>10</v>
      </c>
      <c r="J23" s="191">
        <v>2840.7460000000001</v>
      </c>
      <c r="K23" s="191">
        <v>99</v>
      </c>
      <c r="L23" s="134">
        <v>281233.85399999999</v>
      </c>
      <c r="M23" s="134">
        <v>46</v>
      </c>
      <c r="N23" s="134">
        <v>0.22998578289999999</v>
      </c>
      <c r="O23" s="134" t="b">
        <v>0</v>
      </c>
      <c r="P23" s="134">
        <v>21.23</v>
      </c>
      <c r="Q23" s="134">
        <v>63.86</v>
      </c>
    </row>
    <row r="24" spans="1:17" ht="15.75" customHeight="1">
      <c r="A24" s="294"/>
      <c r="B24" s="182" t="s">
        <v>26</v>
      </c>
      <c r="C24" s="191" t="s">
        <v>246</v>
      </c>
      <c r="D24" s="135"/>
      <c r="E24" s="191" t="s">
        <v>247</v>
      </c>
      <c r="F24" s="191" t="s">
        <v>247</v>
      </c>
      <c r="G24" s="191" t="s">
        <v>247</v>
      </c>
      <c r="H24" s="191" t="s">
        <v>247</v>
      </c>
      <c r="I24" s="191">
        <v>10</v>
      </c>
      <c r="J24" s="191">
        <v>3033.6770000000001</v>
      </c>
      <c r="K24" s="191">
        <v>99</v>
      </c>
      <c r="L24" s="134">
        <v>300334.02299999999</v>
      </c>
      <c r="M24" s="134">
        <v>60</v>
      </c>
      <c r="N24" s="134">
        <v>0.21075060409999999</v>
      </c>
      <c r="O24" s="134" t="b">
        <v>0</v>
      </c>
      <c r="P24" s="134">
        <v>18.510000000000002</v>
      </c>
      <c r="Q24" s="134">
        <v>88.51</v>
      </c>
    </row>
    <row r="25" spans="1:17" ht="15.75" customHeight="1">
      <c r="A25" s="294"/>
      <c r="B25" s="182" t="s">
        <v>27</v>
      </c>
      <c r="C25" s="191" t="s">
        <v>252</v>
      </c>
      <c r="D25" s="135"/>
      <c r="E25" s="191" t="s">
        <v>247</v>
      </c>
      <c r="F25" s="191" t="s">
        <v>247</v>
      </c>
      <c r="G25" s="191" t="s">
        <v>247</v>
      </c>
      <c r="H25" s="191" t="s">
        <v>247</v>
      </c>
      <c r="I25" s="191">
        <v>10</v>
      </c>
      <c r="J25" s="191">
        <v>5984.1940000000004</v>
      </c>
      <c r="K25" s="191">
        <v>99</v>
      </c>
      <c r="L25" s="134">
        <v>592435.20600000001</v>
      </c>
      <c r="M25" s="134">
        <v>139</v>
      </c>
      <c r="N25" s="134">
        <v>-8.341530087E-2</v>
      </c>
      <c r="O25" s="134" t="b">
        <v>0</v>
      </c>
      <c r="P25" s="134">
        <v>3.12</v>
      </c>
      <c r="Q25" s="134">
        <v>51.18</v>
      </c>
    </row>
    <row r="26" spans="1:17" ht="15.75" customHeight="1">
      <c r="A26" s="294"/>
      <c r="B26" s="182" t="s">
        <v>28</v>
      </c>
      <c r="C26" s="191" t="s">
        <v>246</v>
      </c>
      <c r="D26" s="135"/>
      <c r="E26" s="191" t="s">
        <v>247</v>
      </c>
      <c r="F26" s="191" t="s">
        <v>247</v>
      </c>
      <c r="G26" s="191" t="s">
        <v>247</v>
      </c>
      <c r="H26" s="191" t="s">
        <v>247</v>
      </c>
      <c r="I26" s="191">
        <v>10</v>
      </c>
      <c r="J26" s="191">
        <v>6529.723</v>
      </c>
      <c r="K26" s="191">
        <v>99</v>
      </c>
      <c r="L26" s="134">
        <v>646442.57700000005</v>
      </c>
      <c r="M26" s="134">
        <v>143</v>
      </c>
      <c r="N26" s="134">
        <v>-0.13780442379999999</v>
      </c>
      <c r="O26" s="134" t="b">
        <v>0</v>
      </c>
      <c r="P26" s="134">
        <v>2.34</v>
      </c>
      <c r="Q26" s="134">
        <v>72.34</v>
      </c>
    </row>
    <row r="27" spans="1:17" ht="15.75" customHeight="1">
      <c r="A27" s="294"/>
      <c r="B27" s="182" t="s">
        <v>29</v>
      </c>
      <c r="C27" s="191" t="s">
        <v>246</v>
      </c>
      <c r="D27" s="135"/>
      <c r="E27" s="191" t="s">
        <v>247</v>
      </c>
      <c r="F27" s="191" t="s">
        <v>247</v>
      </c>
      <c r="G27" s="191" t="s">
        <v>247</v>
      </c>
      <c r="H27" s="191" t="s">
        <v>247</v>
      </c>
      <c r="I27" s="191">
        <v>10</v>
      </c>
      <c r="J27" s="191">
        <v>6143.8609999999999</v>
      </c>
      <c r="K27" s="191">
        <v>99</v>
      </c>
      <c r="L27" s="134">
        <v>608242.23899999994</v>
      </c>
      <c r="M27" s="134">
        <v>140</v>
      </c>
      <c r="N27" s="134">
        <v>-9.9334066139999996E-2</v>
      </c>
      <c r="O27" s="134" t="b">
        <v>0</v>
      </c>
      <c r="P27" s="134">
        <v>2.92</v>
      </c>
      <c r="Q27" s="134">
        <v>72.92</v>
      </c>
    </row>
    <row r="28" spans="1:17" ht="15.75" customHeight="1">
      <c r="A28" s="294"/>
      <c r="B28" s="182" t="s">
        <v>31</v>
      </c>
      <c r="C28" s="191" t="s">
        <v>246</v>
      </c>
      <c r="D28" s="135"/>
      <c r="E28" s="191" t="s">
        <v>247</v>
      </c>
      <c r="F28" s="191" t="s">
        <v>247</v>
      </c>
      <c r="G28" s="191" t="s">
        <v>247</v>
      </c>
      <c r="H28" s="191" t="s">
        <v>247</v>
      </c>
      <c r="I28" s="191">
        <v>10</v>
      </c>
      <c r="J28" s="191">
        <v>5135.9620000000004</v>
      </c>
      <c r="K28" s="191">
        <v>99</v>
      </c>
      <c r="L28" s="134">
        <v>508460.23800000001</v>
      </c>
      <c r="M28" s="134">
        <v>127</v>
      </c>
      <c r="N28" s="134">
        <v>1.1532455579999999E-3</v>
      </c>
      <c r="O28" s="134" t="b">
        <v>0</v>
      </c>
      <c r="P28" s="134">
        <v>5.45</v>
      </c>
      <c r="Q28" s="134">
        <v>75.45</v>
      </c>
    </row>
    <row r="29" spans="1:17" ht="15.75" customHeight="1">
      <c r="A29" s="294"/>
      <c r="B29" s="182" t="s">
        <v>32</v>
      </c>
      <c r="C29" s="191" t="s">
        <v>246</v>
      </c>
      <c r="D29" s="135"/>
      <c r="E29" s="191" t="s">
        <v>247</v>
      </c>
      <c r="F29" s="191" t="s">
        <v>247</v>
      </c>
      <c r="G29" s="191" t="s">
        <v>247</v>
      </c>
      <c r="H29" s="191" t="s">
        <v>247</v>
      </c>
      <c r="I29" s="191">
        <v>10</v>
      </c>
      <c r="J29" s="191">
        <v>4114.7569999999996</v>
      </c>
      <c r="K29" s="191">
        <v>99</v>
      </c>
      <c r="L29" s="134">
        <v>407360.94300000003</v>
      </c>
      <c r="M29" s="134">
        <v>106</v>
      </c>
      <c r="N29" s="134">
        <v>0.1029671626</v>
      </c>
      <c r="O29" s="134" t="b">
        <v>0</v>
      </c>
      <c r="P29" s="134">
        <v>9.5500000000000007</v>
      </c>
      <c r="Q29" s="134">
        <v>79.55</v>
      </c>
    </row>
    <row r="30" spans="1:17" ht="15.75" customHeight="1">
      <c r="A30" s="294"/>
      <c r="B30" s="182" t="s">
        <v>33</v>
      </c>
      <c r="C30" s="191" t="s">
        <v>246</v>
      </c>
      <c r="D30" s="135"/>
      <c r="E30" s="191" t="s">
        <v>247</v>
      </c>
      <c r="F30" s="191" t="s">
        <v>247</v>
      </c>
      <c r="G30" s="191" t="s">
        <v>247</v>
      </c>
      <c r="H30" s="191" t="s">
        <v>247</v>
      </c>
      <c r="I30" s="191">
        <v>10</v>
      </c>
      <c r="J30" s="191">
        <v>3502.6990000000001</v>
      </c>
      <c r="K30" s="191">
        <v>99</v>
      </c>
      <c r="L30" s="134">
        <v>346767.201</v>
      </c>
      <c r="M30" s="134">
        <v>84</v>
      </c>
      <c r="N30" s="134">
        <v>0.1639892124</v>
      </c>
      <c r="O30" s="134" t="b">
        <v>0</v>
      </c>
      <c r="P30" s="134">
        <v>13.83</v>
      </c>
      <c r="Q30" s="134">
        <v>83.83</v>
      </c>
    </row>
    <row r="31" spans="1:17" ht="15.75" customHeight="1">
      <c r="A31" s="294"/>
      <c r="B31" s="192" t="s">
        <v>34</v>
      </c>
      <c r="C31" s="191" t="s">
        <v>248</v>
      </c>
      <c r="D31" s="191" t="s">
        <v>249</v>
      </c>
      <c r="E31" s="191" t="s">
        <v>248</v>
      </c>
      <c r="F31" s="135"/>
      <c r="G31" s="135"/>
      <c r="H31" s="135"/>
      <c r="I31" s="135"/>
      <c r="J31" s="135"/>
      <c r="K31" s="135"/>
      <c r="L31" s="134" t="s">
        <v>267</v>
      </c>
      <c r="M31" s="134" t="s">
        <v>267</v>
      </c>
      <c r="N31" s="134" t="s">
        <v>267</v>
      </c>
      <c r="O31" s="134" t="b">
        <v>0</v>
      </c>
      <c r="P31" s="134">
        <v>0</v>
      </c>
      <c r="Q31" s="134">
        <v>0</v>
      </c>
    </row>
    <row r="32" spans="1:17" ht="15.75" customHeight="1">
      <c r="A32" s="294"/>
      <c r="B32" s="182" t="s">
        <v>35</v>
      </c>
      <c r="C32" s="191" t="s">
        <v>246</v>
      </c>
      <c r="D32" s="135"/>
      <c r="E32" s="191" t="s">
        <v>247</v>
      </c>
      <c r="F32" s="191" t="s">
        <v>247</v>
      </c>
      <c r="G32" s="191" t="s">
        <v>247</v>
      </c>
      <c r="H32" s="191" t="s">
        <v>247</v>
      </c>
      <c r="I32" s="191">
        <v>10</v>
      </c>
      <c r="J32" s="191">
        <v>2558.002</v>
      </c>
      <c r="K32" s="191">
        <v>99</v>
      </c>
      <c r="L32" s="134">
        <v>253242.198</v>
      </c>
      <c r="M32" s="134">
        <v>6</v>
      </c>
      <c r="N32" s="134">
        <v>0.25817529839999998</v>
      </c>
      <c r="O32" s="134" t="b">
        <v>0</v>
      </c>
      <c r="P32" s="134">
        <v>29.03</v>
      </c>
      <c r="Q32" s="134">
        <v>99.03</v>
      </c>
    </row>
    <row r="33" spans="1:17" ht="15.75" customHeight="1">
      <c r="A33" s="294"/>
      <c r="B33" s="182" t="s">
        <v>36</v>
      </c>
      <c r="C33" s="191" t="s">
        <v>246</v>
      </c>
      <c r="D33" s="135"/>
      <c r="E33" s="191" t="s">
        <v>247</v>
      </c>
      <c r="F33" s="191" t="s">
        <v>247</v>
      </c>
      <c r="G33" s="191" t="s">
        <v>247</v>
      </c>
      <c r="H33" s="191" t="s">
        <v>247</v>
      </c>
      <c r="I33" s="191">
        <v>10</v>
      </c>
      <c r="J33" s="191">
        <v>2581.2860000000001</v>
      </c>
      <c r="K33" s="191">
        <v>99</v>
      </c>
      <c r="L33" s="134">
        <v>255547.31400000001</v>
      </c>
      <c r="M33" s="134">
        <v>10</v>
      </c>
      <c r="N33" s="134">
        <v>0.25585388869999998</v>
      </c>
      <c r="O33" s="134" t="b">
        <v>0</v>
      </c>
      <c r="P33" s="134">
        <v>28.25</v>
      </c>
      <c r="Q33" s="134">
        <v>98.25</v>
      </c>
    </row>
    <row r="34" spans="1:17" ht="15.75" customHeight="1">
      <c r="A34" s="294"/>
      <c r="B34" s="182" t="s">
        <v>37</v>
      </c>
      <c r="C34" s="191" t="s">
        <v>246</v>
      </c>
      <c r="D34" s="135"/>
      <c r="E34" s="191" t="s">
        <v>247</v>
      </c>
      <c r="F34" s="191" t="s">
        <v>247</v>
      </c>
      <c r="G34" s="191" t="s">
        <v>247</v>
      </c>
      <c r="H34" s="191" t="s">
        <v>247</v>
      </c>
      <c r="I34" s="191">
        <v>10</v>
      </c>
      <c r="J34" s="191">
        <v>3762.1579999999999</v>
      </c>
      <c r="K34" s="191">
        <v>99</v>
      </c>
      <c r="L34" s="134">
        <v>372453.64199999999</v>
      </c>
      <c r="M34" s="134">
        <v>96</v>
      </c>
      <c r="N34" s="134">
        <v>0.1381212064</v>
      </c>
      <c r="O34" s="134" t="b">
        <v>0</v>
      </c>
      <c r="P34" s="134">
        <v>11.49</v>
      </c>
      <c r="Q34" s="134">
        <v>81.489999999999995</v>
      </c>
    </row>
    <row r="35" spans="1:17" ht="15.75" customHeight="1">
      <c r="A35" s="294"/>
      <c r="B35" s="182" t="s">
        <v>38</v>
      </c>
      <c r="C35" s="191" t="s">
        <v>252</v>
      </c>
      <c r="D35" s="135"/>
      <c r="E35" s="191" t="s">
        <v>247</v>
      </c>
      <c r="F35" s="191" t="s">
        <v>247</v>
      </c>
      <c r="G35" s="191" t="s">
        <v>247</v>
      </c>
      <c r="H35" s="191" t="s">
        <v>247</v>
      </c>
      <c r="I35" s="191">
        <v>10</v>
      </c>
      <c r="J35" s="191">
        <v>6902.28</v>
      </c>
      <c r="K35" s="191">
        <v>99</v>
      </c>
      <c r="L35" s="134">
        <v>683325.72</v>
      </c>
      <c r="M35" s="134">
        <v>144</v>
      </c>
      <c r="N35" s="134">
        <v>-0.17494827590000001</v>
      </c>
      <c r="O35" s="134" t="b">
        <v>0</v>
      </c>
      <c r="P35" s="134">
        <v>2.14</v>
      </c>
      <c r="Q35" s="134">
        <v>50.5</v>
      </c>
    </row>
    <row r="36" spans="1:17" ht="15.75" customHeight="1">
      <c r="A36" s="294"/>
      <c r="B36" s="182" t="s">
        <v>39</v>
      </c>
      <c r="C36" s="191" t="s">
        <v>246</v>
      </c>
      <c r="D36" s="135"/>
      <c r="E36" s="191" t="s">
        <v>247</v>
      </c>
      <c r="F36" s="191" t="s">
        <v>247</v>
      </c>
      <c r="G36" s="191" t="s">
        <v>247</v>
      </c>
      <c r="H36" s="191" t="s">
        <v>247</v>
      </c>
      <c r="I36" s="191">
        <v>10</v>
      </c>
      <c r="J36" s="191">
        <v>4580.4530000000004</v>
      </c>
      <c r="K36" s="191">
        <v>99</v>
      </c>
      <c r="L36" s="134">
        <v>453464.84700000001</v>
      </c>
      <c r="M36" s="134">
        <v>115</v>
      </c>
      <c r="N36" s="134">
        <v>5.6537372369999998E-2</v>
      </c>
      <c r="O36" s="134" t="b">
        <v>0</v>
      </c>
      <c r="P36" s="134">
        <v>7.79</v>
      </c>
      <c r="Q36" s="134">
        <v>77.790000000000006</v>
      </c>
    </row>
    <row r="37" spans="1:17">
      <c r="A37" s="294"/>
      <c r="B37" s="192" t="s">
        <v>40</v>
      </c>
      <c r="C37" s="191" t="s">
        <v>248</v>
      </c>
      <c r="D37" s="191" t="s">
        <v>249</v>
      </c>
      <c r="E37" s="191" t="s">
        <v>248</v>
      </c>
      <c r="F37" s="135"/>
      <c r="G37" s="135"/>
      <c r="H37" s="135"/>
      <c r="I37" s="135"/>
      <c r="J37" s="135"/>
      <c r="K37" s="135"/>
      <c r="L37" s="134" t="s">
        <v>267</v>
      </c>
      <c r="M37" s="134" t="s">
        <v>267</v>
      </c>
      <c r="N37" s="134" t="s">
        <v>267</v>
      </c>
      <c r="O37" s="134" t="b">
        <v>0</v>
      </c>
      <c r="P37" s="134">
        <v>0</v>
      </c>
      <c r="Q37" s="134">
        <v>0</v>
      </c>
    </row>
    <row r="38" spans="1:17">
      <c r="A38" s="294"/>
      <c r="B38" s="182" t="s">
        <v>41</v>
      </c>
      <c r="C38" s="191" t="s">
        <v>246</v>
      </c>
      <c r="D38" s="135"/>
      <c r="E38" s="191" t="s">
        <v>247</v>
      </c>
      <c r="F38" s="191" t="s">
        <v>247</v>
      </c>
      <c r="G38" s="191" t="s">
        <v>247</v>
      </c>
      <c r="H38" s="191" t="s">
        <v>247</v>
      </c>
      <c r="I38" s="191">
        <v>10</v>
      </c>
      <c r="J38" s="191">
        <v>3442.8240000000001</v>
      </c>
      <c r="K38" s="191">
        <v>99</v>
      </c>
      <c r="L38" s="134">
        <v>340839.576</v>
      </c>
      <c r="M38" s="134">
        <v>82</v>
      </c>
      <c r="N38" s="134">
        <v>0.16995873689999999</v>
      </c>
      <c r="O38" s="134" t="b">
        <v>0</v>
      </c>
      <c r="P38" s="134">
        <v>14.22</v>
      </c>
      <c r="Q38" s="134">
        <v>84.22</v>
      </c>
    </row>
    <row r="39" spans="1:17">
      <c r="A39" s="294"/>
      <c r="B39" s="182" t="s">
        <v>42</v>
      </c>
      <c r="C39" s="191" t="s">
        <v>246</v>
      </c>
      <c r="D39" s="135"/>
      <c r="E39" s="191" t="s">
        <v>247</v>
      </c>
      <c r="F39" s="191" t="s">
        <v>247</v>
      </c>
      <c r="G39" s="191" t="s">
        <v>247</v>
      </c>
      <c r="H39" s="191" t="s">
        <v>247</v>
      </c>
      <c r="I39" s="191">
        <v>10</v>
      </c>
      <c r="J39" s="191">
        <v>3063.614</v>
      </c>
      <c r="K39" s="191">
        <v>99</v>
      </c>
      <c r="L39" s="134">
        <v>303297.78600000002</v>
      </c>
      <c r="M39" s="134">
        <v>62</v>
      </c>
      <c r="N39" s="134">
        <v>0.20776589170000001</v>
      </c>
      <c r="O39" s="134" t="b">
        <v>0</v>
      </c>
      <c r="P39" s="134">
        <v>18.12</v>
      </c>
      <c r="Q39" s="134">
        <v>88.12</v>
      </c>
    </row>
    <row r="40" spans="1:17">
      <c r="A40" s="294"/>
      <c r="B40" s="182" t="s">
        <v>43</v>
      </c>
      <c r="C40" s="191" t="s">
        <v>252</v>
      </c>
      <c r="D40" s="135"/>
      <c r="E40" s="191" t="s">
        <v>247</v>
      </c>
      <c r="F40" s="191" t="s">
        <v>247</v>
      </c>
      <c r="G40" s="191" t="s">
        <v>247</v>
      </c>
      <c r="H40" s="191" t="s">
        <v>247</v>
      </c>
      <c r="I40" s="191">
        <v>10</v>
      </c>
      <c r="J40" s="191">
        <v>5844.4849999999997</v>
      </c>
      <c r="K40" s="191">
        <v>99</v>
      </c>
      <c r="L40" s="134">
        <v>578604.01500000001</v>
      </c>
      <c r="M40" s="134">
        <v>136</v>
      </c>
      <c r="N40" s="134">
        <v>-6.9486343869999995E-2</v>
      </c>
      <c r="O40" s="134" t="b">
        <v>0</v>
      </c>
      <c r="P40" s="134">
        <v>3.7</v>
      </c>
      <c r="Q40" s="134">
        <v>51.59</v>
      </c>
    </row>
    <row r="41" spans="1:17">
      <c r="A41" s="294"/>
      <c r="B41" s="182" t="s">
        <v>44</v>
      </c>
      <c r="C41" s="191" t="s">
        <v>246</v>
      </c>
      <c r="D41" s="135"/>
      <c r="E41" s="191" t="s">
        <v>247</v>
      </c>
      <c r="F41" s="191" t="s">
        <v>247</v>
      </c>
      <c r="G41" s="191" t="s">
        <v>247</v>
      </c>
      <c r="H41" s="191" t="s">
        <v>247</v>
      </c>
      <c r="I41" s="191">
        <v>10</v>
      </c>
      <c r="J41" s="191">
        <v>3562.5740000000001</v>
      </c>
      <c r="K41" s="191">
        <v>99</v>
      </c>
      <c r="L41" s="134">
        <v>352694.826</v>
      </c>
      <c r="M41" s="134">
        <v>88</v>
      </c>
      <c r="N41" s="134">
        <v>0.15801968790000001</v>
      </c>
      <c r="O41" s="134" t="b">
        <v>0</v>
      </c>
      <c r="P41" s="134">
        <v>13.05</v>
      </c>
      <c r="Q41" s="134">
        <v>83.05</v>
      </c>
    </row>
    <row r="42" spans="1:17">
      <c r="A42" s="294"/>
      <c r="B42" s="182" t="s">
        <v>45</v>
      </c>
      <c r="C42" s="191" t="s">
        <v>246</v>
      </c>
      <c r="D42" s="135"/>
      <c r="E42" s="191" t="s">
        <v>247</v>
      </c>
      <c r="F42" s="191" t="s">
        <v>247</v>
      </c>
      <c r="G42" s="191" t="s">
        <v>247</v>
      </c>
      <c r="H42" s="191" t="s">
        <v>247</v>
      </c>
      <c r="I42" s="191">
        <v>10</v>
      </c>
      <c r="J42" s="191">
        <v>10474.83</v>
      </c>
      <c r="K42" s="191">
        <v>879</v>
      </c>
      <c r="L42" s="134">
        <v>9207375.5700000003</v>
      </c>
      <c r="M42" s="134">
        <v>154</v>
      </c>
      <c r="N42" s="134">
        <v>-8.7592505109999994</v>
      </c>
      <c r="O42" s="134" t="b">
        <v>0</v>
      </c>
      <c r="P42" s="134">
        <v>0.19</v>
      </c>
      <c r="Q42" s="134">
        <v>70.19</v>
      </c>
    </row>
    <row r="43" spans="1:17">
      <c r="A43" s="295" t="s">
        <v>46</v>
      </c>
      <c r="B43" s="183" t="s">
        <v>47</v>
      </c>
      <c r="C43" s="191" t="s">
        <v>246</v>
      </c>
      <c r="D43" s="135"/>
      <c r="E43" s="191" t="s">
        <v>247</v>
      </c>
      <c r="F43" s="191" t="s">
        <v>247</v>
      </c>
      <c r="G43" s="191" t="s">
        <v>247</v>
      </c>
      <c r="H43" s="191" t="s">
        <v>247</v>
      </c>
      <c r="I43" s="191">
        <v>10</v>
      </c>
      <c r="J43" s="191">
        <v>2687.7310000000002</v>
      </c>
      <c r="K43" s="191">
        <v>99</v>
      </c>
      <c r="L43" s="134">
        <v>266085.36900000001</v>
      </c>
      <c r="M43" s="134">
        <v>32</v>
      </c>
      <c r="N43" s="134">
        <v>0.2452413453</v>
      </c>
      <c r="O43" s="134" t="b">
        <v>0</v>
      </c>
      <c r="P43" s="134">
        <v>23.96</v>
      </c>
      <c r="Q43" s="134">
        <v>93.96</v>
      </c>
    </row>
    <row r="44" spans="1:17">
      <c r="A44" s="295"/>
      <c r="B44" s="183" t="s">
        <v>48</v>
      </c>
      <c r="C44" s="191" t="s">
        <v>246</v>
      </c>
      <c r="D44" s="135"/>
      <c r="E44" s="191" t="s">
        <v>247</v>
      </c>
      <c r="F44" s="191" t="s">
        <v>247</v>
      </c>
      <c r="G44" s="191" t="s">
        <v>247</v>
      </c>
      <c r="H44" s="191" t="s">
        <v>247</v>
      </c>
      <c r="I44" s="191">
        <v>10</v>
      </c>
      <c r="J44" s="191">
        <v>3249.893</v>
      </c>
      <c r="K44" s="191">
        <v>99</v>
      </c>
      <c r="L44" s="134">
        <v>321739.40700000001</v>
      </c>
      <c r="M44" s="134">
        <v>73</v>
      </c>
      <c r="N44" s="134">
        <v>0.1891939158</v>
      </c>
      <c r="O44" s="134" t="b">
        <v>0</v>
      </c>
      <c r="P44" s="134">
        <v>15.97</v>
      </c>
      <c r="Q44" s="134">
        <v>85.97</v>
      </c>
    </row>
    <row r="45" spans="1:17">
      <c r="A45" s="295"/>
      <c r="B45" s="183" t="s">
        <v>49</v>
      </c>
      <c r="C45" s="191" t="s">
        <v>246</v>
      </c>
      <c r="D45" s="135"/>
      <c r="E45" s="191" t="s">
        <v>247</v>
      </c>
      <c r="F45" s="191" t="s">
        <v>247</v>
      </c>
      <c r="G45" s="191" t="s">
        <v>247</v>
      </c>
      <c r="H45" s="191" t="s">
        <v>247</v>
      </c>
      <c r="I45" s="191">
        <v>10</v>
      </c>
      <c r="J45" s="191">
        <v>9872.7549999999992</v>
      </c>
      <c r="K45" s="191">
        <v>879</v>
      </c>
      <c r="L45" s="134">
        <v>8678151.6449999996</v>
      </c>
      <c r="M45" s="134">
        <v>153</v>
      </c>
      <c r="N45" s="134">
        <v>-8.2262857579999995</v>
      </c>
      <c r="O45" s="134" t="b">
        <v>0</v>
      </c>
      <c r="P45" s="134">
        <v>0.39</v>
      </c>
      <c r="Q45" s="134">
        <v>70.39</v>
      </c>
    </row>
    <row r="46" spans="1:17">
      <c r="A46" s="295"/>
      <c r="B46" s="183" t="s">
        <v>50</v>
      </c>
      <c r="C46" s="191" t="s">
        <v>246</v>
      </c>
      <c r="D46" s="135"/>
      <c r="E46" s="191" t="s">
        <v>247</v>
      </c>
      <c r="F46" s="191" t="s">
        <v>247</v>
      </c>
      <c r="G46" s="191" t="s">
        <v>247</v>
      </c>
      <c r="H46" s="191" t="s">
        <v>247</v>
      </c>
      <c r="I46" s="191">
        <v>10</v>
      </c>
      <c r="J46" s="191">
        <v>2681.078</v>
      </c>
      <c r="K46" s="191">
        <v>99</v>
      </c>
      <c r="L46" s="134">
        <v>265426.72200000001</v>
      </c>
      <c r="M46" s="134">
        <v>30</v>
      </c>
      <c r="N46" s="134">
        <v>0.2459046479</v>
      </c>
      <c r="O46" s="134" t="b">
        <v>0</v>
      </c>
      <c r="P46" s="134">
        <v>24.35</v>
      </c>
      <c r="Q46" s="134">
        <v>94.35</v>
      </c>
    </row>
    <row r="47" spans="1:17">
      <c r="A47" s="295"/>
      <c r="B47" s="183" t="s">
        <v>51</v>
      </c>
      <c r="C47" s="191" t="s">
        <v>246</v>
      </c>
      <c r="D47" s="135"/>
      <c r="E47" s="191" t="s">
        <v>247</v>
      </c>
      <c r="F47" s="191" t="s">
        <v>247</v>
      </c>
      <c r="G47" s="191" t="s">
        <v>247</v>
      </c>
      <c r="H47" s="191" t="s">
        <v>247</v>
      </c>
      <c r="I47" s="191">
        <v>10</v>
      </c>
      <c r="J47" s="191">
        <v>3961.7420000000002</v>
      </c>
      <c r="K47" s="191">
        <v>99</v>
      </c>
      <c r="L47" s="134">
        <v>392212.45799999998</v>
      </c>
      <c r="M47" s="134">
        <v>102</v>
      </c>
      <c r="N47" s="134">
        <v>0.11822272490000001</v>
      </c>
      <c r="O47" s="134" t="b">
        <v>0</v>
      </c>
      <c r="P47" s="134">
        <v>10.32</v>
      </c>
      <c r="Q47" s="134">
        <v>80.319999999999993</v>
      </c>
    </row>
    <row r="48" spans="1:17">
      <c r="A48" s="295"/>
      <c r="B48" s="183" t="s">
        <v>52</v>
      </c>
      <c r="C48" s="191" t="s">
        <v>246</v>
      </c>
      <c r="D48" s="135"/>
      <c r="E48" s="191" t="s">
        <v>247</v>
      </c>
      <c r="F48" s="191" t="s">
        <v>247</v>
      </c>
      <c r="G48" s="191" t="s">
        <v>247</v>
      </c>
      <c r="H48" s="191" t="s">
        <v>247</v>
      </c>
      <c r="I48" s="191">
        <v>10</v>
      </c>
      <c r="J48" s="191">
        <v>5784.61</v>
      </c>
      <c r="K48" s="191">
        <v>198</v>
      </c>
      <c r="L48" s="134">
        <v>1145352.78</v>
      </c>
      <c r="M48" s="134">
        <v>150</v>
      </c>
      <c r="N48" s="134">
        <v>-0.64024118169999999</v>
      </c>
      <c r="O48" s="134" t="b">
        <v>0</v>
      </c>
      <c r="P48" s="134">
        <v>0.97</v>
      </c>
      <c r="Q48" s="134">
        <v>70.97</v>
      </c>
    </row>
    <row r="49" spans="1:17">
      <c r="A49" s="295"/>
      <c r="B49" s="183" t="s">
        <v>53</v>
      </c>
      <c r="C49" s="191" t="s">
        <v>246</v>
      </c>
      <c r="D49" s="135"/>
      <c r="E49" s="191" t="s">
        <v>247</v>
      </c>
      <c r="F49" s="191" t="s">
        <v>247</v>
      </c>
      <c r="G49" s="191" t="s">
        <v>247</v>
      </c>
      <c r="H49" s="191" t="s">
        <v>247</v>
      </c>
      <c r="I49" s="191">
        <v>10</v>
      </c>
      <c r="J49" s="191">
        <v>3645.7339999999999</v>
      </c>
      <c r="K49" s="191">
        <v>99</v>
      </c>
      <c r="L49" s="134">
        <v>360927.66600000003</v>
      </c>
      <c r="M49" s="134">
        <v>92</v>
      </c>
      <c r="N49" s="134">
        <v>0.14972865390000001</v>
      </c>
      <c r="O49" s="134" t="b">
        <v>0</v>
      </c>
      <c r="P49" s="134">
        <v>12.27</v>
      </c>
      <c r="Q49" s="134">
        <v>82.27</v>
      </c>
    </row>
    <row r="50" spans="1:17">
      <c r="A50" s="295"/>
      <c r="B50" s="183" t="s">
        <v>54</v>
      </c>
      <c r="C50" s="191" t="s">
        <v>246</v>
      </c>
      <c r="D50" s="135"/>
      <c r="E50" s="191" t="s">
        <v>247</v>
      </c>
      <c r="F50" s="191" t="s">
        <v>247</v>
      </c>
      <c r="G50" s="191" t="s">
        <v>247</v>
      </c>
      <c r="H50" s="191" t="s">
        <v>247</v>
      </c>
      <c r="I50" s="191">
        <v>10</v>
      </c>
      <c r="J50" s="191">
        <v>4287.7299999999996</v>
      </c>
      <c r="K50" s="191">
        <v>99</v>
      </c>
      <c r="L50" s="134">
        <v>424485.27</v>
      </c>
      <c r="M50" s="134">
        <v>108</v>
      </c>
      <c r="N50" s="134">
        <v>8.5721791980000003E-2</v>
      </c>
      <c r="O50" s="134" t="b">
        <v>0</v>
      </c>
      <c r="P50" s="134">
        <v>9.16</v>
      </c>
      <c r="Q50" s="134">
        <v>79.16</v>
      </c>
    </row>
    <row r="51" spans="1:17">
      <c r="A51" s="295"/>
      <c r="B51" s="192" t="s">
        <v>55</v>
      </c>
      <c r="C51" s="191" t="s">
        <v>248</v>
      </c>
      <c r="D51" s="191" t="s">
        <v>249</v>
      </c>
      <c r="E51" s="191" t="s">
        <v>248</v>
      </c>
      <c r="F51" s="135"/>
      <c r="G51" s="135"/>
      <c r="H51" s="135"/>
      <c r="I51" s="135"/>
      <c r="J51" s="135"/>
      <c r="K51" s="135"/>
      <c r="L51" s="134" t="s">
        <v>267</v>
      </c>
      <c r="M51" s="134" t="s">
        <v>267</v>
      </c>
      <c r="N51" s="134" t="s">
        <v>267</v>
      </c>
      <c r="O51" s="134" t="b">
        <v>0</v>
      </c>
      <c r="P51" s="134">
        <v>0</v>
      </c>
      <c r="Q51" s="134">
        <v>0</v>
      </c>
    </row>
    <row r="52" spans="1:17">
      <c r="A52" s="295"/>
      <c r="B52" s="183" t="s">
        <v>56</v>
      </c>
      <c r="C52" s="191" t="s">
        <v>246</v>
      </c>
      <c r="D52" s="135"/>
      <c r="E52" s="191" t="s">
        <v>247</v>
      </c>
      <c r="F52" s="191" t="s">
        <v>247</v>
      </c>
      <c r="G52" s="191" t="s">
        <v>247</v>
      </c>
      <c r="H52" s="191" t="s">
        <v>247</v>
      </c>
      <c r="I52" s="191">
        <v>10</v>
      </c>
      <c r="J52" s="191">
        <v>2927.232</v>
      </c>
      <c r="K52" s="191">
        <v>99</v>
      </c>
      <c r="L52" s="134">
        <v>289795.96799999999</v>
      </c>
      <c r="M52" s="134">
        <v>52</v>
      </c>
      <c r="N52" s="134">
        <v>0.2213631475</v>
      </c>
      <c r="O52" s="134" t="b">
        <v>0</v>
      </c>
      <c r="P52" s="134">
        <v>20.059999999999999</v>
      </c>
      <c r="Q52" s="134">
        <v>90.06</v>
      </c>
    </row>
    <row r="53" spans="1:17">
      <c r="A53" s="295"/>
      <c r="B53" s="183" t="s">
        <v>57</v>
      </c>
      <c r="C53" s="191" t="s">
        <v>246</v>
      </c>
      <c r="D53" s="135"/>
      <c r="E53" s="191" t="s">
        <v>247</v>
      </c>
      <c r="F53" s="191" t="s">
        <v>247</v>
      </c>
      <c r="G53" s="191" t="s">
        <v>247</v>
      </c>
      <c r="H53" s="191" t="s">
        <v>247</v>
      </c>
      <c r="I53" s="191">
        <v>10</v>
      </c>
      <c r="J53" s="191">
        <v>3086.8989999999999</v>
      </c>
      <c r="K53" s="191">
        <v>99</v>
      </c>
      <c r="L53" s="134">
        <v>305603.00099999999</v>
      </c>
      <c r="M53" s="134">
        <v>63</v>
      </c>
      <c r="N53" s="134">
        <v>0.2054443822</v>
      </c>
      <c r="O53" s="134" t="b">
        <v>0</v>
      </c>
      <c r="P53" s="134">
        <v>17.920000000000002</v>
      </c>
      <c r="Q53" s="134">
        <v>87.92</v>
      </c>
    </row>
    <row r="54" spans="1:17">
      <c r="A54" s="295"/>
      <c r="B54" s="183" t="s">
        <v>58</v>
      </c>
      <c r="C54" s="191" t="s">
        <v>246</v>
      </c>
      <c r="D54" s="135"/>
      <c r="E54" s="191" t="s">
        <v>247</v>
      </c>
      <c r="F54" s="191" t="s">
        <v>247</v>
      </c>
      <c r="G54" s="191" t="s">
        <v>247</v>
      </c>
      <c r="H54" s="191" t="s">
        <v>247</v>
      </c>
      <c r="I54" s="191">
        <v>10</v>
      </c>
      <c r="J54" s="191">
        <v>2704.3629999999998</v>
      </c>
      <c r="K54" s="191">
        <v>99</v>
      </c>
      <c r="L54" s="134">
        <v>267731.93699999998</v>
      </c>
      <c r="M54" s="134">
        <v>37</v>
      </c>
      <c r="N54" s="134">
        <v>0.24358313849999999</v>
      </c>
      <c r="O54" s="134" t="b">
        <v>0</v>
      </c>
      <c r="P54" s="134">
        <v>22.99</v>
      </c>
      <c r="Q54" s="134">
        <v>92.99</v>
      </c>
    </row>
    <row r="55" spans="1:17">
      <c r="A55" s="295"/>
      <c r="B55" s="183" t="s">
        <v>59</v>
      </c>
      <c r="C55" s="191" t="s">
        <v>246</v>
      </c>
      <c r="D55" s="135"/>
      <c r="E55" s="191" t="s">
        <v>247</v>
      </c>
      <c r="F55" s="191" t="s">
        <v>247</v>
      </c>
      <c r="G55" s="191" t="s">
        <v>247</v>
      </c>
      <c r="H55" s="191" t="s">
        <v>247</v>
      </c>
      <c r="I55" s="191">
        <v>10</v>
      </c>
      <c r="J55" s="191">
        <v>2594.5920000000001</v>
      </c>
      <c r="K55" s="191">
        <v>99</v>
      </c>
      <c r="L55" s="134">
        <v>256864.60800000001</v>
      </c>
      <c r="M55" s="134">
        <v>12</v>
      </c>
      <c r="N55" s="134">
        <v>0.25452728330000002</v>
      </c>
      <c r="O55" s="134" t="b">
        <v>0</v>
      </c>
      <c r="P55" s="134">
        <v>27.86</v>
      </c>
      <c r="Q55" s="134">
        <v>97.86</v>
      </c>
    </row>
    <row r="56" spans="1:17">
      <c r="A56" s="295"/>
      <c r="B56" s="183" t="s">
        <v>60</v>
      </c>
      <c r="C56" s="191" t="s">
        <v>248</v>
      </c>
      <c r="D56" s="191" t="s">
        <v>249</v>
      </c>
      <c r="E56" s="191" t="s">
        <v>248</v>
      </c>
      <c r="F56" s="135"/>
      <c r="G56" s="135"/>
      <c r="H56" s="135"/>
      <c r="I56" s="135"/>
      <c r="J56" s="135"/>
      <c r="K56" s="135"/>
      <c r="L56" s="134" t="s">
        <v>267</v>
      </c>
      <c r="M56" s="134" t="s">
        <v>267</v>
      </c>
      <c r="N56" s="134" t="s">
        <v>267</v>
      </c>
      <c r="O56" s="134" t="b">
        <v>0</v>
      </c>
      <c r="P56" s="134">
        <v>0</v>
      </c>
      <c r="Q56" s="134">
        <v>0</v>
      </c>
    </row>
    <row r="57" spans="1:17">
      <c r="A57" s="295"/>
      <c r="B57" s="183" t="s">
        <v>61</v>
      </c>
      <c r="C57" s="191" t="s">
        <v>246</v>
      </c>
      <c r="D57" s="135"/>
      <c r="E57" s="191" t="s">
        <v>247</v>
      </c>
      <c r="F57" s="191" t="s">
        <v>247</v>
      </c>
      <c r="G57" s="191" t="s">
        <v>247</v>
      </c>
      <c r="H57" s="191" t="s">
        <v>247</v>
      </c>
      <c r="I57" s="191">
        <v>10</v>
      </c>
      <c r="J57" s="191">
        <v>2597.9180000000001</v>
      </c>
      <c r="K57" s="191">
        <v>99</v>
      </c>
      <c r="L57" s="134">
        <v>257193.88200000001</v>
      </c>
      <c r="M57" s="134">
        <v>13</v>
      </c>
      <c r="N57" s="134">
        <v>0.25419568190000003</v>
      </c>
      <c r="O57" s="134" t="b">
        <v>0</v>
      </c>
      <c r="P57" s="134">
        <v>27.66</v>
      </c>
      <c r="Q57" s="134">
        <v>97.66</v>
      </c>
    </row>
    <row r="58" spans="1:17">
      <c r="A58" s="295"/>
      <c r="B58" s="183" t="s">
        <v>62</v>
      </c>
      <c r="C58" s="191" t="s">
        <v>246</v>
      </c>
      <c r="D58" s="135"/>
      <c r="E58" s="191" t="s">
        <v>247</v>
      </c>
      <c r="F58" s="191" t="s">
        <v>247</v>
      </c>
      <c r="G58" s="191" t="s">
        <v>247</v>
      </c>
      <c r="H58" s="191" t="s">
        <v>247</v>
      </c>
      <c r="I58" s="191">
        <v>10</v>
      </c>
      <c r="J58" s="191">
        <v>2637.835</v>
      </c>
      <c r="K58" s="191">
        <v>99</v>
      </c>
      <c r="L58" s="134">
        <v>261145.66500000001</v>
      </c>
      <c r="M58" s="134">
        <v>22</v>
      </c>
      <c r="N58" s="134">
        <v>0.25021596559999998</v>
      </c>
      <c r="O58" s="134" t="b">
        <v>0</v>
      </c>
      <c r="P58" s="134">
        <v>25.91</v>
      </c>
      <c r="Q58" s="134">
        <v>95.91</v>
      </c>
    </row>
    <row r="59" spans="1:17">
      <c r="A59" s="295"/>
      <c r="B59" s="183" t="s">
        <v>63</v>
      </c>
      <c r="C59" s="191" t="s">
        <v>246</v>
      </c>
      <c r="D59" s="135"/>
      <c r="E59" s="191" t="s">
        <v>247</v>
      </c>
      <c r="F59" s="191" t="s">
        <v>247</v>
      </c>
      <c r="G59" s="191" t="s">
        <v>247</v>
      </c>
      <c r="H59" s="191" t="s">
        <v>247</v>
      </c>
      <c r="I59" s="191">
        <v>10</v>
      </c>
      <c r="J59" s="191">
        <v>5804.5680000000002</v>
      </c>
      <c r="K59" s="191">
        <v>99</v>
      </c>
      <c r="L59" s="134">
        <v>574652.23199999996</v>
      </c>
      <c r="M59" s="134">
        <v>135</v>
      </c>
      <c r="N59" s="134">
        <v>-6.5506627629999994E-2</v>
      </c>
      <c r="O59" s="134" t="b">
        <v>0</v>
      </c>
      <c r="P59" s="134">
        <v>3.9</v>
      </c>
      <c r="Q59" s="134">
        <v>73.900000000000006</v>
      </c>
    </row>
    <row r="60" spans="1:17">
      <c r="A60" s="295"/>
      <c r="B60" s="183" t="s">
        <v>64</v>
      </c>
      <c r="C60" s="191" t="s">
        <v>246</v>
      </c>
      <c r="D60" s="135"/>
      <c r="E60" s="191" t="s">
        <v>247</v>
      </c>
      <c r="F60" s="191" t="s">
        <v>247</v>
      </c>
      <c r="G60" s="191" t="s">
        <v>247</v>
      </c>
      <c r="H60" s="191" t="s">
        <v>247</v>
      </c>
      <c r="I60" s="191">
        <v>10</v>
      </c>
      <c r="J60" s="191">
        <v>4597.085</v>
      </c>
      <c r="K60" s="191">
        <v>99</v>
      </c>
      <c r="L60" s="134">
        <v>455111.41499999998</v>
      </c>
      <c r="M60" s="134">
        <v>116</v>
      </c>
      <c r="N60" s="134">
        <v>5.487916558E-2</v>
      </c>
      <c r="O60" s="134" t="b">
        <v>0</v>
      </c>
      <c r="P60" s="134">
        <v>7.6</v>
      </c>
      <c r="Q60" s="134">
        <v>77.599999999999994</v>
      </c>
    </row>
    <row r="61" spans="1:17">
      <c r="A61" s="295"/>
      <c r="B61" s="183" t="s">
        <v>65</v>
      </c>
      <c r="C61" s="191" t="s">
        <v>246</v>
      </c>
      <c r="D61" s="135"/>
      <c r="E61" s="191" t="s">
        <v>247</v>
      </c>
      <c r="F61" s="191" t="s">
        <v>247</v>
      </c>
      <c r="G61" s="191" t="s">
        <v>247</v>
      </c>
      <c r="H61" s="191" t="s">
        <v>247</v>
      </c>
      <c r="I61" s="191">
        <v>10</v>
      </c>
      <c r="J61" s="191">
        <v>5930.9709999999995</v>
      </c>
      <c r="K61" s="191">
        <v>99</v>
      </c>
      <c r="L61" s="134">
        <v>587166.12899999996</v>
      </c>
      <c r="M61" s="134">
        <v>137</v>
      </c>
      <c r="N61" s="134">
        <v>-7.8108979310000007E-2</v>
      </c>
      <c r="O61" s="134" t="b">
        <v>0</v>
      </c>
      <c r="P61" s="134">
        <v>3.51</v>
      </c>
      <c r="Q61" s="134">
        <v>73.510000000000005</v>
      </c>
    </row>
    <row r="62" spans="1:17">
      <c r="A62" s="295"/>
      <c r="B62" s="183" t="s">
        <v>66</v>
      </c>
      <c r="C62" s="191" t="s">
        <v>246</v>
      </c>
      <c r="D62" s="135"/>
      <c r="E62" s="191" t="s">
        <v>247</v>
      </c>
      <c r="F62" s="191" t="s">
        <v>247</v>
      </c>
      <c r="G62" s="191" t="s">
        <v>247</v>
      </c>
      <c r="H62" s="191" t="s">
        <v>247</v>
      </c>
      <c r="I62" s="191">
        <v>10</v>
      </c>
      <c r="J62" s="191">
        <v>5249.0590000000002</v>
      </c>
      <c r="K62" s="191">
        <v>99</v>
      </c>
      <c r="L62" s="134">
        <v>519656.84100000001</v>
      </c>
      <c r="M62" s="134">
        <v>128</v>
      </c>
      <c r="N62" s="134">
        <v>-1.0122500810000001E-2</v>
      </c>
      <c r="O62" s="134" t="b">
        <v>0</v>
      </c>
      <c r="P62" s="134">
        <v>5.26</v>
      </c>
      <c r="Q62" s="134">
        <v>75.260000000000005</v>
      </c>
    </row>
    <row r="63" spans="1:17">
      <c r="A63" s="296" t="s">
        <v>67</v>
      </c>
      <c r="B63" s="184" t="s">
        <v>68</v>
      </c>
      <c r="C63" s="191" t="s">
        <v>246</v>
      </c>
      <c r="D63" s="135"/>
      <c r="E63" s="191" t="s">
        <v>247</v>
      </c>
      <c r="F63" s="191" t="s">
        <v>247</v>
      </c>
      <c r="G63" s="191" t="s">
        <v>247</v>
      </c>
      <c r="H63" s="191" t="s">
        <v>247</v>
      </c>
      <c r="I63" s="191">
        <v>10</v>
      </c>
      <c r="J63" s="191">
        <v>4630.3490000000002</v>
      </c>
      <c r="K63" s="191">
        <v>99</v>
      </c>
      <c r="L63" s="134">
        <v>458404.55099999998</v>
      </c>
      <c r="M63" s="134">
        <v>117</v>
      </c>
      <c r="N63" s="134">
        <v>5.1562751990000003E-2</v>
      </c>
      <c r="O63" s="134" t="b">
        <v>0</v>
      </c>
      <c r="P63" s="134">
        <v>7.4</v>
      </c>
      <c r="Q63" s="134">
        <v>77.400000000000006</v>
      </c>
    </row>
    <row r="64" spans="1:17">
      <c r="A64" s="296"/>
      <c r="B64" s="184" t="s">
        <v>69</v>
      </c>
      <c r="C64" s="191" t="s">
        <v>246</v>
      </c>
      <c r="D64" s="135"/>
      <c r="E64" s="191" t="s">
        <v>247</v>
      </c>
      <c r="F64" s="191" t="s">
        <v>247</v>
      </c>
      <c r="G64" s="191" t="s">
        <v>247</v>
      </c>
      <c r="H64" s="191" t="s">
        <v>247</v>
      </c>
      <c r="I64" s="191">
        <v>10</v>
      </c>
      <c r="J64" s="191">
        <v>3186.6909999999998</v>
      </c>
      <c r="K64" s="191">
        <v>99</v>
      </c>
      <c r="L64" s="134">
        <v>315482.40899999999</v>
      </c>
      <c r="M64" s="134">
        <v>70</v>
      </c>
      <c r="N64" s="134">
        <v>0.1954951415</v>
      </c>
      <c r="O64" s="134" t="b">
        <v>0</v>
      </c>
      <c r="P64" s="134">
        <v>16.559999999999999</v>
      </c>
      <c r="Q64" s="134">
        <v>86.56</v>
      </c>
    </row>
    <row r="65" spans="1:17">
      <c r="A65" s="296"/>
      <c r="B65" s="192" t="s">
        <v>70</v>
      </c>
      <c r="C65" s="191" t="s">
        <v>248</v>
      </c>
      <c r="D65" s="191" t="s">
        <v>249</v>
      </c>
      <c r="E65" s="191" t="s">
        <v>248</v>
      </c>
      <c r="F65" s="135"/>
      <c r="G65" s="135"/>
      <c r="H65" s="135"/>
      <c r="I65" s="135"/>
      <c r="J65" s="135"/>
      <c r="K65" s="135"/>
      <c r="L65" s="134" t="s">
        <v>267</v>
      </c>
      <c r="M65" s="134" t="s">
        <v>267</v>
      </c>
      <c r="N65" s="134" t="s">
        <v>267</v>
      </c>
      <c r="O65" s="134" t="b">
        <v>0</v>
      </c>
      <c r="P65" s="134">
        <v>0</v>
      </c>
      <c r="Q65" s="134">
        <v>0</v>
      </c>
    </row>
    <row r="66" spans="1:17">
      <c r="A66" s="296"/>
      <c r="B66" s="140" t="s">
        <v>71</v>
      </c>
      <c r="C66" s="191" t="s">
        <v>248</v>
      </c>
      <c r="D66" s="191" t="s">
        <v>249</v>
      </c>
      <c r="E66" s="191" t="s">
        <v>248</v>
      </c>
      <c r="F66" s="135"/>
      <c r="G66" s="135"/>
      <c r="H66" s="135"/>
      <c r="I66" s="135"/>
      <c r="J66" s="135"/>
      <c r="K66" s="135"/>
      <c r="L66" s="134" t="s">
        <v>267</v>
      </c>
      <c r="M66" s="134" t="s">
        <v>267</v>
      </c>
      <c r="N66" s="134" t="s">
        <v>267</v>
      </c>
      <c r="O66" s="134" t="b">
        <v>0</v>
      </c>
      <c r="P66" s="134">
        <v>0</v>
      </c>
      <c r="Q66" s="134">
        <v>0</v>
      </c>
    </row>
    <row r="67" spans="1:17">
      <c r="A67" s="296"/>
      <c r="B67" s="184" t="s">
        <v>72</v>
      </c>
      <c r="C67" s="191" t="s">
        <v>246</v>
      </c>
      <c r="D67" s="135"/>
      <c r="E67" s="191" t="s">
        <v>247</v>
      </c>
      <c r="F67" s="191" t="s">
        <v>247</v>
      </c>
      <c r="G67" s="191" t="s">
        <v>247</v>
      </c>
      <c r="H67" s="191" t="s">
        <v>247</v>
      </c>
      <c r="I67" s="191">
        <v>10</v>
      </c>
      <c r="J67" s="191">
        <v>3266.5250000000001</v>
      </c>
      <c r="K67" s="191">
        <v>99</v>
      </c>
      <c r="L67" s="134">
        <v>323385.97499999998</v>
      </c>
      <c r="M67" s="134">
        <v>75</v>
      </c>
      <c r="N67" s="134">
        <v>0.18753570899999999</v>
      </c>
      <c r="O67" s="134" t="b">
        <v>0</v>
      </c>
      <c r="P67" s="134">
        <v>15.58</v>
      </c>
      <c r="Q67" s="134">
        <v>85.58</v>
      </c>
    </row>
    <row r="68" spans="1:17">
      <c r="A68" s="296"/>
      <c r="B68" s="192" t="s">
        <v>73</v>
      </c>
      <c r="C68" s="191" t="s">
        <v>248</v>
      </c>
      <c r="D68" s="191" t="s">
        <v>249</v>
      </c>
      <c r="E68" s="191" t="s">
        <v>248</v>
      </c>
      <c r="F68" s="135"/>
      <c r="G68" s="135"/>
      <c r="H68" s="135"/>
      <c r="I68" s="135"/>
      <c r="J68" s="135"/>
      <c r="K68" s="135"/>
      <c r="L68" s="134" t="s">
        <v>267</v>
      </c>
      <c r="M68" s="134" t="s">
        <v>267</v>
      </c>
      <c r="N68" s="134" t="s">
        <v>267</v>
      </c>
      <c r="O68" s="134" t="b">
        <v>0</v>
      </c>
      <c r="P68" s="134">
        <v>0</v>
      </c>
      <c r="Q68" s="134">
        <v>0</v>
      </c>
    </row>
    <row r="69" spans="1:17">
      <c r="A69" s="296"/>
      <c r="B69" s="184" t="s">
        <v>74</v>
      </c>
      <c r="C69" s="191" t="s">
        <v>246</v>
      </c>
      <c r="D69" s="135"/>
      <c r="E69" s="191" t="s">
        <v>247</v>
      </c>
      <c r="F69" s="191" t="s">
        <v>247</v>
      </c>
      <c r="G69" s="191" t="s">
        <v>247</v>
      </c>
      <c r="H69" s="191" t="s">
        <v>247</v>
      </c>
      <c r="I69" s="191">
        <v>10</v>
      </c>
      <c r="J69" s="191">
        <v>8402.4869999999992</v>
      </c>
      <c r="K69" s="191">
        <v>198</v>
      </c>
      <c r="L69" s="134">
        <v>1663692.426</v>
      </c>
      <c r="M69" s="134">
        <v>151</v>
      </c>
      <c r="N69" s="134">
        <v>-1.1622447199999999</v>
      </c>
      <c r="O69" s="134" t="b">
        <v>0</v>
      </c>
      <c r="P69" s="134">
        <v>0.78</v>
      </c>
      <c r="Q69" s="134">
        <v>70.78</v>
      </c>
    </row>
    <row r="70" spans="1:17">
      <c r="A70" s="296"/>
      <c r="B70" s="184" t="s">
        <v>75</v>
      </c>
      <c r="C70" s="191" t="s">
        <v>246</v>
      </c>
      <c r="D70" s="135"/>
      <c r="E70" s="191" t="s">
        <v>247</v>
      </c>
      <c r="F70" s="191" t="s">
        <v>247</v>
      </c>
      <c r="G70" s="191" t="s">
        <v>247</v>
      </c>
      <c r="H70" s="191" t="s">
        <v>247</v>
      </c>
      <c r="I70" s="191">
        <v>10</v>
      </c>
      <c r="J70" s="191">
        <v>5056.1279999999997</v>
      </c>
      <c r="K70" s="191">
        <v>99</v>
      </c>
      <c r="L70" s="134">
        <v>500556.67200000002</v>
      </c>
      <c r="M70" s="134">
        <v>126</v>
      </c>
      <c r="N70" s="134">
        <v>9.1126780419999998E-3</v>
      </c>
      <c r="O70" s="134" t="b">
        <v>0</v>
      </c>
      <c r="P70" s="134">
        <v>5.65</v>
      </c>
      <c r="Q70" s="134">
        <v>75.650000000000006</v>
      </c>
    </row>
    <row r="71" spans="1:17">
      <c r="A71" s="296"/>
      <c r="B71" s="184" t="s">
        <v>76</v>
      </c>
      <c r="C71" s="191" t="s">
        <v>246</v>
      </c>
      <c r="D71" s="135"/>
      <c r="E71" s="191" t="s">
        <v>247</v>
      </c>
      <c r="F71" s="191" t="s">
        <v>247</v>
      </c>
      <c r="G71" s="191" t="s">
        <v>247</v>
      </c>
      <c r="H71" s="191" t="s">
        <v>247</v>
      </c>
      <c r="I71" s="191">
        <v>10</v>
      </c>
      <c r="J71" s="191">
        <v>5269.018</v>
      </c>
      <c r="K71" s="191">
        <v>99</v>
      </c>
      <c r="L71" s="134">
        <v>521632.78200000001</v>
      </c>
      <c r="M71" s="134">
        <v>129</v>
      </c>
      <c r="N71" s="134">
        <v>-1.211240878E-2</v>
      </c>
      <c r="O71" s="134" t="b">
        <v>0</v>
      </c>
      <c r="P71" s="134">
        <v>5.0599999999999996</v>
      </c>
      <c r="Q71" s="134">
        <v>75.06</v>
      </c>
    </row>
    <row r="72" spans="1:17">
      <c r="A72" s="296"/>
      <c r="B72" s="184" t="s">
        <v>77</v>
      </c>
      <c r="C72" s="191" t="s">
        <v>252</v>
      </c>
      <c r="D72" s="135"/>
      <c r="E72" s="191" t="s">
        <v>247</v>
      </c>
      <c r="F72" s="191" t="s">
        <v>247</v>
      </c>
      <c r="G72" s="191" t="s">
        <v>247</v>
      </c>
      <c r="H72" s="191" t="s">
        <v>247</v>
      </c>
      <c r="I72" s="191">
        <v>10</v>
      </c>
      <c r="J72" s="191">
        <v>8402.4869999999992</v>
      </c>
      <c r="K72" s="191">
        <v>99</v>
      </c>
      <c r="L72" s="134">
        <v>831846.21299999999</v>
      </c>
      <c r="M72" s="134">
        <v>147</v>
      </c>
      <c r="N72" s="134">
        <v>-0.32451858849999998</v>
      </c>
      <c r="O72" s="134" t="b">
        <v>0</v>
      </c>
      <c r="P72" s="134">
        <v>1.56</v>
      </c>
      <c r="Q72" s="134">
        <v>50.09</v>
      </c>
    </row>
    <row r="73" spans="1:17">
      <c r="A73" s="296"/>
      <c r="B73" s="184" t="s">
        <v>78</v>
      </c>
      <c r="C73" s="191" t="s">
        <v>246</v>
      </c>
      <c r="D73" s="135"/>
      <c r="E73" s="191" t="s">
        <v>247</v>
      </c>
      <c r="F73" s="191" t="s">
        <v>247</v>
      </c>
      <c r="G73" s="191" t="s">
        <v>247</v>
      </c>
      <c r="H73" s="191" t="s">
        <v>247</v>
      </c>
      <c r="I73" s="191">
        <v>10</v>
      </c>
      <c r="J73" s="191">
        <v>6240.3270000000002</v>
      </c>
      <c r="K73" s="191">
        <v>99</v>
      </c>
      <c r="L73" s="134">
        <v>617792.37300000002</v>
      </c>
      <c r="M73" s="134">
        <v>141</v>
      </c>
      <c r="N73" s="134">
        <v>-0.1089517054</v>
      </c>
      <c r="O73" s="134" t="b">
        <v>0</v>
      </c>
      <c r="P73" s="134">
        <v>2.73</v>
      </c>
      <c r="Q73" s="134">
        <v>72.73</v>
      </c>
    </row>
    <row r="74" spans="1:17">
      <c r="A74" s="296"/>
      <c r="B74" s="184" t="s">
        <v>79</v>
      </c>
      <c r="C74" s="191" t="s">
        <v>246</v>
      </c>
      <c r="D74" s="135"/>
      <c r="E74" s="191" t="s">
        <v>247</v>
      </c>
      <c r="F74" s="191" t="s">
        <v>247</v>
      </c>
      <c r="G74" s="191" t="s">
        <v>247</v>
      </c>
      <c r="H74" s="191" t="s">
        <v>247</v>
      </c>
      <c r="I74" s="191">
        <v>10</v>
      </c>
      <c r="J74" s="191">
        <v>2987.107</v>
      </c>
      <c r="K74" s="191">
        <v>99</v>
      </c>
      <c r="L74" s="134">
        <v>295723.59299999999</v>
      </c>
      <c r="M74" s="134">
        <v>56</v>
      </c>
      <c r="N74" s="134">
        <v>0.21539362300000001</v>
      </c>
      <c r="O74" s="134" t="b">
        <v>0</v>
      </c>
      <c r="P74" s="134">
        <v>19.29</v>
      </c>
      <c r="Q74" s="134">
        <v>89.29</v>
      </c>
    </row>
    <row r="75" spans="1:17">
      <c r="A75" s="296"/>
      <c r="B75" s="184" t="s">
        <v>80</v>
      </c>
      <c r="C75" s="191" t="s">
        <v>246</v>
      </c>
      <c r="D75" s="135"/>
      <c r="E75" s="191" t="s">
        <v>247</v>
      </c>
      <c r="F75" s="191" t="s">
        <v>247</v>
      </c>
      <c r="G75" s="191" t="s">
        <v>247</v>
      </c>
      <c r="H75" s="191" t="s">
        <v>247</v>
      </c>
      <c r="I75" s="191">
        <v>10</v>
      </c>
      <c r="J75" s="191">
        <v>2597.9180000000001</v>
      </c>
      <c r="K75" s="191">
        <v>99</v>
      </c>
      <c r="L75" s="134">
        <v>257193.88200000001</v>
      </c>
      <c r="M75" s="134">
        <v>13</v>
      </c>
      <c r="N75" s="134">
        <v>0.25419568190000003</v>
      </c>
      <c r="O75" s="134" t="b">
        <v>0</v>
      </c>
      <c r="P75" s="134">
        <v>27.66</v>
      </c>
      <c r="Q75" s="134">
        <v>97.66</v>
      </c>
    </row>
    <row r="76" spans="1:17">
      <c r="A76" s="296"/>
      <c r="B76" s="184" t="s">
        <v>81</v>
      </c>
      <c r="C76" s="191" t="s">
        <v>246</v>
      </c>
      <c r="D76" s="135"/>
      <c r="E76" s="191" t="s">
        <v>247</v>
      </c>
      <c r="F76" s="191" t="s">
        <v>247</v>
      </c>
      <c r="G76" s="191" t="s">
        <v>247</v>
      </c>
      <c r="H76" s="191" t="s">
        <v>247</v>
      </c>
      <c r="I76" s="191">
        <v>10</v>
      </c>
      <c r="J76" s="191">
        <v>3219.9549999999999</v>
      </c>
      <c r="K76" s="191">
        <v>99</v>
      </c>
      <c r="L76" s="134">
        <v>318775.54499999998</v>
      </c>
      <c r="M76" s="134">
        <v>72</v>
      </c>
      <c r="N76" s="134">
        <v>0.19217872790000001</v>
      </c>
      <c r="O76" s="134" t="b">
        <v>0</v>
      </c>
      <c r="P76" s="134">
        <v>16.170000000000002</v>
      </c>
      <c r="Q76" s="134">
        <v>86.17</v>
      </c>
    </row>
    <row r="77" spans="1:17">
      <c r="A77" s="296"/>
      <c r="B77" s="184" t="s">
        <v>82</v>
      </c>
      <c r="C77" s="191" t="s">
        <v>246</v>
      </c>
      <c r="D77" s="135"/>
      <c r="E77" s="191" t="s">
        <v>247</v>
      </c>
      <c r="F77" s="191" t="s">
        <v>247</v>
      </c>
      <c r="G77" s="191" t="s">
        <v>247</v>
      </c>
      <c r="H77" s="191" t="s">
        <v>247</v>
      </c>
      <c r="I77" s="191">
        <v>10</v>
      </c>
      <c r="J77" s="191">
        <v>4357.5839999999998</v>
      </c>
      <c r="K77" s="191">
        <v>99</v>
      </c>
      <c r="L77" s="134">
        <v>431400.81599999999</v>
      </c>
      <c r="M77" s="134">
        <v>110</v>
      </c>
      <c r="N77" s="134">
        <v>7.8757363329999996E-2</v>
      </c>
      <c r="O77" s="134" t="b">
        <v>0</v>
      </c>
      <c r="P77" s="134">
        <v>8.77</v>
      </c>
      <c r="Q77" s="134">
        <v>78.77</v>
      </c>
    </row>
    <row r="78" spans="1:17">
      <c r="A78" s="296"/>
      <c r="B78" s="184" t="s">
        <v>83</v>
      </c>
      <c r="C78" s="191" t="s">
        <v>246</v>
      </c>
      <c r="D78" s="135"/>
      <c r="E78" s="191" t="s">
        <v>247</v>
      </c>
      <c r="F78" s="191" t="s">
        <v>247</v>
      </c>
      <c r="G78" s="191" t="s">
        <v>247</v>
      </c>
      <c r="H78" s="191" t="s">
        <v>247</v>
      </c>
      <c r="I78" s="191">
        <v>10</v>
      </c>
      <c r="J78" s="191">
        <v>5531.8029999999999</v>
      </c>
      <c r="K78" s="191">
        <v>99</v>
      </c>
      <c r="L78" s="134">
        <v>547648.49699999997</v>
      </c>
      <c r="M78" s="134">
        <v>131</v>
      </c>
      <c r="N78" s="134">
        <v>-3.8312016290000001E-2</v>
      </c>
      <c r="O78" s="134" t="b">
        <v>0</v>
      </c>
      <c r="P78" s="134">
        <v>4.68</v>
      </c>
      <c r="Q78" s="134">
        <v>74.680000000000007</v>
      </c>
    </row>
    <row r="79" spans="1:17">
      <c r="A79" s="296"/>
      <c r="B79" s="184" t="s">
        <v>84</v>
      </c>
      <c r="C79" s="191" t="s">
        <v>246</v>
      </c>
      <c r="D79" s="135"/>
      <c r="E79" s="191" t="s">
        <v>247</v>
      </c>
      <c r="F79" s="191" t="s">
        <v>247</v>
      </c>
      <c r="G79" s="191" t="s">
        <v>247</v>
      </c>
      <c r="H79" s="191" t="s">
        <v>247</v>
      </c>
      <c r="I79" s="191">
        <v>10</v>
      </c>
      <c r="J79" s="191">
        <v>3402.9070000000002</v>
      </c>
      <c r="K79" s="191">
        <v>99</v>
      </c>
      <c r="L79" s="134">
        <v>336887.79300000001</v>
      </c>
      <c r="M79" s="134">
        <v>81</v>
      </c>
      <c r="N79" s="134">
        <v>0.17393845320000001</v>
      </c>
      <c r="O79" s="134" t="b">
        <v>0</v>
      </c>
      <c r="P79" s="134">
        <v>14.42</v>
      </c>
      <c r="Q79" s="134">
        <v>84.42</v>
      </c>
    </row>
    <row r="80" spans="1:17">
      <c r="A80" s="296"/>
      <c r="B80" s="184" t="s">
        <v>85</v>
      </c>
      <c r="C80" s="191" t="s">
        <v>246</v>
      </c>
      <c r="D80" s="135"/>
      <c r="E80" s="191" t="s">
        <v>247</v>
      </c>
      <c r="F80" s="191" t="s">
        <v>247</v>
      </c>
      <c r="G80" s="191" t="s">
        <v>247</v>
      </c>
      <c r="H80" s="191" t="s">
        <v>247</v>
      </c>
      <c r="I80" s="191">
        <v>10</v>
      </c>
      <c r="J80" s="191">
        <v>3462.7820000000002</v>
      </c>
      <c r="K80" s="191">
        <v>99</v>
      </c>
      <c r="L80" s="134">
        <v>342815.41800000001</v>
      </c>
      <c r="M80" s="134">
        <v>83</v>
      </c>
      <c r="N80" s="134">
        <v>0.16796892869999999</v>
      </c>
      <c r="O80" s="134" t="b">
        <v>0</v>
      </c>
      <c r="P80" s="134">
        <v>14.03</v>
      </c>
      <c r="Q80" s="134">
        <v>84.03</v>
      </c>
    </row>
    <row r="81" spans="1:17">
      <c r="A81" s="296"/>
      <c r="B81" s="184" t="s">
        <v>86</v>
      </c>
      <c r="C81" s="191" t="s">
        <v>246</v>
      </c>
      <c r="D81" s="135"/>
      <c r="E81" s="191" t="s">
        <v>247</v>
      </c>
      <c r="F81" s="191" t="s">
        <v>247</v>
      </c>
      <c r="G81" s="191" t="s">
        <v>247</v>
      </c>
      <c r="H81" s="191" t="s">
        <v>247</v>
      </c>
      <c r="I81" s="191">
        <v>10</v>
      </c>
      <c r="J81" s="191">
        <v>2577.96</v>
      </c>
      <c r="K81" s="191">
        <v>99</v>
      </c>
      <c r="L81" s="134">
        <v>255218.04</v>
      </c>
      <c r="M81" s="134">
        <v>8</v>
      </c>
      <c r="N81" s="134">
        <v>0.25618549010000002</v>
      </c>
      <c r="O81" s="134" t="b">
        <v>0</v>
      </c>
      <c r="P81" s="134">
        <v>28.64</v>
      </c>
      <c r="Q81" s="134">
        <v>98.64</v>
      </c>
    </row>
    <row r="82" spans="1:17">
      <c r="A82" s="296"/>
      <c r="B82" s="184" t="s">
        <v>87</v>
      </c>
      <c r="C82" s="191" t="s">
        <v>246</v>
      </c>
      <c r="D82" s="135"/>
      <c r="E82" s="191" t="s">
        <v>247</v>
      </c>
      <c r="F82" s="191" t="s">
        <v>247</v>
      </c>
      <c r="G82" s="191" t="s">
        <v>247</v>
      </c>
      <c r="H82" s="191" t="s">
        <v>247</v>
      </c>
      <c r="I82" s="191">
        <v>10</v>
      </c>
      <c r="J82" s="191">
        <v>2611.2240000000002</v>
      </c>
      <c r="K82" s="191">
        <v>99</v>
      </c>
      <c r="L82" s="134">
        <v>258511.17600000001</v>
      </c>
      <c r="M82" s="134">
        <v>18</v>
      </c>
      <c r="N82" s="134">
        <v>0.25286907660000002</v>
      </c>
      <c r="O82" s="134" t="b">
        <v>0</v>
      </c>
      <c r="P82" s="134">
        <v>26.69</v>
      </c>
      <c r="Q82" s="134">
        <v>96.69</v>
      </c>
    </row>
    <row r="83" spans="1:17">
      <c r="A83" s="297" t="s">
        <v>88</v>
      </c>
      <c r="B83" s="185" t="s">
        <v>89</v>
      </c>
      <c r="C83" s="191" t="s">
        <v>246</v>
      </c>
      <c r="D83" s="135"/>
      <c r="E83" s="191" t="s">
        <v>247</v>
      </c>
      <c r="F83" s="191" t="s">
        <v>247</v>
      </c>
      <c r="G83" s="191" t="s">
        <v>247</v>
      </c>
      <c r="H83" s="191" t="s">
        <v>247</v>
      </c>
      <c r="I83" s="191">
        <v>10</v>
      </c>
      <c r="J83" s="191">
        <v>5438.6639999999998</v>
      </c>
      <c r="K83" s="191">
        <v>99</v>
      </c>
      <c r="L83" s="134">
        <v>538427.73600000003</v>
      </c>
      <c r="M83" s="134">
        <v>130</v>
      </c>
      <c r="N83" s="134">
        <v>-2.9026078189999999E-2</v>
      </c>
      <c r="O83" s="134" t="b">
        <v>0</v>
      </c>
      <c r="P83" s="134">
        <v>4.87</v>
      </c>
      <c r="Q83" s="134">
        <v>74.87</v>
      </c>
    </row>
    <row r="84" spans="1:17">
      <c r="A84" s="297"/>
      <c r="B84" s="185" t="s">
        <v>90</v>
      </c>
      <c r="C84" s="191" t="s">
        <v>246</v>
      </c>
      <c r="D84" s="135"/>
      <c r="E84" s="191" t="s">
        <v>247</v>
      </c>
      <c r="F84" s="191" t="s">
        <v>247</v>
      </c>
      <c r="G84" s="191" t="s">
        <v>247</v>
      </c>
      <c r="H84" s="191" t="s">
        <v>247</v>
      </c>
      <c r="I84" s="191">
        <v>10</v>
      </c>
      <c r="J84" s="191">
        <v>3150.1010000000001</v>
      </c>
      <c r="K84" s="191">
        <v>99</v>
      </c>
      <c r="L84" s="134">
        <v>311859.99900000001</v>
      </c>
      <c r="M84" s="134">
        <v>68</v>
      </c>
      <c r="N84" s="134">
        <v>0.1991431565</v>
      </c>
      <c r="O84" s="134" t="b">
        <v>0</v>
      </c>
      <c r="P84" s="134">
        <v>16.95</v>
      </c>
      <c r="Q84" s="134">
        <v>86.95</v>
      </c>
    </row>
    <row r="85" spans="1:17">
      <c r="A85" s="297"/>
      <c r="B85" s="185" t="s">
        <v>91</v>
      </c>
      <c r="C85" s="191" t="s">
        <v>246</v>
      </c>
      <c r="D85" s="135"/>
      <c r="E85" s="191" t="s">
        <v>247</v>
      </c>
      <c r="F85" s="191" t="s">
        <v>247</v>
      </c>
      <c r="G85" s="191" t="s">
        <v>247</v>
      </c>
      <c r="H85" s="191" t="s">
        <v>247</v>
      </c>
      <c r="I85" s="191">
        <v>10</v>
      </c>
      <c r="J85" s="191">
        <v>2687.7310000000002</v>
      </c>
      <c r="K85" s="191">
        <v>99</v>
      </c>
      <c r="L85" s="134">
        <v>266085.36900000001</v>
      </c>
      <c r="M85" s="134">
        <v>32</v>
      </c>
      <c r="N85" s="134">
        <v>0.2452413453</v>
      </c>
      <c r="O85" s="134" t="b">
        <v>0</v>
      </c>
      <c r="P85" s="134">
        <v>23.96</v>
      </c>
      <c r="Q85" s="134">
        <v>93.96</v>
      </c>
    </row>
    <row r="86" spans="1:17">
      <c r="A86" s="297"/>
      <c r="B86" s="185" t="s">
        <v>92</v>
      </c>
      <c r="C86" s="191" t="s">
        <v>246</v>
      </c>
      <c r="D86" s="135"/>
      <c r="E86" s="191" t="s">
        <v>247</v>
      </c>
      <c r="F86" s="191" t="s">
        <v>247</v>
      </c>
      <c r="G86" s="191" t="s">
        <v>247</v>
      </c>
      <c r="H86" s="191" t="s">
        <v>247</v>
      </c>
      <c r="I86" s="191">
        <v>10</v>
      </c>
      <c r="J86" s="191">
        <v>2561.328</v>
      </c>
      <c r="K86" s="191">
        <v>99</v>
      </c>
      <c r="L86" s="134">
        <v>253571.47200000001</v>
      </c>
      <c r="M86" s="134">
        <v>7</v>
      </c>
      <c r="N86" s="134">
        <v>0.25784369689999997</v>
      </c>
      <c r="O86" s="134" t="b">
        <v>0</v>
      </c>
      <c r="P86" s="134">
        <v>28.83</v>
      </c>
      <c r="Q86" s="134">
        <v>98.83</v>
      </c>
    </row>
    <row r="87" spans="1:17">
      <c r="A87" s="297"/>
      <c r="B87" s="185" t="s">
        <v>93</v>
      </c>
      <c r="C87" s="191" t="s">
        <v>246</v>
      </c>
      <c r="D87" s="135"/>
      <c r="E87" s="191" t="s">
        <v>247</v>
      </c>
      <c r="F87" s="191" t="s">
        <v>247</v>
      </c>
      <c r="G87" s="191" t="s">
        <v>247</v>
      </c>
      <c r="H87" s="191" t="s">
        <v>247</v>
      </c>
      <c r="I87" s="191">
        <v>10</v>
      </c>
      <c r="J87" s="191">
        <v>2637.835</v>
      </c>
      <c r="K87" s="191">
        <v>99</v>
      </c>
      <c r="L87" s="134">
        <v>261145.66500000001</v>
      </c>
      <c r="M87" s="134">
        <v>22</v>
      </c>
      <c r="N87" s="134">
        <v>0.25021596559999998</v>
      </c>
      <c r="O87" s="134" t="b">
        <v>0</v>
      </c>
      <c r="P87" s="134">
        <v>25.91</v>
      </c>
      <c r="Q87" s="134">
        <v>95.91</v>
      </c>
    </row>
    <row r="88" spans="1:17">
      <c r="A88" s="297"/>
      <c r="B88" s="185" t="s">
        <v>94</v>
      </c>
      <c r="C88" s="191" t="s">
        <v>246</v>
      </c>
      <c r="D88" s="135"/>
      <c r="E88" s="191" t="s">
        <v>247</v>
      </c>
      <c r="F88" s="191" t="s">
        <v>247</v>
      </c>
      <c r="G88" s="191" t="s">
        <v>247</v>
      </c>
      <c r="H88" s="191" t="s">
        <v>247</v>
      </c>
      <c r="I88" s="191">
        <v>10</v>
      </c>
      <c r="J88" s="191">
        <v>3123.49</v>
      </c>
      <c r="K88" s="191">
        <v>99</v>
      </c>
      <c r="L88" s="134">
        <v>309225.51</v>
      </c>
      <c r="M88" s="134">
        <v>65</v>
      </c>
      <c r="N88" s="134">
        <v>0.20179626749999999</v>
      </c>
      <c r="O88" s="134" t="b">
        <v>0</v>
      </c>
      <c r="P88" s="134">
        <v>17.53</v>
      </c>
      <c r="Q88" s="134">
        <v>87.53</v>
      </c>
    </row>
    <row r="89" spans="1:17">
      <c r="A89" s="297"/>
      <c r="B89" s="185" t="s">
        <v>95</v>
      </c>
      <c r="C89" s="191" t="s">
        <v>246</v>
      </c>
      <c r="D89" s="135"/>
      <c r="E89" s="191" t="s">
        <v>247</v>
      </c>
      <c r="F89" s="191" t="s">
        <v>247</v>
      </c>
      <c r="G89" s="191" t="s">
        <v>247</v>
      </c>
      <c r="H89" s="191" t="s">
        <v>247</v>
      </c>
      <c r="I89" s="191">
        <v>10</v>
      </c>
      <c r="J89" s="191">
        <v>3259.8719999999998</v>
      </c>
      <c r="K89" s="191">
        <v>99</v>
      </c>
      <c r="L89" s="134">
        <v>322727.32799999998</v>
      </c>
      <c r="M89" s="134">
        <v>74</v>
      </c>
      <c r="N89" s="134">
        <v>0.18819901159999999</v>
      </c>
      <c r="O89" s="134" t="b">
        <v>0</v>
      </c>
      <c r="P89" s="134">
        <v>15.78</v>
      </c>
      <c r="Q89" s="134">
        <v>85.78</v>
      </c>
    </row>
    <row r="90" spans="1:17">
      <c r="A90" s="297"/>
      <c r="B90" s="185" t="s">
        <v>96</v>
      </c>
      <c r="C90" s="191" t="s">
        <v>246</v>
      </c>
      <c r="D90" s="135"/>
      <c r="E90" s="191" t="s">
        <v>247</v>
      </c>
      <c r="F90" s="191" t="s">
        <v>247</v>
      </c>
      <c r="G90" s="191" t="s">
        <v>247</v>
      </c>
      <c r="H90" s="191" t="s">
        <v>247</v>
      </c>
      <c r="I90" s="191">
        <v>10</v>
      </c>
      <c r="J90" s="191">
        <v>2674.4259999999999</v>
      </c>
      <c r="K90" s="191">
        <v>99</v>
      </c>
      <c r="L90" s="134">
        <v>264768.174</v>
      </c>
      <c r="M90" s="134">
        <v>29</v>
      </c>
      <c r="N90" s="134">
        <v>0.2465678509</v>
      </c>
      <c r="O90" s="134" t="b">
        <v>0</v>
      </c>
      <c r="P90" s="134">
        <v>24.55</v>
      </c>
      <c r="Q90" s="134">
        <v>94.55</v>
      </c>
    </row>
    <row r="91" spans="1:17">
      <c r="A91" s="297"/>
      <c r="B91" s="185" t="s">
        <v>97</v>
      </c>
      <c r="C91" s="191" t="s">
        <v>246</v>
      </c>
      <c r="D91" s="135"/>
      <c r="E91" s="191" t="s">
        <v>247</v>
      </c>
      <c r="F91" s="191" t="s">
        <v>247</v>
      </c>
      <c r="G91" s="191" t="s">
        <v>247</v>
      </c>
      <c r="H91" s="191" t="s">
        <v>247</v>
      </c>
      <c r="I91" s="191">
        <v>10</v>
      </c>
      <c r="J91" s="191">
        <v>2893.9679999999998</v>
      </c>
      <c r="K91" s="191">
        <v>99</v>
      </c>
      <c r="L91" s="134">
        <v>286502.83199999999</v>
      </c>
      <c r="M91" s="134">
        <v>49</v>
      </c>
      <c r="N91" s="134">
        <v>0.22467956110000001</v>
      </c>
      <c r="O91" s="134" t="b">
        <v>0</v>
      </c>
      <c r="P91" s="134">
        <v>20.65</v>
      </c>
      <c r="Q91" s="134">
        <v>90.65</v>
      </c>
    </row>
    <row r="92" spans="1:17">
      <c r="A92" s="297"/>
      <c r="B92" s="185" t="s">
        <v>98</v>
      </c>
      <c r="C92" s="191" t="s">
        <v>246</v>
      </c>
      <c r="D92" s="135"/>
      <c r="E92" s="191" t="s">
        <v>247</v>
      </c>
      <c r="F92" s="191" t="s">
        <v>247</v>
      </c>
      <c r="G92" s="191" t="s">
        <v>247</v>
      </c>
      <c r="H92" s="191" t="s">
        <v>247</v>
      </c>
      <c r="I92" s="191">
        <v>10</v>
      </c>
      <c r="J92" s="191">
        <v>2597.9180000000001</v>
      </c>
      <c r="K92" s="191">
        <v>99</v>
      </c>
      <c r="L92" s="134">
        <v>257193.88200000001</v>
      </c>
      <c r="M92" s="134">
        <v>13</v>
      </c>
      <c r="N92" s="134">
        <v>0.25419568190000003</v>
      </c>
      <c r="O92" s="134" t="b">
        <v>0</v>
      </c>
      <c r="P92" s="134">
        <v>27.66</v>
      </c>
      <c r="Q92" s="134">
        <v>97.66</v>
      </c>
    </row>
    <row r="93" spans="1:17">
      <c r="A93" s="297"/>
      <c r="B93" s="185" t="s">
        <v>99</v>
      </c>
      <c r="C93" s="191" t="s">
        <v>246</v>
      </c>
      <c r="D93" s="135"/>
      <c r="E93" s="191" t="s">
        <v>247</v>
      </c>
      <c r="F93" s="191" t="s">
        <v>247</v>
      </c>
      <c r="G93" s="191" t="s">
        <v>247</v>
      </c>
      <c r="H93" s="191" t="s">
        <v>247</v>
      </c>
      <c r="I93" s="191">
        <v>10</v>
      </c>
      <c r="J93" s="191">
        <v>2524.7379999999998</v>
      </c>
      <c r="K93" s="191">
        <v>99</v>
      </c>
      <c r="L93" s="134">
        <v>249949.06200000001</v>
      </c>
      <c r="M93" s="134">
        <v>5</v>
      </c>
      <c r="N93" s="134">
        <v>0.26149171199999999</v>
      </c>
      <c r="O93" s="134" t="b">
        <v>0</v>
      </c>
      <c r="P93" s="134">
        <v>29.22</v>
      </c>
      <c r="Q93" s="134">
        <v>99.22</v>
      </c>
    </row>
    <row r="94" spans="1:17">
      <c r="A94" s="297"/>
      <c r="B94" s="185" t="s">
        <v>100</v>
      </c>
      <c r="C94" s="191" t="s">
        <v>246</v>
      </c>
      <c r="D94" s="135"/>
      <c r="E94" s="191" t="s">
        <v>247</v>
      </c>
      <c r="F94" s="191" t="s">
        <v>247</v>
      </c>
      <c r="G94" s="191" t="s">
        <v>247</v>
      </c>
      <c r="H94" s="191" t="s">
        <v>247</v>
      </c>
      <c r="I94" s="191">
        <v>10</v>
      </c>
      <c r="J94" s="191">
        <v>2438.2510000000002</v>
      </c>
      <c r="K94" s="191">
        <v>99</v>
      </c>
      <c r="L94" s="134">
        <v>241386.84899999999</v>
      </c>
      <c r="M94" s="134">
        <v>2</v>
      </c>
      <c r="N94" s="134">
        <v>0.27011444709999999</v>
      </c>
      <c r="O94" s="134" t="b">
        <v>0</v>
      </c>
      <c r="P94" s="134">
        <v>29.81</v>
      </c>
      <c r="Q94" s="134">
        <v>99.81</v>
      </c>
    </row>
    <row r="95" spans="1:17">
      <c r="A95" s="297"/>
      <c r="B95" s="185" t="s">
        <v>101</v>
      </c>
      <c r="C95" s="191" t="s">
        <v>246</v>
      </c>
      <c r="D95" s="135"/>
      <c r="E95" s="191" t="s">
        <v>247</v>
      </c>
      <c r="F95" s="191" t="s">
        <v>247</v>
      </c>
      <c r="G95" s="191" t="s">
        <v>247</v>
      </c>
      <c r="H95" s="191" t="s">
        <v>247</v>
      </c>
      <c r="I95" s="191">
        <v>10</v>
      </c>
      <c r="J95" s="191">
        <v>2641.1619999999998</v>
      </c>
      <c r="K95" s="191">
        <v>99</v>
      </c>
      <c r="L95" s="134">
        <v>261475.038</v>
      </c>
      <c r="M95" s="134">
        <v>25</v>
      </c>
      <c r="N95" s="134">
        <v>0.24988426450000001</v>
      </c>
      <c r="O95" s="134" t="b">
        <v>0</v>
      </c>
      <c r="P95" s="134">
        <v>25.32</v>
      </c>
      <c r="Q95" s="134">
        <v>95.32</v>
      </c>
    </row>
    <row r="96" spans="1:17">
      <c r="A96" s="297"/>
      <c r="B96" s="185" t="s">
        <v>102</v>
      </c>
      <c r="C96" s="191" t="s">
        <v>246</v>
      </c>
      <c r="D96" s="135"/>
      <c r="E96" s="191" t="s">
        <v>247</v>
      </c>
      <c r="F96" s="191" t="s">
        <v>247</v>
      </c>
      <c r="G96" s="191" t="s">
        <v>247</v>
      </c>
      <c r="H96" s="191" t="s">
        <v>247</v>
      </c>
      <c r="I96" s="191">
        <v>10</v>
      </c>
      <c r="J96" s="191">
        <v>2744.28</v>
      </c>
      <c r="K96" s="191">
        <v>99</v>
      </c>
      <c r="L96" s="134">
        <v>271683.71999999997</v>
      </c>
      <c r="M96" s="134">
        <v>39</v>
      </c>
      <c r="N96" s="134">
        <v>0.2396034222</v>
      </c>
      <c r="O96" s="134" t="b">
        <v>0</v>
      </c>
      <c r="P96" s="134">
        <v>22.6</v>
      </c>
      <c r="Q96" s="134">
        <v>92.6</v>
      </c>
    </row>
    <row r="97" spans="1:17">
      <c r="A97" s="297"/>
      <c r="B97" s="140" t="s">
        <v>103</v>
      </c>
      <c r="C97" s="191" t="s">
        <v>248</v>
      </c>
      <c r="D97" s="191" t="s">
        <v>249</v>
      </c>
      <c r="E97" s="191" t="s">
        <v>248</v>
      </c>
      <c r="F97" s="135"/>
      <c r="G97" s="135"/>
      <c r="H97" s="135"/>
      <c r="I97" s="135"/>
      <c r="J97" s="135"/>
      <c r="K97" s="135"/>
      <c r="L97" s="134" t="s">
        <v>267</v>
      </c>
      <c r="M97" s="134" t="s">
        <v>267</v>
      </c>
      <c r="N97" s="134" t="s">
        <v>267</v>
      </c>
      <c r="O97" s="134" t="b">
        <v>0</v>
      </c>
      <c r="P97" s="134">
        <v>0</v>
      </c>
      <c r="Q97" s="134">
        <v>0</v>
      </c>
    </row>
    <row r="98" spans="1:17">
      <c r="A98" s="297"/>
      <c r="B98" s="185" t="s">
        <v>104</v>
      </c>
      <c r="C98" s="191" t="s">
        <v>246</v>
      </c>
      <c r="D98" s="135"/>
      <c r="E98" s="191" t="s">
        <v>247</v>
      </c>
      <c r="F98" s="191" t="s">
        <v>247</v>
      </c>
      <c r="G98" s="191" t="s">
        <v>247</v>
      </c>
      <c r="H98" s="191" t="s">
        <v>247</v>
      </c>
      <c r="I98" s="191">
        <v>10</v>
      </c>
      <c r="J98" s="191">
        <v>3818.7069999999999</v>
      </c>
      <c r="K98" s="191">
        <v>99</v>
      </c>
      <c r="L98" s="134">
        <v>378051.99300000002</v>
      </c>
      <c r="M98" s="134">
        <v>99</v>
      </c>
      <c r="N98" s="134">
        <v>0.13248328340000001</v>
      </c>
      <c r="O98" s="134" t="b">
        <v>0</v>
      </c>
      <c r="P98" s="134">
        <v>10.91</v>
      </c>
      <c r="Q98" s="134">
        <v>80.91</v>
      </c>
    </row>
    <row r="99" spans="1:17">
      <c r="A99" s="297"/>
      <c r="B99" s="185" t="s">
        <v>105</v>
      </c>
      <c r="C99" s="191" t="s">
        <v>246</v>
      </c>
      <c r="D99" s="135"/>
      <c r="E99" s="191" t="s">
        <v>247</v>
      </c>
      <c r="F99" s="191" t="s">
        <v>247</v>
      </c>
      <c r="G99" s="191" t="s">
        <v>247</v>
      </c>
      <c r="H99" s="191" t="s">
        <v>247</v>
      </c>
      <c r="I99" s="191">
        <v>10</v>
      </c>
      <c r="J99" s="191">
        <v>4387.5219999999999</v>
      </c>
      <c r="K99" s="191">
        <v>99</v>
      </c>
      <c r="L99" s="134">
        <v>434364.67800000001</v>
      </c>
      <c r="M99" s="134">
        <v>112</v>
      </c>
      <c r="N99" s="134">
        <v>7.5772551229999999E-2</v>
      </c>
      <c r="O99" s="134" t="b">
        <v>0</v>
      </c>
      <c r="P99" s="134">
        <v>8.3800000000000008</v>
      </c>
      <c r="Q99" s="134">
        <v>78.38</v>
      </c>
    </row>
    <row r="100" spans="1:17">
      <c r="A100" s="297"/>
      <c r="B100" s="185" t="s">
        <v>106</v>
      </c>
      <c r="C100" s="191" t="s">
        <v>246</v>
      </c>
      <c r="D100" s="135"/>
      <c r="E100" s="191" t="s">
        <v>247</v>
      </c>
      <c r="F100" s="191" t="s">
        <v>247</v>
      </c>
      <c r="G100" s="191" t="s">
        <v>247</v>
      </c>
      <c r="H100" s="191" t="s">
        <v>247</v>
      </c>
      <c r="I100" s="191">
        <v>10</v>
      </c>
      <c r="J100" s="191">
        <v>3316.4209999999998</v>
      </c>
      <c r="K100" s="191">
        <v>99</v>
      </c>
      <c r="L100" s="134">
        <v>328325.679</v>
      </c>
      <c r="M100" s="134">
        <v>78</v>
      </c>
      <c r="N100" s="134">
        <v>0.1825610886</v>
      </c>
      <c r="O100" s="134" t="b">
        <v>0</v>
      </c>
      <c r="P100" s="134">
        <v>15</v>
      </c>
      <c r="Q100" s="134">
        <v>85</v>
      </c>
    </row>
    <row r="101" spans="1:17">
      <c r="A101" s="297"/>
      <c r="B101" s="185" t="s">
        <v>107</v>
      </c>
      <c r="C101" s="191" t="s">
        <v>246</v>
      </c>
      <c r="D101" s="135"/>
      <c r="E101" s="191" t="s">
        <v>247</v>
      </c>
      <c r="F101" s="191" t="s">
        <v>247</v>
      </c>
      <c r="G101" s="191" t="s">
        <v>247</v>
      </c>
      <c r="H101" s="191" t="s">
        <v>247</v>
      </c>
      <c r="I101" s="191">
        <v>10</v>
      </c>
      <c r="J101" s="191">
        <v>4976.2939999999999</v>
      </c>
      <c r="K101" s="191">
        <v>99</v>
      </c>
      <c r="L101" s="134">
        <v>492653.10600000003</v>
      </c>
      <c r="M101" s="134">
        <v>125</v>
      </c>
      <c r="N101" s="134">
        <v>1.707211053E-2</v>
      </c>
      <c r="O101" s="134" t="b">
        <v>0</v>
      </c>
      <c r="P101" s="134">
        <v>5.84</v>
      </c>
      <c r="Q101" s="134">
        <v>75.84</v>
      </c>
    </row>
    <row r="102" spans="1:17">
      <c r="A102" s="297"/>
      <c r="B102" s="185" t="s">
        <v>108</v>
      </c>
      <c r="C102" s="191" t="s">
        <v>246</v>
      </c>
      <c r="D102" s="135"/>
      <c r="E102" s="191" t="s">
        <v>247</v>
      </c>
      <c r="F102" s="191" t="s">
        <v>247</v>
      </c>
      <c r="G102" s="191" t="s">
        <v>247</v>
      </c>
      <c r="H102" s="191" t="s">
        <v>247</v>
      </c>
      <c r="I102" s="191">
        <v>10</v>
      </c>
      <c r="J102" s="191">
        <v>2657.7939999999999</v>
      </c>
      <c r="K102" s="191">
        <v>99</v>
      </c>
      <c r="L102" s="134">
        <v>263121.60600000003</v>
      </c>
      <c r="M102" s="134">
        <v>27</v>
      </c>
      <c r="N102" s="134">
        <v>0.2482260577</v>
      </c>
      <c r="O102" s="134" t="b">
        <v>0</v>
      </c>
      <c r="P102" s="134">
        <v>24.94</v>
      </c>
      <c r="Q102" s="134">
        <v>94.94</v>
      </c>
    </row>
    <row r="103" spans="1:17">
      <c r="A103" s="288" t="s">
        <v>109</v>
      </c>
      <c r="B103" s="186" t="s">
        <v>110</v>
      </c>
      <c r="C103" s="191" t="s">
        <v>246</v>
      </c>
      <c r="D103" s="135"/>
      <c r="E103" s="191" t="s">
        <v>247</v>
      </c>
      <c r="F103" s="191" t="s">
        <v>247</v>
      </c>
      <c r="G103" s="191" t="s">
        <v>247</v>
      </c>
      <c r="H103" s="191" t="s">
        <v>247</v>
      </c>
      <c r="I103" s="191">
        <v>10</v>
      </c>
      <c r="J103" s="191">
        <v>3096.8780000000002</v>
      </c>
      <c r="K103" s="191">
        <v>99</v>
      </c>
      <c r="L103" s="134">
        <v>306590.92200000002</v>
      </c>
      <c r="M103" s="134">
        <v>64</v>
      </c>
      <c r="N103" s="134">
        <v>0.2044494781</v>
      </c>
      <c r="O103" s="134" t="b">
        <v>0</v>
      </c>
      <c r="P103" s="134">
        <v>17.73</v>
      </c>
      <c r="Q103" s="134">
        <v>87.73</v>
      </c>
    </row>
    <row r="104" spans="1:17">
      <c r="A104" s="288"/>
      <c r="B104" s="186" t="s">
        <v>111</v>
      </c>
      <c r="C104" s="191" t="s">
        <v>246</v>
      </c>
      <c r="D104" s="135"/>
      <c r="E104" s="191" t="s">
        <v>247</v>
      </c>
      <c r="F104" s="191" t="s">
        <v>247</v>
      </c>
      <c r="G104" s="191" t="s">
        <v>247</v>
      </c>
      <c r="H104" s="191" t="s">
        <v>247</v>
      </c>
      <c r="I104" s="191">
        <v>10</v>
      </c>
      <c r="J104" s="191">
        <v>2687.7310000000002</v>
      </c>
      <c r="K104" s="191">
        <v>99</v>
      </c>
      <c r="L104" s="134">
        <v>266085.36900000001</v>
      </c>
      <c r="M104" s="134">
        <v>32</v>
      </c>
      <c r="N104" s="134">
        <v>0.2452413453</v>
      </c>
      <c r="O104" s="134" t="b">
        <v>0</v>
      </c>
      <c r="P104" s="134">
        <v>23.96</v>
      </c>
      <c r="Q104" s="134">
        <v>93.96</v>
      </c>
    </row>
    <row r="105" spans="1:17">
      <c r="A105" s="288"/>
      <c r="B105" s="186" t="s">
        <v>112</v>
      </c>
      <c r="C105" s="191" t="s">
        <v>246</v>
      </c>
      <c r="D105" s="135"/>
      <c r="E105" s="191" t="s">
        <v>247</v>
      </c>
      <c r="F105" s="191" t="s">
        <v>247</v>
      </c>
      <c r="G105" s="191" t="s">
        <v>247</v>
      </c>
      <c r="H105" s="191" t="s">
        <v>247</v>
      </c>
      <c r="I105" s="191">
        <v>10</v>
      </c>
      <c r="J105" s="191">
        <v>3798.7489999999998</v>
      </c>
      <c r="K105" s="191">
        <v>99</v>
      </c>
      <c r="L105" s="134">
        <v>376076.15100000001</v>
      </c>
      <c r="M105" s="134">
        <v>97</v>
      </c>
      <c r="N105" s="134">
        <v>0.13447309160000001</v>
      </c>
      <c r="O105" s="134" t="b">
        <v>0</v>
      </c>
      <c r="P105" s="134">
        <v>11.3</v>
      </c>
      <c r="Q105" s="134">
        <v>81.3</v>
      </c>
    </row>
    <row r="106" spans="1:17">
      <c r="A106" s="288"/>
      <c r="B106" s="186" t="s">
        <v>113</v>
      </c>
      <c r="C106" s="191" t="s">
        <v>246</v>
      </c>
      <c r="D106" s="135"/>
      <c r="E106" s="191" t="s">
        <v>247</v>
      </c>
      <c r="F106" s="191" t="s">
        <v>247</v>
      </c>
      <c r="G106" s="191" t="s">
        <v>247</v>
      </c>
      <c r="H106" s="191" t="s">
        <v>247</v>
      </c>
      <c r="I106" s="191">
        <v>10</v>
      </c>
      <c r="J106" s="191">
        <v>2820.7869999999998</v>
      </c>
      <c r="K106" s="191">
        <v>99</v>
      </c>
      <c r="L106" s="134">
        <v>279257.913</v>
      </c>
      <c r="M106" s="134">
        <v>44</v>
      </c>
      <c r="N106" s="134">
        <v>0.2319756909</v>
      </c>
      <c r="O106" s="134" t="b">
        <v>0</v>
      </c>
      <c r="P106" s="134">
        <v>21.62</v>
      </c>
      <c r="Q106" s="134">
        <v>91.62</v>
      </c>
    </row>
    <row r="107" spans="1:17">
      <c r="A107" s="288"/>
      <c r="B107" s="186" t="s">
        <v>114</v>
      </c>
      <c r="C107" s="191" t="s">
        <v>246</v>
      </c>
      <c r="D107" s="135"/>
      <c r="E107" s="191" t="s">
        <v>247</v>
      </c>
      <c r="F107" s="191" t="s">
        <v>247</v>
      </c>
      <c r="G107" s="191" t="s">
        <v>247</v>
      </c>
      <c r="H107" s="191" t="s">
        <v>247</v>
      </c>
      <c r="I107" s="191">
        <v>10</v>
      </c>
      <c r="J107" s="191">
        <v>3017.0450000000001</v>
      </c>
      <c r="K107" s="191">
        <v>99</v>
      </c>
      <c r="L107" s="134">
        <v>298687.45500000002</v>
      </c>
      <c r="M107" s="134">
        <v>58</v>
      </c>
      <c r="N107" s="134">
        <v>0.21240881089999999</v>
      </c>
      <c r="O107" s="134" t="b">
        <v>0</v>
      </c>
      <c r="P107" s="134">
        <v>18.899999999999999</v>
      </c>
      <c r="Q107" s="134">
        <v>88.9</v>
      </c>
    </row>
    <row r="108" spans="1:17">
      <c r="A108" s="288"/>
      <c r="B108" s="186" t="s">
        <v>115</v>
      </c>
      <c r="C108" s="191" t="s">
        <v>246</v>
      </c>
      <c r="D108" s="135"/>
      <c r="E108" s="191" t="s">
        <v>247</v>
      </c>
      <c r="F108" s="191" t="s">
        <v>247</v>
      </c>
      <c r="G108" s="191" t="s">
        <v>247</v>
      </c>
      <c r="H108" s="191" t="s">
        <v>247</v>
      </c>
      <c r="I108" s="191">
        <v>10</v>
      </c>
      <c r="J108" s="191">
        <v>2747.6060000000002</v>
      </c>
      <c r="K108" s="191">
        <v>99</v>
      </c>
      <c r="L108" s="134">
        <v>272012.99400000001</v>
      </c>
      <c r="M108" s="134">
        <v>40</v>
      </c>
      <c r="N108" s="134">
        <v>0.2392718207</v>
      </c>
      <c r="O108" s="134" t="b">
        <v>0</v>
      </c>
      <c r="P108" s="134">
        <v>22.4</v>
      </c>
      <c r="Q108" s="134">
        <v>92.4</v>
      </c>
    </row>
    <row r="109" spans="1:17">
      <c r="A109" s="288"/>
      <c r="B109" s="186" t="s">
        <v>116</v>
      </c>
      <c r="C109" s="191" t="s">
        <v>246</v>
      </c>
      <c r="D109" s="135"/>
      <c r="E109" s="191" t="s">
        <v>247</v>
      </c>
      <c r="F109" s="191" t="s">
        <v>247</v>
      </c>
      <c r="G109" s="191" t="s">
        <v>247</v>
      </c>
      <c r="H109" s="191" t="s">
        <v>247</v>
      </c>
      <c r="I109" s="191">
        <v>10</v>
      </c>
      <c r="J109" s="191">
        <v>2824.114</v>
      </c>
      <c r="K109" s="191">
        <v>99</v>
      </c>
      <c r="L109" s="134">
        <v>279587.28600000002</v>
      </c>
      <c r="M109" s="134">
        <v>45</v>
      </c>
      <c r="N109" s="134">
        <v>0.2316439897</v>
      </c>
      <c r="O109" s="134" t="b">
        <v>0</v>
      </c>
      <c r="P109" s="134">
        <v>21.43</v>
      </c>
      <c r="Q109" s="134">
        <v>91.43</v>
      </c>
    </row>
    <row r="110" spans="1:17">
      <c r="A110" s="288"/>
      <c r="B110" s="186" t="s">
        <v>117</v>
      </c>
      <c r="C110" s="191" t="s">
        <v>246</v>
      </c>
      <c r="D110" s="135"/>
      <c r="E110" s="191" t="s">
        <v>247</v>
      </c>
      <c r="F110" s="191" t="s">
        <v>247</v>
      </c>
      <c r="G110" s="191" t="s">
        <v>247</v>
      </c>
      <c r="H110" s="191" t="s">
        <v>247</v>
      </c>
      <c r="I110" s="191">
        <v>10</v>
      </c>
      <c r="J110" s="191">
        <v>2488.1469999999999</v>
      </c>
      <c r="K110" s="191">
        <v>99</v>
      </c>
      <c r="L110" s="134">
        <v>246326.55300000001</v>
      </c>
      <c r="M110" s="134">
        <v>4</v>
      </c>
      <c r="N110" s="134">
        <v>0.26513982679999998</v>
      </c>
      <c r="O110" s="134" t="b">
        <v>0</v>
      </c>
      <c r="P110" s="134">
        <v>29.42</v>
      </c>
      <c r="Q110" s="134">
        <v>99.42</v>
      </c>
    </row>
    <row r="111" spans="1:17">
      <c r="A111" s="288"/>
      <c r="B111" s="186" t="s">
        <v>118</v>
      </c>
      <c r="C111" s="191" t="s">
        <v>246</v>
      </c>
      <c r="D111" s="135"/>
      <c r="E111" s="191" t="s">
        <v>247</v>
      </c>
      <c r="F111" s="191" t="s">
        <v>247</v>
      </c>
      <c r="G111" s="191" t="s">
        <v>247</v>
      </c>
      <c r="H111" s="191" t="s">
        <v>247</v>
      </c>
      <c r="I111" s="191">
        <v>10</v>
      </c>
      <c r="J111" s="191">
        <v>2787.5230000000001</v>
      </c>
      <c r="K111" s="191">
        <v>99</v>
      </c>
      <c r="L111" s="134">
        <v>275964.777</v>
      </c>
      <c r="M111" s="134">
        <v>42</v>
      </c>
      <c r="N111" s="134">
        <v>0.23529210449999999</v>
      </c>
      <c r="O111" s="134" t="b">
        <v>0</v>
      </c>
      <c r="P111" s="134">
        <v>22.01</v>
      </c>
      <c r="Q111" s="134">
        <v>92.01</v>
      </c>
    </row>
    <row r="112" spans="1:17">
      <c r="A112" s="288"/>
      <c r="B112" s="186" t="s">
        <v>119</v>
      </c>
      <c r="C112" s="191" t="s">
        <v>246</v>
      </c>
      <c r="D112" s="135"/>
      <c r="E112" s="191" t="s">
        <v>247</v>
      </c>
      <c r="F112" s="191" t="s">
        <v>247</v>
      </c>
      <c r="G112" s="191" t="s">
        <v>247</v>
      </c>
      <c r="H112" s="191" t="s">
        <v>247</v>
      </c>
      <c r="I112" s="191">
        <v>10</v>
      </c>
      <c r="J112" s="191">
        <v>3037.0030000000002</v>
      </c>
      <c r="K112" s="191">
        <v>99</v>
      </c>
      <c r="L112" s="134">
        <v>300663.29700000002</v>
      </c>
      <c r="M112" s="134">
        <v>61</v>
      </c>
      <c r="N112" s="134">
        <v>0.21041900259999999</v>
      </c>
      <c r="O112" s="134" t="b">
        <v>0</v>
      </c>
      <c r="P112" s="134">
        <v>18.309999999999999</v>
      </c>
      <c r="Q112" s="134">
        <v>88.31</v>
      </c>
    </row>
    <row r="113" spans="1:17">
      <c r="A113" s="288"/>
      <c r="B113" s="186" t="s">
        <v>120</v>
      </c>
      <c r="C113" s="191" t="s">
        <v>246</v>
      </c>
      <c r="D113" s="135"/>
      <c r="E113" s="191" t="s">
        <v>247</v>
      </c>
      <c r="F113" s="191" t="s">
        <v>247</v>
      </c>
      <c r="G113" s="191" t="s">
        <v>247</v>
      </c>
      <c r="H113" s="191" t="s">
        <v>247</v>
      </c>
      <c r="I113" s="191">
        <v>10</v>
      </c>
      <c r="J113" s="191">
        <v>3662.366</v>
      </c>
      <c r="K113" s="191">
        <v>99</v>
      </c>
      <c r="L113" s="134">
        <v>362574.234</v>
      </c>
      <c r="M113" s="134">
        <v>93</v>
      </c>
      <c r="N113" s="134">
        <v>0.1480704471</v>
      </c>
      <c r="O113" s="134" t="b">
        <v>0</v>
      </c>
      <c r="P113" s="134">
        <v>12.08</v>
      </c>
      <c r="Q113" s="134">
        <v>82.08</v>
      </c>
    </row>
    <row r="114" spans="1:17">
      <c r="A114" s="288"/>
      <c r="B114" s="186" t="s">
        <v>121</v>
      </c>
      <c r="C114" s="191" t="s">
        <v>246</v>
      </c>
      <c r="D114" s="135"/>
      <c r="E114" s="191" t="s">
        <v>247</v>
      </c>
      <c r="F114" s="191" t="s">
        <v>247</v>
      </c>
      <c r="G114" s="191" t="s">
        <v>247</v>
      </c>
      <c r="H114" s="191" t="s">
        <v>247</v>
      </c>
      <c r="I114" s="191">
        <v>10</v>
      </c>
      <c r="J114" s="191">
        <v>2408.3139999999999</v>
      </c>
      <c r="K114" s="191">
        <v>99</v>
      </c>
      <c r="L114" s="134">
        <v>238423.08600000001</v>
      </c>
      <c r="M114" s="134">
        <v>1</v>
      </c>
      <c r="N114" s="134">
        <v>0.27309915950000002</v>
      </c>
      <c r="O114" s="134" t="b">
        <v>0</v>
      </c>
      <c r="P114" s="134">
        <v>30</v>
      </c>
      <c r="Q114" s="134">
        <v>100</v>
      </c>
    </row>
    <row r="115" spans="1:17">
      <c r="A115" s="288"/>
      <c r="B115" s="186" t="s">
        <v>122</v>
      </c>
      <c r="C115" s="191" t="s">
        <v>246</v>
      </c>
      <c r="D115" s="135"/>
      <c r="E115" s="191" t="s">
        <v>247</v>
      </c>
      <c r="F115" s="191" t="s">
        <v>247</v>
      </c>
      <c r="G115" s="191" t="s">
        <v>247</v>
      </c>
      <c r="H115" s="191" t="s">
        <v>247</v>
      </c>
      <c r="I115" s="191">
        <v>10</v>
      </c>
      <c r="J115" s="191">
        <v>2701.0369999999998</v>
      </c>
      <c r="K115" s="191">
        <v>99</v>
      </c>
      <c r="L115" s="134">
        <v>267402.663</v>
      </c>
      <c r="M115" s="134">
        <v>36</v>
      </c>
      <c r="N115" s="134">
        <v>0.24391473990000001</v>
      </c>
      <c r="O115" s="134" t="b">
        <v>0</v>
      </c>
      <c r="P115" s="134">
        <v>23.18</v>
      </c>
      <c r="Q115" s="134">
        <v>93.18</v>
      </c>
    </row>
    <row r="116" spans="1:17">
      <c r="A116" s="288"/>
      <c r="B116" s="186" t="s">
        <v>123</v>
      </c>
      <c r="C116" s="191" t="s">
        <v>246</v>
      </c>
      <c r="D116" s="135"/>
      <c r="E116" s="191" t="s">
        <v>247</v>
      </c>
      <c r="F116" s="191" t="s">
        <v>247</v>
      </c>
      <c r="G116" s="191" t="s">
        <v>247</v>
      </c>
      <c r="H116" s="191" t="s">
        <v>247</v>
      </c>
      <c r="I116" s="191">
        <v>10</v>
      </c>
      <c r="J116" s="191">
        <v>2933.8850000000002</v>
      </c>
      <c r="K116" s="191">
        <v>99</v>
      </c>
      <c r="L116" s="134">
        <v>290454.61499999999</v>
      </c>
      <c r="M116" s="134">
        <v>54</v>
      </c>
      <c r="N116" s="134">
        <v>0.22069984479999999</v>
      </c>
      <c r="O116" s="134" t="b">
        <v>0</v>
      </c>
      <c r="P116" s="134">
        <v>19.68</v>
      </c>
      <c r="Q116" s="134">
        <v>89.68</v>
      </c>
    </row>
    <row r="117" spans="1:17">
      <c r="A117" s="288"/>
      <c r="B117" s="186" t="s">
        <v>124</v>
      </c>
      <c r="C117" s="191" t="s">
        <v>246</v>
      </c>
      <c r="D117" s="135"/>
      <c r="E117" s="191" t="s">
        <v>247</v>
      </c>
      <c r="F117" s="191" t="s">
        <v>247</v>
      </c>
      <c r="G117" s="191" t="s">
        <v>247</v>
      </c>
      <c r="H117" s="191" t="s">
        <v>247</v>
      </c>
      <c r="I117" s="191">
        <v>10</v>
      </c>
      <c r="J117" s="191">
        <v>2481.4940000000001</v>
      </c>
      <c r="K117" s="191">
        <v>99</v>
      </c>
      <c r="L117" s="134">
        <v>245667.90599999999</v>
      </c>
      <c r="M117" s="134">
        <v>3</v>
      </c>
      <c r="N117" s="134">
        <v>0.2658031294</v>
      </c>
      <c r="O117" s="134" t="b">
        <v>0</v>
      </c>
      <c r="P117" s="134">
        <v>29.61</v>
      </c>
      <c r="Q117" s="134">
        <v>99.61</v>
      </c>
    </row>
    <row r="118" spans="1:17">
      <c r="A118" s="288"/>
      <c r="B118" s="186" t="s">
        <v>125</v>
      </c>
      <c r="C118" s="191" t="s">
        <v>246</v>
      </c>
      <c r="D118" s="135"/>
      <c r="E118" s="191" t="s">
        <v>247</v>
      </c>
      <c r="F118" s="191" t="s">
        <v>247</v>
      </c>
      <c r="G118" s="191" t="s">
        <v>247</v>
      </c>
      <c r="H118" s="191" t="s">
        <v>247</v>
      </c>
      <c r="I118" s="191">
        <v>10</v>
      </c>
      <c r="J118" s="191">
        <v>4084.819</v>
      </c>
      <c r="K118" s="191">
        <v>99</v>
      </c>
      <c r="L118" s="134">
        <v>404397.08100000001</v>
      </c>
      <c r="M118" s="134">
        <v>105</v>
      </c>
      <c r="N118" s="134">
        <v>0.10595197470000001</v>
      </c>
      <c r="O118" s="134" t="b">
        <v>0</v>
      </c>
      <c r="P118" s="134">
        <v>9.74</v>
      </c>
      <c r="Q118" s="134">
        <v>79.739999999999995</v>
      </c>
    </row>
    <row r="119" spans="1:17">
      <c r="A119" s="289" t="s">
        <v>126</v>
      </c>
      <c r="B119" s="187" t="s">
        <v>127</v>
      </c>
      <c r="C119" s="191" t="s">
        <v>246</v>
      </c>
      <c r="D119" s="135"/>
      <c r="E119" s="191" t="s">
        <v>247</v>
      </c>
      <c r="F119" s="191" t="s">
        <v>247</v>
      </c>
      <c r="G119" s="191" t="s">
        <v>247</v>
      </c>
      <c r="H119" s="191" t="s">
        <v>247</v>
      </c>
      <c r="I119" s="191">
        <v>10</v>
      </c>
      <c r="J119" s="191">
        <v>4770.058</v>
      </c>
      <c r="K119" s="191">
        <v>99</v>
      </c>
      <c r="L119" s="134">
        <v>472235.74200000003</v>
      </c>
      <c r="M119" s="134">
        <v>122</v>
      </c>
      <c r="N119" s="134">
        <v>3.7633794999999998E-2</v>
      </c>
      <c r="O119" s="134" t="b">
        <v>0</v>
      </c>
      <c r="P119" s="134">
        <v>6.43</v>
      </c>
      <c r="Q119" s="134">
        <v>76.430000000000007</v>
      </c>
    </row>
    <row r="120" spans="1:17">
      <c r="A120" s="289"/>
      <c r="B120" s="187" t="s">
        <v>128</v>
      </c>
      <c r="C120" s="191" t="s">
        <v>252</v>
      </c>
      <c r="D120" s="135"/>
      <c r="E120" s="191" t="s">
        <v>247</v>
      </c>
      <c r="F120" s="191" t="s">
        <v>247</v>
      </c>
      <c r="G120" s="191" t="s">
        <v>247</v>
      </c>
      <c r="H120" s="191" t="s">
        <v>247</v>
      </c>
      <c r="I120" s="191">
        <v>10</v>
      </c>
      <c r="J120" s="191">
        <v>5967.5619999999999</v>
      </c>
      <c r="K120" s="191">
        <v>99</v>
      </c>
      <c r="L120" s="134">
        <v>590788.63800000004</v>
      </c>
      <c r="M120" s="134">
        <v>138</v>
      </c>
      <c r="N120" s="134">
        <v>-8.1757094069999994E-2</v>
      </c>
      <c r="O120" s="134" t="b">
        <v>0</v>
      </c>
      <c r="P120" s="134">
        <v>3.31</v>
      </c>
      <c r="Q120" s="134">
        <v>51.32</v>
      </c>
    </row>
    <row r="121" spans="1:17">
      <c r="A121" s="289"/>
      <c r="B121" s="187" t="s">
        <v>129</v>
      </c>
      <c r="C121" s="191" t="s">
        <v>246</v>
      </c>
      <c r="D121" s="135"/>
      <c r="E121" s="191" t="s">
        <v>247</v>
      </c>
      <c r="F121" s="191" t="s">
        <v>247</v>
      </c>
      <c r="G121" s="191" t="s">
        <v>247</v>
      </c>
      <c r="H121" s="191" t="s">
        <v>247</v>
      </c>
      <c r="I121" s="191">
        <v>10</v>
      </c>
      <c r="J121" s="191">
        <v>2913.9259999999999</v>
      </c>
      <c r="K121" s="191">
        <v>99</v>
      </c>
      <c r="L121" s="134">
        <v>288478.674</v>
      </c>
      <c r="M121" s="134">
        <v>51</v>
      </c>
      <c r="N121" s="134">
        <v>0.2226897528</v>
      </c>
      <c r="O121" s="134" t="b">
        <v>0</v>
      </c>
      <c r="P121" s="134">
        <v>20.260000000000002</v>
      </c>
      <c r="Q121" s="134">
        <v>90.26</v>
      </c>
    </row>
    <row r="122" spans="1:17">
      <c r="A122" s="289"/>
      <c r="B122" s="187" t="s">
        <v>130</v>
      </c>
      <c r="C122" s="191" t="s">
        <v>246</v>
      </c>
      <c r="D122" s="135"/>
      <c r="E122" s="191" t="s">
        <v>247</v>
      </c>
      <c r="F122" s="191" t="s">
        <v>247</v>
      </c>
      <c r="G122" s="191" t="s">
        <v>247</v>
      </c>
      <c r="H122" s="191" t="s">
        <v>247</v>
      </c>
      <c r="I122" s="191">
        <v>10</v>
      </c>
      <c r="J122" s="191">
        <v>4044.902</v>
      </c>
      <c r="K122" s="191">
        <v>99</v>
      </c>
      <c r="L122" s="134">
        <v>400445.29800000001</v>
      </c>
      <c r="M122" s="134">
        <v>104</v>
      </c>
      <c r="N122" s="134">
        <v>0.1099316909</v>
      </c>
      <c r="O122" s="134" t="b">
        <v>0</v>
      </c>
      <c r="P122" s="134">
        <v>9.94</v>
      </c>
      <c r="Q122" s="134">
        <v>79.94</v>
      </c>
    </row>
    <row r="123" spans="1:17">
      <c r="A123" s="289"/>
      <c r="B123" s="187" t="s">
        <v>131</v>
      </c>
      <c r="C123" s="191" t="s">
        <v>246</v>
      </c>
      <c r="D123" s="135"/>
      <c r="E123" s="191" t="s">
        <v>247</v>
      </c>
      <c r="F123" s="191" t="s">
        <v>247</v>
      </c>
      <c r="G123" s="191" t="s">
        <v>247</v>
      </c>
      <c r="H123" s="191" t="s">
        <v>247</v>
      </c>
      <c r="I123" s="191">
        <v>10</v>
      </c>
      <c r="J123" s="191">
        <v>3582.5329999999999</v>
      </c>
      <c r="K123" s="191">
        <v>99</v>
      </c>
      <c r="L123" s="134">
        <v>354670.76699999999</v>
      </c>
      <c r="M123" s="134">
        <v>90</v>
      </c>
      <c r="N123" s="134">
        <v>0.1560297799</v>
      </c>
      <c r="O123" s="134" t="b">
        <v>0</v>
      </c>
      <c r="P123" s="134">
        <v>12.66</v>
      </c>
      <c r="Q123" s="134">
        <v>82.66</v>
      </c>
    </row>
    <row r="124" spans="1:17">
      <c r="A124" s="289"/>
      <c r="B124" s="187" t="s">
        <v>132</v>
      </c>
      <c r="C124" s="191" t="s">
        <v>246</v>
      </c>
      <c r="D124" s="135"/>
      <c r="E124" s="191" t="s">
        <v>247</v>
      </c>
      <c r="F124" s="191" t="s">
        <v>247</v>
      </c>
      <c r="G124" s="191" t="s">
        <v>247</v>
      </c>
      <c r="H124" s="191" t="s">
        <v>247</v>
      </c>
      <c r="I124" s="191">
        <v>10</v>
      </c>
      <c r="J124" s="191">
        <v>4750.0990000000002</v>
      </c>
      <c r="K124" s="191">
        <v>99</v>
      </c>
      <c r="L124" s="134">
        <v>470259.80099999998</v>
      </c>
      <c r="M124" s="134">
        <v>121</v>
      </c>
      <c r="N124" s="134">
        <v>3.9623702970000001E-2</v>
      </c>
      <c r="O124" s="134" t="b">
        <v>0</v>
      </c>
      <c r="P124" s="134">
        <v>6.62</v>
      </c>
      <c r="Q124" s="134">
        <v>76.62</v>
      </c>
    </row>
    <row r="125" spans="1:17">
      <c r="A125" s="289"/>
      <c r="B125" s="187" t="s">
        <v>133</v>
      </c>
      <c r="C125" s="191" t="s">
        <v>246</v>
      </c>
      <c r="D125" s="135"/>
      <c r="E125" s="191" t="s">
        <v>247</v>
      </c>
      <c r="F125" s="191" t="s">
        <v>247</v>
      </c>
      <c r="G125" s="191" t="s">
        <v>247</v>
      </c>
      <c r="H125" s="191" t="s">
        <v>247</v>
      </c>
      <c r="I125" s="191">
        <v>10</v>
      </c>
      <c r="J125" s="191">
        <v>5761.3249999999998</v>
      </c>
      <c r="K125" s="191">
        <v>99</v>
      </c>
      <c r="L125" s="134">
        <v>570371.17500000005</v>
      </c>
      <c r="M125" s="134">
        <v>134</v>
      </c>
      <c r="N125" s="134">
        <v>-6.1195309900000001E-2</v>
      </c>
      <c r="O125" s="134" t="b">
        <v>0</v>
      </c>
      <c r="P125" s="134">
        <v>4.09</v>
      </c>
      <c r="Q125" s="134">
        <v>74.09</v>
      </c>
    </row>
    <row r="126" spans="1:17">
      <c r="A126" s="289"/>
      <c r="B126" s="187" t="s">
        <v>134</v>
      </c>
      <c r="C126" s="191" t="s">
        <v>246</v>
      </c>
      <c r="D126" s="135"/>
      <c r="E126" s="191" t="s">
        <v>247</v>
      </c>
      <c r="F126" s="191" t="s">
        <v>247</v>
      </c>
      <c r="G126" s="191" t="s">
        <v>247</v>
      </c>
      <c r="H126" s="191" t="s">
        <v>247</v>
      </c>
      <c r="I126" s="191">
        <v>10</v>
      </c>
      <c r="J126" s="191">
        <v>2860.7040000000002</v>
      </c>
      <c r="K126" s="191">
        <v>99</v>
      </c>
      <c r="L126" s="134">
        <v>283209.696</v>
      </c>
      <c r="M126" s="134">
        <v>47</v>
      </c>
      <c r="N126" s="134">
        <v>0.22799597469999999</v>
      </c>
      <c r="O126" s="134" t="b">
        <v>0</v>
      </c>
      <c r="P126" s="134">
        <v>21.04</v>
      </c>
      <c r="Q126" s="134">
        <v>91.04</v>
      </c>
    </row>
    <row r="127" spans="1:17">
      <c r="A127" s="289"/>
      <c r="B127" s="187" t="s">
        <v>135</v>
      </c>
      <c r="C127" s="191" t="s">
        <v>246</v>
      </c>
      <c r="D127" s="135"/>
      <c r="E127" s="191" t="s">
        <v>247</v>
      </c>
      <c r="F127" s="191" t="s">
        <v>247</v>
      </c>
      <c r="G127" s="191" t="s">
        <v>247</v>
      </c>
      <c r="H127" s="191" t="s">
        <v>247</v>
      </c>
      <c r="I127" s="191">
        <v>10</v>
      </c>
      <c r="J127" s="191">
        <v>2604.5709999999999</v>
      </c>
      <c r="K127" s="191">
        <v>99</v>
      </c>
      <c r="L127" s="134">
        <v>257852.52900000001</v>
      </c>
      <c r="M127" s="134">
        <v>16</v>
      </c>
      <c r="N127" s="134">
        <v>0.25353237919999999</v>
      </c>
      <c r="O127" s="134" t="b">
        <v>0</v>
      </c>
      <c r="P127" s="134">
        <v>27.08</v>
      </c>
      <c r="Q127" s="134">
        <v>97.08</v>
      </c>
    </row>
    <row r="128" spans="1:17">
      <c r="A128" s="289"/>
      <c r="B128" s="187" t="s">
        <v>136</v>
      </c>
      <c r="C128" s="191" t="s">
        <v>246</v>
      </c>
      <c r="D128" s="135"/>
      <c r="E128" s="191" t="s">
        <v>247</v>
      </c>
      <c r="F128" s="191" t="s">
        <v>247</v>
      </c>
      <c r="G128" s="191" t="s">
        <v>247</v>
      </c>
      <c r="H128" s="191" t="s">
        <v>247</v>
      </c>
      <c r="I128" s="191">
        <v>10</v>
      </c>
      <c r="J128" s="191">
        <v>3289.81</v>
      </c>
      <c r="K128" s="191">
        <v>99</v>
      </c>
      <c r="L128" s="134">
        <v>325691.19</v>
      </c>
      <c r="M128" s="134">
        <v>77</v>
      </c>
      <c r="N128" s="134">
        <v>0.18521419950000001</v>
      </c>
      <c r="O128" s="134" t="b">
        <v>0</v>
      </c>
      <c r="P128" s="134">
        <v>15.19</v>
      </c>
      <c r="Q128" s="134">
        <v>85.19</v>
      </c>
    </row>
    <row r="129" spans="1:17">
      <c r="A129" s="289"/>
      <c r="B129" s="187" t="s">
        <v>137</v>
      </c>
      <c r="C129" s="191" t="s">
        <v>248</v>
      </c>
      <c r="D129" s="191" t="s">
        <v>249</v>
      </c>
      <c r="E129" s="191" t="s">
        <v>248</v>
      </c>
      <c r="F129" s="135"/>
      <c r="G129" s="135"/>
      <c r="H129" s="135"/>
      <c r="I129" s="135"/>
      <c r="J129" s="135"/>
      <c r="K129" s="135"/>
      <c r="L129" s="134" t="s">
        <v>267</v>
      </c>
      <c r="M129" s="134" t="s">
        <v>267</v>
      </c>
      <c r="N129" s="134" t="s">
        <v>267</v>
      </c>
      <c r="O129" s="134" t="b">
        <v>0</v>
      </c>
      <c r="P129" s="134">
        <v>0</v>
      </c>
      <c r="Q129" s="134">
        <v>0</v>
      </c>
    </row>
    <row r="130" spans="1:17">
      <c r="A130" s="289"/>
      <c r="B130" s="187" t="s">
        <v>138</v>
      </c>
      <c r="C130" s="191" t="s">
        <v>252</v>
      </c>
      <c r="D130" s="135"/>
      <c r="E130" s="191" t="s">
        <v>247</v>
      </c>
      <c r="F130" s="191" t="s">
        <v>247</v>
      </c>
      <c r="G130" s="191" t="s">
        <v>247</v>
      </c>
      <c r="H130" s="191" t="s">
        <v>247</v>
      </c>
      <c r="I130" s="191">
        <v>10</v>
      </c>
      <c r="J130" s="191">
        <v>7314.7539999999999</v>
      </c>
      <c r="K130" s="191">
        <v>99</v>
      </c>
      <c r="L130" s="134">
        <v>724160.64599999995</v>
      </c>
      <c r="M130" s="134">
        <v>145</v>
      </c>
      <c r="N130" s="134">
        <v>-0.21607184430000001</v>
      </c>
      <c r="O130" s="134" t="b">
        <v>0</v>
      </c>
      <c r="P130" s="134">
        <v>1.95</v>
      </c>
      <c r="Q130" s="134">
        <v>50.37</v>
      </c>
    </row>
    <row r="131" spans="1:17">
      <c r="A131" s="289"/>
      <c r="B131" s="187" t="s">
        <v>139</v>
      </c>
      <c r="C131" s="191" t="s">
        <v>246</v>
      </c>
      <c r="D131" s="135"/>
      <c r="E131" s="191" t="s">
        <v>247</v>
      </c>
      <c r="F131" s="191" t="s">
        <v>247</v>
      </c>
      <c r="G131" s="191" t="s">
        <v>247</v>
      </c>
      <c r="H131" s="191" t="s">
        <v>247</v>
      </c>
      <c r="I131" s="191">
        <v>10</v>
      </c>
      <c r="J131" s="191">
        <v>2927.232</v>
      </c>
      <c r="K131" s="191">
        <v>99</v>
      </c>
      <c r="L131" s="134">
        <v>289795.96799999999</v>
      </c>
      <c r="M131" s="134">
        <v>52</v>
      </c>
      <c r="N131" s="134">
        <v>0.2213631475</v>
      </c>
      <c r="O131" s="134" t="b">
        <v>0</v>
      </c>
      <c r="P131" s="134">
        <v>20.059999999999999</v>
      </c>
      <c r="Q131" s="134">
        <v>90.06</v>
      </c>
    </row>
    <row r="132" spans="1:17">
      <c r="A132" s="289"/>
      <c r="B132" s="187" t="s">
        <v>140</v>
      </c>
      <c r="C132" s="191" t="s">
        <v>246</v>
      </c>
      <c r="D132" s="135"/>
      <c r="E132" s="191" t="s">
        <v>247</v>
      </c>
      <c r="F132" s="191" t="s">
        <v>247</v>
      </c>
      <c r="G132" s="191" t="s">
        <v>247</v>
      </c>
      <c r="H132" s="191" t="s">
        <v>247</v>
      </c>
      <c r="I132" s="191">
        <v>10</v>
      </c>
      <c r="J132" s="191">
        <v>5724.7340000000004</v>
      </c>
      <c r="K132" s="191">
        <v>99</v>
      </c>
      <c r="L132" s="134">
        <v>566748.66599999997</v>
      </c>
      <c r="M132" s="134">
        <v>133</v>
      </c>
      <c r="N132" s="134">
        <v>-5.754719514E-2</v>
      </c>
      <c r="O132" s="134" t="b">
        <v>0</v>
      </c>
      <c r="P132" s="134">
        <v>4.29</v>
      </c>
      <c r="Q132" s="134">
        <v>74.290000000000006</v>
      </c>
    </row>
    <row r="133" spans="1:17">
      <c r="A133" s="289"/>
      <c r="B133" s="187" t="s">
        <v>141</v>
      </c>
      <c r="C133" s="191" t="s">
        <v>246</v>
      </c>
      <c r="D133" s="135"/>
      <c r="E133" s="191" t="s">
        <v>247</v>
      </c>
      <c r="F133" s="191" t="s">
        <v>247</v>
      </c>
      <c r="G133" s="191" t="s">
        <v>247</v>
      </c>
      <c r="H133" s="191" t="s">
        <v>247</v>
      </c>
      <c r="I133" s="191">
        <v>10</v>
      </c>
      <c r="J133" s="191">
        <v>3286.4830000000002</v>
      </c>
      <c r="K133" s="191">
        <v>99</v>
      </c>
      <c r="L133" s="134">
        <v>325361.81699999998</v>
      </c>
      <c r="M133" s="134">
        <v>76</v>
      </c>
      <c r="N133" s="134">
        <v>0.18554590069999999</v>
      </c>
      <c r="O133" s="134" t="b">
        <v>0</v>
      </c>
      <c r="P133" s="134">
        <v>15.39</v>
      </c>
      <c r="Q133" s="134">
        <v>85.39</v>
      </c>
    </row>
    <row r="134" spans="1:17">
      <c r="A134" s="289"/>
      <c r="B134" s="187" t="s">
        <v>142</v>
      </c>
      <c r="C134" s="191" t="s">
        <v>248</v>
      </c>
      <c r="D134" s="191" t="s">
        <v>249</v>
      </c>
      <c r="E134" s="191" t="s">
        <v>248</v>
      </c>
      <c r="F134" s="135"/>
      <c r="G134" s="135"/>
      <c r="H134" s="135"/>
      <c r="I134" s="135"/>
      <c r="J134" s="135"/>
      <c r="K134" s="135"/>
      <c r="L134" s="134" t="s">
        <v>267</v>
      </c>
      <c r="M134" s="134" t="s">
        <v>267</v>
      </c>
      <c r="N134" s="134" t="s">
        <v>267</v>
      </c>
      <c r="O134" s="134" t="b">
        <v>0</v>
      </c>
      <c r="P134" s="134">
        <v>0</v>
      </c>
      <c r="Q134" s="134">
        <v>0</v>
      </c>
    </row>
    <row r="135" spans="1:17">
      <c r="A135" s="301" t="s">
        <v>143</v>
      </c>
      <c r="B135" s="188" t="s">
        <v>144</v>
      </c>
      <c r="C135" s="191" t="s">
        <v>246</v>
      </c>
      <c r="D135" s="135"/>
      <c r="E135" s="191" t="s">
        <v>247</v>
      </c>
      <c r="F135" s="191" t="s">
        <v>247</v>
      </c>
      <c r="G135" s="191" t="s">
        <v>247</v>
      </c>
      <c r="H135" s="191" t="s">
        <v>247</v>
      </c>
      <c r="I135" s="191">
        <v>10</v>
      </c>
      <c r="J135" s="191">
        <v>3382.9490000000001</v>
      </c>
      <c r="K135" s="191">
        <v>99</v>
      </c>
      <c r="L135" s="134">
        <v>334911.951</v>
      </c>
      <c r="M135" s="134">
        <v>80</v>
      </c>
      <c r="N135" s="134">
        <v>0.17592826140000001</v>
      </c>
      <c r="O135" s="134" t="b">
        <v>0</v>
      </c>
      <c r="P135" s="134">
        <v>14.61</v>
      </c>
      <c r="Q135" s="134">
        <v>84.61</v>
      </c>
    </row>
    <row r="136" spans="1:17">
      <c r="A136" s="301"/>
      <c r="B136" s="189" t="s">
        <v>145</v>
      </c>
      <c r="C136" s="191" t="s">
        <v>248</v>
      </c>
      <c r="D136" s="191" t="s">
        <v>249</v>
      </c>
      <c r="E136" s="191" t="s">
        <v>248</v>
      </c>
      <c r="F136" s="135"/>
      <c r="G136" s="135"/>
      <c r="H136" s="135"/>
      <c r="I136" s="135"/>
      <c r="J136" s="135"/>
      <c r="K136" s="135"/>
      <c r="L136" s="134" t="s">
        <v>267</v>
      </c>
      <c r="M136" s="134" t="s">
        <v>267</v>
      </c>
      <c r="N136" s="134" t="s">
        <v>267</v>
      </c>
      <c r="O136" s="134" t="b">
        <v>0</v>
      </c>
      <c r="P136" s="134">
        <v>0</v>
      </c>
      <c r="Q136" s="134">
        <v>0</v>
      </c>
    </row>
    <row r="137" spans="1:17">
      <c r="A137" s="301"/>
      <c r="B137" s="188" t="s">
        <v>146</v>
      </c>
      <c r="C137" s="191" t="s">
        <v>246</v>
      </c>
      <c r="D137" s="135"/>
      <c r="E137" s="191" t="s">
        <v>247</v>
      </c>
      <c r="F137" s="191" t="s">
        <v>247</v>
      </c>
      <c r="G137" s="191" t="s">
        <v>247</v>
      </c>
      <c r="H137" s="191" t="s">
        <v>247</v>
      </c>
      <c r="I137" s="191">
        <v>10</v>
      </c>
      <c r="J137" s="191">
        <v>6476.5010000000002</v>
      </c>
      <c r="K137" s="191">
        <v>99</v>
      </c>
      <c r="L137" s="134">
        <v>641173.59900000005</v>
      </c>
      <c r="M137" s="134">
        <v>142</v>
      </c>
      <c r="N137" s="134">
        <v>-0.13249820200000001</v>
      </c>
      <c r="O137" s="134" t="b">
        <v>0</v>
      </c>
      <c r="P137" s="134">
        <v>2.5299999999999998</v>
      </c>
      <c r="Q137" s="134">
        <v>72.53</v>
      </c>
    </row>
    <row r="138" spans="1:17">
      <c r="A138" s="301"/>
      <c r="B138" s="189" t="s">
        <v>148</v>
      </c>
      <c r="C138" s="191" t="s">
        <v>248</v>
      </c>
      <c r="D138" s="191" t="s">
        <v>249</v>
      </c>
      <c r="E138" s="191" t="s">
        <v>248</v>
      </c>
      <c r="F138" s="135"/>
      <c r="G138" s="135"/>
      <c r="H138" s="135"/>
      <c r="I138" s="135"/>
      <c r="J138" s="135"/>
      <c r="K138" s="135"/>
      <c r="L138" s="134" t="s">
        <v>267</v>
      </c>
      <c r="M138" s="134" t="s">
        <v>267</v>
      </c>
      <c r="N138" s="134" t="s">
        <v>267</v>
      </c>
      <c r="O138" s="134" t="b">
        <v>0</v>
      </c>
      <c r="P138" s="134">
        <v>0</v>
      </c>
      <c r="Q138" s="134">
        <v>0</v>
      </c>
    </row>
    <row r="139" spans="1:17">
      <c r="A139" s="301"/>
      <c r="B139" s="189" t="s">
        <v>149</v>
      </c>
      <c r="C139" s="191" t="s">
        <v>248</v>
      </c>
      <c r="D139" s="191" t="s">
        <v>249</v>
      </c>
      <c r="E139" s="191" t="s">
        <v>248</v>
      </c>
      <c r="F139" s="135"/>
      <c r="G139" s="135"/>
      <c r="H139" s="135"/>
      <c r="I139" s="135"/>
      <c r="J139" s="135"/>
      <c r="K139" s="135"/>
      <c r="L139" s="134" t="s">
        <v>267</v>
      </c>
      <c r="M139" s="134" t="s">
        <v>267</v>
      </c>
      <c r="N139" s="134" t="s">
        <v>267</v>
      </c>
      <c r="O139" s="134" t="b">
        <v>0</v>
      </c>
      <c r="P139" s="134">
        <v>0</v>
      </c>
      <c r="Q139" s="134">
        <v>0</v>
      </c>
    </row>
    <row r="140" spans="1:17">
      <c r="A140" s="301"/>
      <c r="B140" s="188" t="s">
        <v>150</v>
      </c>
      <c r="C140" s="191" t="s">
        <v>246</v>
      </c>
      <c r="D140" s="135"/>
      <c r="E140" s="191" t="s">
        <v>247</v>
      </c>
      <c r="F140" s="191" t="s">
        <v>247</v>
      </c>
      <c r="G140" s="191" t="s">
        <v>247</v>
      </c>
      <c r="H140" s="191" t="s">
        <v>247</v>
      </c>
      <c r="I140" s="191">
        <v>10</v>
      </c>
      <c r="J140" s="191">
        <v>9493.5460000000003</v>
      </c>
      <c r="K140" s="191">
        <v>99</v>
      </c>
      <c r="L140" s="134">
        <v>939861.054</v>
      </c>
      <c r="M140" s="134">
        <v>149</v>
      </c>
      <c r="N140" s="134">
        <v>-0.43329693409999998</v>
      </c>
      <c r="O140" s="134" t="b">
        <v>0</v>
      </c>
      <c r="P140" s="134">
        <v>1.17</v>
      </c>
      <c r="Q140" s="134">
        <v>71.17</v>
      </c>
    </row>
    <row r="141" spans="1:17">
      <c r="A141" s="301"/>
      <c r="B141" s="188" t="s">
        <v>151</v>
      </c>
      <c r="C141" s="191" t="s">
        <v>246</v>
      </c>
      <c r="D141" s="135"/>
      <c r="E141" s="191" t="s">
        <v>247</v>
      </c>
      <c r="F141" s="191" t="s">
        <v>247</v>
      </c>
      <c r="G141" s="191" t="s">
        <v>247</v>
      </c>
      <c r="H141" s="191" t="s">
        <v>247</v>
      </c>
      <c r="I141" s="191">
        <v>10</v>
      </c>
      <c r="J141" s="191">
        <v>3509.3519999999999</v>
      </c>
      <c r="K141" s="191">
        <v>99</v>
      </c>
      <c r="L141" s="134">
        <v>347425.848</v>
      </c>
      <c r="M141" s="134">
        <v>86</v>
      </c>
      <c r="N141" s="134">
        <v>0.1633259098</v>
      </c>
      <c r="O141" s="134" t="b">
        <v>0</v>
      </c>
      <c r="P141" s="134">
        <v>13.44</v>
      </c>
      <c r="Q141" s="134">
        <v>83.44</v>
      </c>
    </row>
    <row r="142" spans="1:17">
      <c r="A142" s="301"/>
      <c r="B142" s="188" t="s">
        <v>152</v>
      </c>
      <c r="C142" s="191" t="s">
        <v>246</v>
      </c>
      <c r="D142" s="135"/>
      <c r="E142" s="191" t="s">
        <v>247</v>
      </c>
      <c r="F142" s="191" t="s">
        <v>247</v>
      </c>
      <c r="G142" s="191" t="s">
        <v>247</v>
      </c>
      <c r="H142" s="191" t="s">
        <v>247</v>
      </c>
      <c r="I142" s="191">
        <v>10</v>
      </c>
      <c r="J142" s="191">
        <v>2707.69</v>
      </c>
      <c r="K142" s="191">
        <v>99</v>
      </c>
      <c r="L142" s="134">
        <v>268061.31</v>
      </c>
      <c r="M142" s="134">
        <v>38</v>
      </c>
      <c r="N142" s="134">
        <v>0.24325143730000001</v>
      </c>
      <c r="O142" s="134" t="b">
        <v>0</v>
      </c>
      <c r="P142" s="134">
        <v>22.79</v>
      </c>
      <c r="Q142" s="134">
        <v>92.79</v>
      </c>
    </row>
    <row r="143" spans="1:17">
      <c r="A143" s="301"/>
      <c r="B143" s="188" t="s">
        <v>153</v>
      </c>
      <c r="C143" s="191" t="s">
        <v>246</v>
      </c>
      <c r="D143" s="135"/>
      <c r="E143" s="191" t="s">
        <v>247</v>
      </c>
      <c r="F143" s="191" t="s">
        <v>247</v>
      </c>
      <c r="G143" s="191" t="s">
        <v>247</v>
      </c>
      <c r="H143" s="191" t="s">
        <v>247</v>
      </c>
      <c r="I143" s="191">
        <v>10</v>
      </c>
      <c r="J143" s="191">
        <v>3329.7260000000001</v>
      </c>
      <c r="K143" s="191">
        <v>99</v>
      </c>
      <c r="L143" s="134">
        <v>329642.87400000001</v>
      </c>
      <c r="M143" s="134">
        <v>79</v>
      </c>
      <c r="N143" s="134">
        <v>0.181234583</v>
      </c>
      <c r="O143" s="134" t="b">
        <v>0</v>
      </c>
      <c r="P143" s="134">
        <v>14.81</v>
      </c>
      <c r="Q143" s="134">
        <v>84.81</v>
      </c>
    </row>
    <row r="144" spans="1:17">
      <c r="A144" s="301"/>
      <c r="B144" s="188" t="s">
        <v>154</v>
      </c>
      <c r="C144" s="191" t="s">
        <v>246</v>
      </c>
      <c r="D144" s="135"/>
      <c r="E144" s="191" t="s">
        <v>247</v>
      </c>
      <c r="F144" s="191" t="s">
        <v>247</v>
      </c>
      <c r="G144" s="191" t="s">
        <v>247</v>
      </c>
      <c r="H144" s="191" t="s">
        <v>247</v>
      </c>
      <c r="I144" s="191">
        <v>10</v>
      </c>
      <c r="J144" s="191">
        <v>8129.7219999999998</v>
      </c>
      <c r="K144" s="191">
        <v>99</v>
      </c>
      <c r="L144" s="134">
        <v>804842.478</v>
      </c>
      <c r="M144" s="134">
        <v>146</v>
      </c>
      <c r="N144" s="134">
        <v>-0.29732397710000003</v>
      </c>
      <c r="O144" s="134" t="b">
        <v>0</v>
      </c>
      <c r="P144" s="134">
        <v>1.75</v>
      </c>
      <c r="Q144" s="134">
        <v>71.75</v>
      </c>
    </row>
    <row r="145" spans="1:17">
      <c r="A145" s="301"/>
      <c r="B145" s="188" t="s">
        <v>155</v>
      </c>
      <c r="C145" s="191" t="s">
        <v>246</v>
      </c>
      <c r="D145" s="135"/>
      <c r="E145" s="191" t="s">
        <v>247</v>
      </c>
      <c r="F145" s="191" t="s">
        <v>247</v>
      </c>
      <c r="G145" s="191" t="s">
        <v>247</v>
      </c>
      <c r="H145" s="191" t="s">
        <v>247</v>
      </c>
      <c r="I145" s="191">
        <v>10</v>
      </c>
      <c r="J145" s="191">
        <v>3815.3809999999999</v>
      </c>
      <c r="K145" s="191">
        <v>99</v>
      </c>
      <c r="L145" s="134">
        <v>377722.71899999998</v>
      </c>
      <c r="M145" s="134">
        <v>98</v>
      </c>
      <c r="N145" s="134">
        <v>0.1328148848</v>
      </c>
      <c r="O145" s="134" t="b">
        <v>0</v>
      </c>
      <c r="P145" s="134">
        <v>11.1</v>
      </c>
      <c r="Q145" s="134">
        <v>81.099999999999994</v>
      </c>
    </row>
    <row r="146" spans="1:17">
      <c r="A146" s="301"/>
      <c r="B146" s="189" t="s">
        <v>156</v>
      </c>
      <c r="C146" s="191" t="s">
        <v>248</v>
      </c>
      <c r="D146" s="191" t="s">
        <v>249</v>
      </c>
      <c r="E146" s="191" t="s">
        <v>248</v>
      </c>
      <c r="F146" s="135"/>
      <c r="G146" s="135"/>
      <c r="H146" s="135"/>
      <c r="I146" s="135"/>
      <c r="J146" s="135"/>
      <c r="K146" s="135"/>
      <c r="L146" s="134" t="s">
        <v>267</v>
      </c>
      <c r="M146" s="134" t="s">
        <v>267</v>
      </c>
      <c r="N146" s="134" t="s">
        <v>267</v>
      </c>
      <c r="O146" s="134" t="b">
        <v>0</v>
      </c>
      <c r="P146" s="134">
        <v>0</v>
      </c>
      <c r="Q146" s="134">
        <v>0</v>
      </c>
    </row>
    <row r="147" spans="1:17">
      <c r="A147" s="301"/>
      <c r="B147" s="188" t="s">
        <v>157</v>
      </c>
      <c r="C147" s="191" t="s">
        <v>246</v>
      </c>
      <c r="D147" s="135"/>
      <c r="E147" s="191" t="s">
        <v>247</v>
      </c>
      <c r="F147" s="191" t="s">
        <v>247</v>
      </c>
      <c r="G147" s="191" t="s">
        <v>247</v>
      </c>
      <c r="H147" s="191" t="s">
        <v>247</v>
      </c>
      <c r="I147" s="191">
        <v>10</v>
      </c>
      <c r="J147" s="191">
        <v>2637.835</v>
      </c>
      <c r="K147" s="191">
        <v>99</v>
      </c>
      <c r="L147" s="134">
        <v>261145.66500000001</v>
      </c>
      <c r="M147" s="134">
        <v>22</v>
      </c>
      <c r="N147" s="134">
        <v>0.25021596559999998</v>
      </c>
      <c r="O147" s="134" t="b">
        <v>0</v>
      </c>
      <c r="P147" s="134">
        <v>25.91</v>
      </c>
      <c r="Q147" s="134">
        <v>95.91</v>
      </c>
    </row>
    <row r="148" spans="1:17">
      <c r="A148" s="301"/>
      <c r="B148" s="188" t="s">
        <v>158</v>
      </c>
      <c r="C148" s="191" t="s">
        <v>246</v>
      </c>
      <c r="D148" s="135"/>
      <c r="E148" s="191" t="s">
        <v>247</v>
      </c>
      <c r="F148" s="191" t="s">
        <v>247</v>
      </c>
      <c r="G148" s="191" t="s">
        <v>247</v>
      </c>
      <c r="H148" s="191" t="s">
        <v>247</v>
      </c>
      <c r="I148" s="191">
        <v>10</v>
      </c>
      <c r="J148" s="191">
        <v>4939.7039999999997</v>
      </c>
      <c r="K148" s="191">
        <v>99</v>
      </c>
      <c r="L148" s="134">
        <v>489030.696</v>
      </c>
      <c r="M148" s="134">
        <v>124</v>
      </c>
      <c r="N148" s="134">
        <v>2.0720125589999999E-2</v>
      </c>
      <c r="O148" s="134" t="b">
        <v>0</v>
      </c>
      <c r="P148" s="134">
        <v>6.04</v>
      </c>
      <c r="Q148" s="134">
        <v>76.040000000000006</v>
      </c>
    </row>
    <row r="149" spans="1:17">
      <c r="A149" s="301"/>
      <c r="B149" s="188" t="s">
        <v>159</v>
      </c>
      <c r="C149" s="151" t="s">
        <v>246</v>
      </c>
      <c r="D149" s="152"/>
      <c r="E149" s="151" t="s">
        <v>247</v>
      </c>
      <c r="F149" s="151" t="s">
        <v>247</v>
      </c>
      <c r="G149" s="151" t="s">
        <v>247</v>
      </c>
      <c r="H149" s="151" t="s">
        <v>247</v>
      </c>
      <c r="I149" s="151">
        <v>10</v>
      </c>
      <c r="J149" s="151">
        <v>4367.5630000000001</v>
      </c>
      <c r="K149" s="151">
        <v>99</v>
      </c>
      <c r="L149" s="154">
        <v>432388.73700000002</v>
      </c>
      <c r="M149" s="154">
        <v>111</v>
      </c>
      <c r="N149" s="154">
        <v>7.7762459199999995E-2</v>
      </c>
      <c r="O149" s="154" t="b">
        <v>0</v>
      </c>
      <c r="P149" s="154">
        <v>8.57</v>
      </c>
      <c r="Q149" s="154">
        <v>78.569999999999993</v>
      </c>
    </row>
    <row r="150" spans="1:17">
      <c r="A150" s="301"/>
      <c r="B150" s="188" t="s">
        <v>160</v>
      </c>
      <c r="C150" s="157" t="s">
        <v>246</v>
      </c>
      <c r="D150" s="158"/>
      <c r="E150" s="157" t="s">
        <v>247</v>
      </c>
      <c r="F150" s="157" t="s">
        <v>247</v>
      </c>
      <c r="G150" s="157" t="s">
        <v>247</v>
      </c>
      <c r="H150" s="157" t="s">
        <v>247</v>
      </c>
      <c r="I150" s="157">
        <v>10</v>
      </c>
      <c r="J150" s="157">
        <v>4387.5219999999999</v>
      </c>
      <c r="K150" s="157">
        <v>99</v>
      </c>
      <c r="L150" s="160">
        <v>434364.67800000001</v>
      </c>
      <c r="M150" s="160">
        <v>112</v>
      </c>
      <c r="N150" s="160">
        <v>7.5772551229999999E-2</v>
      </c>
      <c r="O150" s="160" t="b">
        <v>0</v>
      </c>
      <c r="P150" s="160">
        <v>8.3800000000000008</v>
      </c>
      <c r="Q150" s="160">
        <v>78.38</v>
      </c>
    </row>
    <row r="151" spans="1:17">
      <c r="A151" s="301"/>
      <c r="B151" s="188" t="s">
        <v>161</v>
      </c>
      <c r="C151" s="151" t="s">
        <v>246</v>
      </c>
      <c r="D151" s="152"/>
      <c r="E151" s="151" t="s">
        <v>247</v>
      </c>
      <c r="F151" s="151" t="s">
        <v>247</v>
      </c>
      <c r="G151" s="151" t="s">
        <v>247</v>
      </c>
      <c r="H151" s="151" t="s">
        <v>247</v>
      </c>
      <c r="I151" s="151">
        <v>10</v>
      </c>
      <c r="J151" s="151">
        <v>4660.2860000000001</v>
      </c>
      <c r="K151" s="151">
        <v>99</v>
      </c>
      <c r="L151" s="154">
        <v>461368.31400000001</v>
      </c>
      <c r="M151" s="154">
        <v>119</v>
      </c>
      <c r="N151" s="154">
        <v>4.8578039589999997E-2</v>
      </c>
      <c r="O151" s="154" t="b">
        <v>0</v>
      </c>
      <c r="P151" s="154">
        <v>7.01</v>
      </c>
      <c r="Q151" s="154">
        <v>77.010000000000005</v>
      </c>
    </row>
    <row r="152" spans="1:17">
      <c r="A152" s="301"/>
      <c r="B152" s="188" t="s">
        <v>162</v>
      </c>
      <c r="C152" s="157" t="s">
        <v>246</v>
      </c>
      <c r="D152" s="158"/>
      <c r="E152" s="157" t="s">
        <v>247</v>
      </c>
      <c r="F152" s="157" t="s">
        <v>247</v>
      </c>
      <c r="G152" s="157" t="s">
        <v>247</v>
      </c>
      <c r="H152" s="157" t="s">
        <v>247</v>
      </c>
      <c r="I152" s="157">
        <v>10</v>
      </c>
      <c r="J152" s="157">
        <v>2634.509</v>
      </c>
      <c r="K152" s="157">
        <v>99</v>
      </c>
      <c r="L152" s="160">
        <v>260816.391</v>
      </c>
      <c r="M152" s="160">
        <v>21</v>
      </c>
      <c r="N152" s="160">
        <v>0.25054756709999998</v>
      </c>
      <c r="O152" s="160" t="b">
        <v>0</v>
      </c>
      <c r="P152" s="160">
        <v>26.1</v>
      </c>
      <c r="Q152" s="160">
        <v>96.1</v>
      </c>
    </row>
    <row r="153" spans="1:17">
      <c r="A153" s="301"/>
      <c r="B153" s="188" t="s">
        <v>163</v>
      </c>
      <c r="C153" s="151" t="s">
        <v>246</v>
      </c>
      <c r="D153" s="152"/>
      <c r="E153" s="151" t="s">
        <v>247</v>
      </c>
      <c r="F153" s="151" t="s">
        <v>247</v>
      </c>
      <c r="G153" s="151" t="s">
        <v>247</v>
      </c>
      <c r="H153" s="151" t="s">
        <v>247</v>
      </c>
      <c r="I153" s="151">
        <v>10</v>
      </c>
      <c r="J153" s="151">
        <v>3825.36</v>
      </c>
      <c r="K153" s="151">
        <v>99</v>
      </c>
      <c r="L153" s="154">
        <v>378710.64</v>
      </c>
      <c r="M153" s="154">
        <v>100</v>
      </c>
      <c r="N153" s="154">
        <v>0.13181998070000001</v>
      </c>
      <c r="O153" s="154" t="b">
        <v>0</v>
      </c>
      <c r="P153" s="154">
        <v>10.71</v>
      </c>
      <c r="Q153" s="154">
        <v>80.709999999999994</v>
      </c>
    </row>
    <row r="154" spans="1:17">
      <c r="A154" s="301"/>
      <c r="B154" s="189" t="s">
        <v>164</v>
      </c>
      <c r="C154" s="157" t="s">
        <v>248</v>
      </c>
      <c r="D154" s="157" t="s">
        <v>249</v>
      </c>
      <c r="E154" s="157" t="s">
        <v>248</v>
      </c>
      <c r="F154" s="158"/>
      <c r="G154" s="158"/>
      <c r="H154" s="158"/>
      <c r="I154" s="158"/>
      <c r="J154" s="158"/>
      <c r="K154" s="158"/>
      <c r="L154" s="160" t="s">
        <v>267</v>
      </c>
      <c r="M154" s="160" t="s">
        <v>267</v>
      </c>
      <c r="N154" s="160" t="s">
        <v>267</v>
      </c>
      <c r="O154" s="160" t="b">
        <v>0</v>
      </c>
      <c r="P154" s="160">
        <v>0</v>
      </c>
      <c r="Q154" s="160">
        <v>0</v>
      </c>
    </row>
    <row r="155" spans="1:17">
      <c r="A155" s="301"/>
      <c r="B155" s="188" t="s">
        <v>165</v>
      </c>
      <c r="C155" s="151" t="s">
        <v>246</v>
      </c>
      <c r="D155" s="152"/>
      <c r="E155" s="151" t="s">
        <v>247</v>
      </c>
      <c r="F155" s="151" t="s">
        <v>247</v>
      </c>
      <c r="G155" s="151" t="s">
        <v>247</v>
      </c>
      <c r="H155" s="151" t="s">
        <v>247</v>
      </c>
      <c r="I155" s="151">
        <v>10</v>
      </c>
      <c r="J155" s="151">
        <v>4034.9229999999998</v>
      </c>
      <c r="K155" s="151">
        <v>99</v>
      </c>
      <c r="L155" s="154">
        <v>399457.37699999998</v>
      </c>
      <c r="M155" s="154">
        <v>103</v>
      </c>
      <c r="N155" s="154">
        <v>0.110926595</v>
      </c>
      <c r="O155" s="154" t="b">
        <v>0</v>
      </c>
      <c r="P155" s="154">
        <v>10.130000000000001</v>
      </c>
      <c r="Q155" s="154">
        <v>80.13</v>
      </c>
    </row>
    <row r="156" spans="1:17">
      <c r="A156" s="301"/>
      <c r="B156" s="188" t="s">
        <v>166</v>
      </c>
      <c r="C156" s="157" t="s">
        <v>246</v>
      </c>
      <c r="D156" s="158"/>
      <c r="E156" s="157" t="s">
        <v>247</v>
      </c>
      <c r="F156" s="157" t="s">
        <v>247</v>
      </c>
      <c r="G156" s="157" t="s">
        <v>247</v>
      </c>
      <c r="H156" s="157" t="s">
        <v>247</v>
      </c>
      <c r="I156" s="157">
        <v>10</v>
      </c>
      <c r="J156" s="157">
        <v>2577.96</v>
      </c>
      <c r="K156" s="157">
        <v>99</v>
      </c>
      <c r="L156" s="160">
        <v>255218.04</v>
      </c>
      <c r="M156" s="160">
        <v>8</v>
      </c>
      <c r="N156" s="160">
        <v>0.25618549010000002</v>
      </c>
      <c r="O156" s="160" t="b">
        <v>0</v>
      </c>
      <c r="P156" s="160">
        <v>28.64</v>
      </c>
      <c r="Q156" s="160">
        <v>98.64</v>
      </c>
    </row>
    <row r="157" spans="1:17">
      <c r="A157" s="301"/>
      <c r="B157" s="188" t="s">
        <v>167</v>
      </c>
      <c r="C157" s="151" t="s">
        <v>246</v>
      </c>
      <c r="D157" s="152"/>
      <c r="E157" s="151" t="s">
        <v>247</v>
      </c>
      <c r="F157" s="151" t="s">
        <v>247</v>
      </c>
      <c r="G157" s="151" t="s">
        <v>247</v>
      </c>
      <c r="H157" s="151" t="s">
        <v>247</v>
      </c>
      <c r="I157" s="151">
        <v>10</v>
      </c>
      <c r="J157" s="151">
        <v>2631.1819999999998</v>
      </c>
      <c r="K157" s="151">
        <v>99</v>
      </c>
      <c r="L157" s="154">
        <v>260487.01800000001</v>
      </c>
      <c r="M157" s="154">
        <v>20</v>
      </c>
      <c r="N157" s="154">
        <v>0.25087926830000001</v>
      </c>
      <c r="O157" s="154" t="b">
        <v>0</v>
      </c>
      <c r="P157" s="154">
        <v>26.3</v>
      </c>
      <c r="Q157" s="154">
        <v>96.3</v>
      </c>
    </row>
    <row r="158" spans="1:17">
      <c r="A158" s="301"/>
      <c r="B158" s="188" t="s">
        <v>168</v>
      </c>
      <c r="C158" s="157" t="s">
        <v>246</v>
      </c>
      <c r="D158" s="158"/>
      <c r="E158" s="157" t="s">
        <v>247</v>
      </c>
      <c r="F158" s="157" t="s">
        <v>247</v>
      </c>
      <c r="G158" s="157" t="s">
        <v>247</v>
      </c>
      <c r="H158" s="157" t="s">
        <v>247</v>
      </c>
      <c r="I158" s="157">
        <v>10</v>
      </c>
      <c r="J158" s="157">
        <v>3858.6239999999998</v>
      </c>
      <c r="K158" s="157">
        <v>99</v>
      </c>
      <c r="L158" s="160">
        <v>382003.77600000001</v>
      </c>
      <c r="M158" s="160">
        <v>101</v>
      </c>
      <c r="N158" s="160">
        <v>0.12850356709999999</v>
      </c>
      <c r="O158" s="160" t="b">
        <v>0</v>
      </c>
      <c r="P158" s="160">
        <v>10.52</v>
      </c>
      <c r="Q158" s="160">
        <v>80.52</v>
      </c>
    </row>
    <row r="159" spans="1:17">
      <c r="A159" s="301"/>
      <c r="B159" s="188" t="s">
        <v>169</v>
      </c>
      <c r="C159" s="151" t="s">
        <v>246</v>
      </c>
      <c r="D159" s="152"/>
      <c r="E159" s="151" t="s">
        <v>247</v>
      </c>
      <c r="F159" s="151" t="s">
        <v>247</v>
      </c>
      <c r="G159" s="151" t="s">
        <v>247</v>
      </c>
      <c r="H159" s="151" t="s">
        <v>247</v>
      </c>
      <c r="I159" s="151">
        <v>10</v>
      </c>
      <c r="J159" s="151">
        <v>4454.05</v>
      </c>
      <c r="K159" s="151">
        <v>99</v>
      </c>
      <c r="L159" s="154">
        <v>440950.95</v>
      </c>
      <c r="M159" s="154">
        <v>114</v>
      </c>
      <c r="N159" s="154">
        <v>6.9139724060000005E-2</v>
      </c>
      <c r="O159" s="154" t="b">
        <v>0</v>
      </c>
      <c r="P159" s="154">
        <v>7.99</v>
      </c>
      <c r="Q159" s="154">
        <v>77.989999999999995</v>
      </c>
    </row>
    <row r="160" spans="1:17">
      <c r="A160" s="301"/>
      <c r="B160" s="188" t="s">
        <v>170</v>
      </c>
      <c r="C160" s="157" t="s">
        <v>246</v>
      </c>
      <c r="D160" s="158"/>
      <c r="E160" s="157" t="s">
        <v>247</v>
      </c>
      <c r="F160" s="157" t="s">
        <v>247</v>
      </c>
      <c r="G160" s="157" t="s">
        <v>247</v>
      </c>
      <c r="H160" s="157" t="s">
        <v>247</v>
      </c>
      <c r="I160" s="157">
        <v>10</v>
      </c>
      <c r="J160" s="157">
        <v>2867.357</v>
      </c>
      <c r="K160" s="157">
        <v>99</v>
      </c>
      <c r="L160" s="160">
        <v>283868.34299999999</v>
      </c>
      <c r="M160" s="160">
        <v>48</v>
      </c>
      <c r="N160" s="160">
        <v>0.22733267200000001</v>
      </c>
      <c r="O160" s="160" t="b">
        <v>0</v>
      </c>
      <c r="P160" s="160">
        <v>20.84</v>
      </c>
      <c r="Q160" s="160">
        <v>90.84</v>
      </c>
    </row>
    <row r="161" spans="1:17">
      <c r="A161" s="301"/>
      <c r="B161" s="188" t="s">
        <v>171</v>
      </c>
      <c r="C161" s="151" t="s">
        <v>246</v>
      </c>
      <c r="D161" s="152"/>
      <c r="E161" s="151" t="s">
        <v>247</v>
      </c>
      <c r="F161" s="151" t="s">
        <v>247</v>
      </c>
      <c r="G161" s="151" t="s">
        <v>247</v>
      </c>
      <c r="H161" s="151" t="s">
        <v>247</v>
      </c>
      <c r="I161" s="151">
        <v>10</v>
      </c>
      <c r="J161" s="151">
        <v>4247.8130000000001</v>
      </c>
      <c r="K161" s="151">
        <v>99</v>
      </c>
      <c r="L161" s="154">
        <v>420533.48700000002</v>
      </c>
      <c r="M161" s="154">
        <v>107</v>
      </c>
      <c r="N161" s="154">
        <v>8.9701508220000004E-2</v>
      </c>
      <c r="O161" s="154" t="b">
        <v>0</v>
      </c>
      <c r="P161" s="154">
        <v>9.35</v>
      </c>
      <c r="Q161" s="154">
        <v>79.349999999999994</v>
      </c>
    </row>
    <row r="162" spans="1:17">
      <c r="A162" s="301"/>
      <c r="B162" s="188" t="s">
        <v>172</v>
      </c>
      <c r="C162" s="157" t="s">
        <v>246</v>
      </c>
      <c r="D162" s="158"/>
      <c r="E162" s="157" t="s">
        <v>247</v>
      </c>
      <c r="F162" s="157" t="s">
        <v>247</v>
      </c>
      <c r="G162" s="157" t="s">
        <v>247</v>
      </c>
      <c r="H162" s="157" t="s">
        <v>247</v>
      </c>
      <c r="I162" s="157">
        <v>10</v>
      </c>
      <c r="J162" s="157">
        <v>2641.1619999999998</v>
      </c>
      <c r="K162" s="157">
        <v>99</v>
      </c>
      <c r="L162" s="160">
        <v>261475.038</v>
      </c>
      <c r="M162" s="160">
        <v>25</v>
      </c>
      <c r="N162" s="160">
        <v>0.24988426450000001</v>
      </c>
      <c r="O162" s="160" t="b">
        <v>0</v>
      </c>
      <c r="P162" s="160">
        <v>25.32</v>
      </c>
      <c r="Q162" s="160">
        <v>95.32</v>
      </c>
    </row>
    <row r="163" spans="1:17">
      <c r="A163" s="301"/>
      <c r="B163" s="188" t="s">
        <v>173</v>
      </c>
      <c r="C163" s="151" t="s">
        <v>246</v>
      </c>
      <c r="D163" s="152"/>
      <c r="E163" s="151" t="s">
        <v>247</v>
      </c>
      <c r="F163" s="151" t="s">
        <v>247</v>
      </c>
      <c r="G163" s="151" t="s">
        <v>247</v>
      </c>
      <c r="H163" s="151" t="s">
        <v>247</v>
      </c>
      <c r="I163" s="151">
        <v>10</v>
      </c>
      <c r="J163" s="151">
        <v>3156.7539999999999</v>
      </c>
      <c r="K163" s="151">
        <v>99</v>
      </c>
      <c r="L163" s="154">
        <v>312518.64600000001</v>
      </c>
      <c r="M163" s="154">
        <v>69</v>
      </c>
      <c r="N163" s="154">
        <v>0.1984798539</v>
      </c>
      <c r="O163" s="154" t="b">
        <v>0</v>
      </c>
      <c r="P163" s="154">
        <v>16.75</v>
      </c>
      <c r="Q163" s="154">
        <v>86.75</v>
      </c>
    </row>
    <row r="164" spans="1:17">
      <c r="A164" s="301"/>
      <c r="B164" s="188" t="s">
        <v>174</v>
      </c>
      <c r="C164" s="157" t="s">
        <v>246</v>
      </c>
      <c r="D164" s="158"/>
      <c r="E164" s="157" t="s">
        <v>247</v>
      </c>
      <c r="F164" s="157" t="s">
        <v>247</v>
      </c>
      <c r="G164" s="157" t="s">
        <v>247</v>
      </c>
      <c r="H164" s="157" t="s">
        <v>247</v>
      </c>
      <c r="I164" s="157">
        <v>10</v>
      </c>
      <c r="J164" s="157">
        <v>3126.8159999999998</v>
      </c>
      <c r="K164" s="157">
        <v>99</v>
      </c>
      <c r="L164" s="160">
        <v>309554.78399999999</v>
      </c>
      <c r="M164" s="160">
        <v>66</v>
      </c>
      <c r="N164" s="160">
        <v>0.20146466599999999</v>
      </c>
      <c r="O164" s="160" t="b">
        <v>0</v>
      </c>
      <c r="P164" s="160">
        <v>17.34</v>
      </c>
      <c r="Q164" s="160">
        <v>87.34</v>
      </c>
    </row>
    <row r="165" spans="1:17">
      <c r="A165" s="301"/>
      <c r="B165" s="188" t="s">
        <v>175</v>
      </c>
      <c r="C165" s="151" t="s">
        <v>246</v>
      </c>
      <c r="D165" s="152"/>
      <c r="E165" s="151" t="s">
        <v>247</v>
      </c>
      <c r="F165" s="151" t="s">
        <v>247</v>
      </c>
      <c r="G165" s="151" t="s">
        <v>247</v>
      </c>
      <c r="H165" s="151" t="s">
        <v>247</v>
      </c>
      <c r="I165" s="151">
        <v>10</v>
      </c>
      <c r="J165" s="151">
        <v>2797.502</v>
      </c>
      <c r="K165" s="151">
        <v>99</v>
      </c>
      <c r="L165" s="154">
        <v>276952.69799999997</v>
      </c>
      <c r="M165" s="154">
        <v>43</v>
      </c>
      <c r="N165" s="154">
        <v>0.23429720039999999</v>
      </c>
      <c r="O165" s="154" t="b">
        <v>0</v>
      </c>
      <c r="P165" s="154">
        <v>21.82</v>
      </c>
      <c r="Q165" s="154">
        <v>91.82</v>
      </c>
    </row>
    <row r="166" spans="1:17">
      <c r="A166" s="301"/>
      <c r="B166" s="188" t="s">
        <v>176</v>
      </c>
      <c r="C166" s="157" t="s">
        <v>246</v>
      </c>
      <c r="D166" s="158"/>
      <c r="E166" s="157" t="s">
        <v>247</v>
      </c>
      <c r="F166" s="157" t="s">
        <v>247</v>
      </c>
      <c r="G166" s="157" t="s">
        <v>247</v>
      </c>
      <c r="H166" s="157" t="s">
        <v>247</v>
      </c>
      <c r="I166" s="157">
        <v>10</v>
      </c>
      <c r="J166" s="157">
        <v>2993.76</v>
      </c>
      <c r="K166" s="157">
        <v>99</v>
      </c>
      <c r="L166" s="160">
        <v>296382.24</v>
      </c>
      <c r="M166" s="160">
        <v>57</v>
      </c>
      <c r="N166" s="160">
        <v>0.2147303203</v>
      </c>
      <c r="O166" s="160" t="b">
        <v>0</v>
      </c>
      <c r="P166" s="160">
        <v>19.09</v>
      </c>
      <c r="Q166" s="160">
        <v>89.09</v>
      </c>
    </row>
    <row r="167" spans="1:17">
      <c r="A167" s="301"/>
      <c r="B167" s="188" t="s">
        <v>177</v>
      </c>
      <c r="C167" s="151" t="s">
        <v>246</v>
      </c>
      <c r="D167" s="152"/>
      <c r="E167" s="151" t="s">
        <v>247</v>
      </c>
      <c r="F167" s="151" t="s">
        <v>247</v>
      </c>
      <c r="G167" s="151" t="s">
        <v>247</v>
      </c>
      <c r="H167" s="151" t="s">
        <v>247</v>
      </c>
      <c r="I167" s="151">
        <v>10</v>
      </c>
      <c r="J167" s="151">
        <v>2621.203</v>
      </c>
      <c r="K167" s="151">
        <v>99</v>
      </c>
      <c r="L167" s="154">
        <v>259499.09700000001</v>
      </c>
      <c r="M167" s="154">
        <v>19</v>
      </c>
      <c r="N167" s="154">
        <v>0.25187417239999998</v>
      </c>
      <c r="O167" s="154" t="b">
        <v>0</v>
      </c>
      <c r="P167" s="154">
        <v>26.49</v>
      </c>
      <c r="Q167" s="154">
        <v>96.49</v>
      </c>
    </row>
    <row r="168" spans="1:17">
      <c r="A168" s="301"/>
      <c r="B168" s="188" t="s">
        <v>178</v>
      </c>
      <c r="C168" s="157" t="s">
        <v>246</v>
      </c>
      <c r="D168" s="158"/>
      <c r="E168" s="157" t="s">
        <v>247</v>
      </c>
      <c r="F168" s="157" t="s">
        <v>247</v>
      </c>
      <c r="G168" s="157" t="s">
        <v>247</v>
      </c>
      <c r="H168" s="157" t="s">
        <v>247</v>
      </c>
      <c r="I168" s="157">
        <v>10</v>
      </c>
      <c r="J168" s="157">
        <v>3516.0050000000001</v>
      </c>
      <c r="K168" s="157">
        <v>99</v>
      </c>
      <c r="L168" s="160">
        <v>348084.495</v>
      </c>
      <c r="M168" s="160">
        <v>87</v>
      </c>
      <c r="N168" s="160">
        <v>0.1626626071</v>
      </c>
      <c r="O168" s="160" t="b">
        <v>0</v>
      </c>
      <c r="P168" s="160">
        <v>13.25</v>
      </c>
      <c r="Q168" s="160">
        <v>83.25</v>
      </c>
    </row>
    <row r="169" spans="1:17">
      <c r="A169" s="301"/>
      <c r="B169" s="188" t="s">
        <v>179</v>
      </c>
      <c r="C169" s="151" t="s">
        <v>246</v>
      </c>
      <c r="D169" s="152"/>
      <c r="E169" s="151" t="s">
        <v>247</v>
      </c>
      <c r="F169" s="151" t="s">
        <v>247</v>
      </c>
      <c r="G169" s="151" t="s">
        <v>247</v>
      </c>
      <c r="H169" s="151" t="s">
        <v>247</v>
      </c>
      <c r="I169" s="151">
        <v>10</v>
      </c>
      <c r="J169" s="151">
        <v>4663.6130000000003</v>
      </c>
      <c r="K169" s="151">
        <v>99</v>
      </c>
      <c r="L169" s="154">
        <v>461697.68699999998</v>
      </c>
      <c r="M169" s="154">
        <v>120</v>
      </c>
      <c r="N169" s="154">
        <v>4.8246338409999999E-2</v>
      </c>
      <c r="O169" s="154" t="b">
        <v>0</v>
      </c>
      <c r="P169" s="154">
        <v>6.82</v>
      </c>
      <c r="Q169" s="154">
        <v>76.819999999999993</v>
      </c>
    </row>
    <row r="170" spans="1:17">
      <c r="A170" s="301"/>
      <c r="B170" s="189" t="s">
        <v>180</v>
      </c>
      <c r="C170" s="157" t="s">
        <v>248</v>
      </c>
      <c r="D170" s="157" t="s">
        <v>249</v>
      </c>
      <c r="E170" s="157" t="s">
        <v>248</v>
      </c>
      <c r="F170" s="158"/>
      <c r="G170" s="158"/>
      <c r="H170" s="158"/>
      <c r="I170" s="158"/>
      <c r="J170" s="158"/>
      <c r="K170" s="158"/>
      <c r="L170" s="160" t="s">
        <v>267</v>
      </c>
      <c r="M170" s="160" t="s">
        <v>267</v>
      </c>
      <c r="N170" s="160" t="s">
        <v>267</v>
      </c>
      <c r="O170" s="160" t="b">
        <v>0</v>
      </c>
      <c r="P170" s="160">
        <v>0</v>
      </c>
      <c r="Q170" s="160">
        <v>0</v>
      </c>
    </row>
    <row r="171" spans="1:17">
      <c r="A171" s="301"/>
      <c r="B171" s="188" t="s">
        <v>181</v>
      </c>
      <c r="C171" s="191" t="s">
        <v>246</v>
      </c>
      <c r="D171" s="135"/>
      <c r="E171" s="191" t="s">
        <v>247</v>
      </c>
      <c r="F171" s="191" t="s">
        <v>247</v>
      </c>
      <c r="G171" s="191" t="s">
        <v>247</v>
      </c>
      <c r="H171" s="191" t="s">
        <v>247</v>
      </c>
      <c r="I171" s="191">
        <v>10</v>
      </c>
      <c r="J171" s="191">
        <v>2604.5709999999999</v>
      </c>
      <c r="K171" s="191">
        <v>99</v>
      </c>
      <c r="L171" s="134">
        <v>257852.52900000001</v>
      </c>
      <c r="M171" s="134">
        <v>16</v>
      </c>
      <c r="N171" s="134">
        <v>0.25353237919999999</v>
      </c>
      <c r="O171" s="134" t="b">
        <v>0</v>
      </c>
      <c r="P171" s="134">
        <v>27.08</v>
      </c>
      <c r="Q171" s="134">
        <v>97.08</v>
      </c>
    </row>
    <row r="172" spans="1:17">
      <c r="A172" s="301"/>
      <c r="B172" s="188" t="s">
        <v>182</v>
      </c>
      <c r="C172" s="191" t="s">
        <v>246</v>
      </c>
      <c r="D172" s="135"/>
      <c r="E172" s="191" t="s">
        <v>247</v>
      </c>
      <c r="F172" s="191" t="s">
        <v>247</v>
      </c>
      <c r="G172" s="191" t="s">
        <v>247</v>
      </c>
      <c r="H172" s="191" t="s">
        <v>247</v>
      </c>
      <c r="I172" s="191">
        <v>10</v>
      </c>
      <c r="J172" s="191">
        <v>2667.7730000000001</v>
      </c>
      <c r="K172" s="191">
        <v>99</v>
      </c>
      <c r="L172" s="134">
        <v>264109.527</v>
      </c>
      <c r="M172" s="134">
        <v>28</v>
      </c>
      <c r="N172" s="134">
        <v>0.24723115349999999</v>
      </c>
      <c r="O172" s="134" t="b">
        <v>0</v>
      </c>
      <c r="P172" s="134">
        <v>24.74</v>
      </c>
      <c r="Q172" s="134">
        <v>94.74</v>
      </c>
    </row>
    <row r="173" spans="1:17">
      <c r="A173" s="301"/>
      <c r="B173" s="188" t="s">
        <v>184</v>
      </c>
      <c r="C173" s="191" t="s">
        <v>252</v>
      </c>
      <c r="D173" s="135"/>
      <c r="E173" s="191" t="s">
        <v>247</v>
      </c>
      <c r="F173" s="191" t="s">
        <v>247</v>
      </c>
      <c r="G173" s="191" t="s">
        <v>247</v>
      </c>
      <c r="H173" s="191" t="s">
        <v>247</v>
      </c>
      <c r="I173" s="191">
        <v>10</v>
      </c>
      <c r="J173" s="191">
        <v>4703.53</v>
      </c>
      <c r="K173" s="191">
        <v>198</v>
      </c>
      <c r="L173" s="134">
        <v>931298.94</v>
      </c>
      <c r="M173" s="134">
        <v>148</v>
      </c>
      <c r="N173" s="134">
        <v>-0.42467429870000001</v>
      </c>
      <c r="O173" s="134" t="b">
        <v>0</v>
      </c>
      <c r="P173" s="134">
        <v>1.36</v>
      </c>
      <c r="Q173" s="134">
        <v>49.95</v>
      </c>
    </row>
    <row r="174" spans="1:17">
      <c r="A174" s="301"/>
      <c r="B174" s="188" t="s">
        <v>185</v>
      </c>
      <c r="C174" s="191" t="s">
        <v>246</v>
      </c>
      <c r="D174" s="135"/>
      <c r="E174" s="191" t="s">
        <v>247</v>
      </c>
      <c r="F174" s="191" t="s">
        <v>247</v>
      </c>
      <c r="G174" s="191" t="s">
        <v>247</v>
      </c>
      <c r="H174" s="191" t="s">
        <v>247</v>
      </c>
      <c r="I174" s="191">
        <v>10</v>
      </c>
      <c r="J174" s="191">
        <v>4287.7299999999996</v>
      </c>
      <c r="K174" s="191">
        <v>99</v>
      </c>
      <c r="L174" s="134">
        <v>424485.27</v>
      </c>
      <c r="M174" s="134">
        <v>108</v>
      </c>
      <c r="N174" s="134">
        <v>8.5721791980000003E-2</v>
      </c>
      <c r="O174" s="134" t="b">
        <v>0</v>
      </c>
      <c r="P174" s="134">
        <v>9.16</v>
      </c>
      <c r="Q174" s="134">
        <v>79.16</v>
      </c>
    </row>
    <row r="175" spans="1:17">
      <c r="A175" s="301"/>
      <c r="B175" s="188" t="s">
        <v>186</v>
      </c>
      <c r="C175" s="191" t="s">
        <v>252</v>
      </c>
      <c r="D175" s="135"/>
      <c r="E175" s="191" t="s">
        <v>247</v>
      </c>
      <c r="F175" s="191" t="s">
        <v>247</v>
      </c>
      <c r="G175" s="191" t="s">
        <v>247</v>
      </c>
      <c r="H175" s="191" t="s">
        <v>247</v>
      </c>
      <c r="I175" s="191">
        <v>10</v>
      </c>
      <c r="J175" s="191">
        <v>2681.078</v>
      </c>
      <c r="K175" s="191">
        <v>99</v>
      </c>
      <c r="L175" s="134">
        <v>265426.72200000001</v>
      </c>
      <c r="M175" s="134">
        <v>30</v>
      </c>
      <c r="N175" s="134">
        <v>0.2459046479</v>
      </c>
      <c r="O175" s="134" t="b">
        <v>0</v>
      </c>
      <c r="P175" s="134">
        <v>24.35</v>
      </c>
      <c r="Q175" s="134">
        <v>66.05</v>
      </c>
    </row>
    <row r="176" spans="1:17" ht="12.75">
      <c r="A176" s="33"/>
      <c r="B176" s="15" t="s">
        <v>246</v>
      </c>
      <c r="C176" s="32">
        <f>COUNTIF(C1:C174,"1st_demo")/157</f>
        <v>0.92356687898089174</v>
      </c>
    </row>
    <row r="177" spans="1:3" ht="12.75">
      <c r="A177" s="33"/>
      <c r="B177" s="15" t="s">
        <v>251</v>
      </c>
      <c r="C177" s="32">
        <f>(COUNTIF(C1:C174,"1st_demo")+COUNTIF(C1:C174,"2nd_demo"))/157</f>
        <v>0.97452229299363058</v>
      </c>
    </row>
    <row r="178" spans="1:3" ht="12.75">
      <c r="A178" s="33"/>
    </row>
    <row r="179" spans="1:3" ht="12.75">
      <c r="A179" s="33"/>
    </row>
    <row r="180" spans="1:3" ht="12.75">
      <c r="A180" s="33"/>
    </row>
    <row r="181" spans="1:3" ht="12.75">
      <c r="A181" s="33"/>
    </row>
    <row r="182" spans="1:3" ht="12.75">
      <c r="A182" s="33"/>
    </row>
    <row r="183" spans="1:3" ht="12.75">
      <c r="A183" s="33"/>
    </row>
    <row r="184" spans="1:3" ht="12.75">
      <c r="A184" s="33"/>
    </row>
    <row r="185" spans="1:3" ht="12.75">
      <c r="A185" s="33"/>
    </row>
    <row r="186" spans="1:3" ht="12.75">
      <c r="A186" s="33"/>
    </row>
    <row r="187" spans="1:3" ht="12.75">
      <c r="A187" s="33"/>
    </row>
    <row r="188" spans="1:3" ht="12.75">
      <c r="A188" s="33"/>
    </row>
    <row r="189" spans="1:3" ht="12.75">
      <c r="A189" s="33"/>
    </row>
    <row r="190" spans="1:3" ht="12.75">
      <c r="A190" s="33"/>
    </row>
    <row r="191" spans="1:3" ht="12.75">
      <c r="A191" s="33"/>
    </row>
    <row r="192" spans="1:3" ht="12.75">
      <c r="A192" s="33"/>
    </row>
    <row r="193" spans="1:1" ht="12.75">
      <c r="A193" s="33"/>
    </row>
    <row r="194" spans="1:1" ht="12.75">
      <c r="A194" s="33"/>
    </row>
    <row r="195" spans="1:1" ht="12.75">
      <c r="A195" s="33"/>
    </row>
    <row r="196" spans="1:1" ht="12.75">
      <c r="A196" s="33"/>
    </row>
    <row r="197" spans="1:1" ht="12.75">
      <c r="A197" s="33"/>
    </row>
    <row r="198" spans="1:1" ht="12.75">
      <c r="A198" s="33"/>
    </row>
    <row r="199" spans="1:1" ht="12.75">
      <c r="A199" s="33"/>
    </row>
    <row r="200" spans="1:1" ht="12.75">
      <c r="A200" s="33"/>
    </row>
    <row r="201" spans="1:1" ht="12.75">
      <c r="A201" s="33"/>
    </row>
    <row r="202" spans="1:1" ht="12.75">
      <c r="A202" s="33"/>
    </row>
    <row r="203" spans="1:1" ht="12.75">
      <c r="A203" s="33"/>
    </row>
    <row r="204" spans="1:1" ht="12.75">
      <c r="A204" s="33"/>
    </row>
    <row r="205" spans="1:1" ht="12.75">
      <c r="A205" s="33"/>
    </row>
    <row r="206" spans="1:1" ht="12.75">
      <c r="A206" s="33"/>
    </row>
    <row r="207" spans="1:1" ht="12.75">
      <c r="A207" s="33"/>
    </row>
    <row r="208" spans="1:1" ht="12.75">
      <c r="A208" s="33"/>
    </row>
    <row r="209" spans="1:1" ht="12.75">
      <c r="A209" s="33"/>
    </row>
    <row r="210" spans="1:1" ht="12.75">
      <c r="A210" s="33"/>
    </row>
    <row r="211" spans="1:1" ht="12.75">
      <c r="A211" s="33"/>
    </row>
    <row r="212" spans="1:1" ht="12.75">
      <c r="A212" s="33"/>
    </row>
    <row r="213" spans="1:1" ht="12.75">
      <c r="A213" s="33"/>
    </row>
    <row r="214" spans="1:1" ht="12.75">
      <c r="A214" s="33"/>
    </row>
    <row r="215" spans="1:1" ht="12.75">
      <c r="A215" s="33"/>
    </row>
    <row r="216" spans="1:1" ht="12.75">
      <c r="A216" s="33"/>
    </row>
    <row r="217" spans="1:1" ht="12.75">
      <c r="A217" s="33"/>
    </row>
    <row r="218" spans="1:1" ht="12.75">
      <c r="A218" s="33"/>
    </row>
    <row r="219" spans="1:1" ht="12.75">
      <c r="A219" s="33"/>
    </row>
    <row r="220" spans="1:1" ht="12.75">
      <c r="A220" s="33"/>
    </row>
    <row r="221" spans="1:1" ht="12.75">
      <c r="A221" s="33"/>
    </row>
    <row r="222" spans="1:1" ht="12.75">
      <c r="A222" s="33"/>
    </row>
    <row r="223" spans="1:1" ht="12.75">
      <c r="A223" s="33"/>
    </row>
    <row r="224" spans="1:1" ht="12.75">
      <c r="A224" s="33"/>
    </row>
    <row r="225" spans="1:1" ht="12.75">
      <c r="A225" s="33"/>
    </row>
    <row r="226" spans="1:1" ht="12.75">
      <c r="A226" s="33"/>
    </row>
    <row r="227" spans="1:1" ht="12.75">
      <c r="A227" s="33"/>
    </row>
    <row r="228" spans="1:1" ht="12.75">
      <c r="A228" s="33"/>
    </row>
    <row r="229" spans="1:1" ht="12.75">
      <c r="A229" s="33"/>
    </row>
    <row r="230" spans="1:1" ht="12.75">
      <c r="A230" s="33"/>
    </row>
    <row r="231" spans="1:1" ht="12.75">
      <c r="A231" s="33"/>
    </row>
    <row r="232" spans="1:1" ht="12.75">
      <c r="A232" s="33"/>
    </row>
    <row r="233" spans="1:1" ht="12.75">
      <c r="A233" s="33"/>
    </row>
    <row r="234" spans="1:1" ht="12.75">
      <c r="A234" s="33"/>
    </row>
    <row r="235" spans="1:1" ht="12.75">
      <c r="A235" s="33"/>
    </row>
    <row r="236" spans="1:1" ht="12.75">
      <c r="A236" s="33"/>
    </row>
    <row r="237" spans="1:1" ht="12.75">
      <c r="A237" s="33"/>
    </row>
    <row r="238" spans="1:1" ht="12.75">
      <c r="A238" s="33"/>
    </row>
    <row r="239" spans="1:1" ht="12.75">
      <c r="A239" s="33"/>
    </row>
    <row r="240" spans="1:1" ht="12.75">
      <c r="A240" s="33"/>
    </row>
    <row r="241" spans="1:1" ht="12.75">
      <c r="A241" s="33"/>
    </row>
    <row r="242" spans="1:1" ht="12.75">
      <c r="A242" s="33"/>
    </row>
    <row r="243" spans="1:1" ht="12.75">
      <c r="A243" s="33"/>
    </row>
    <row r="244" spans="1:1" ht="12.75">
      <c r="A244" s="33"/>
    </row>
    <row r="245" spans="1:1" ht="12.75">
      <c r="A245" s="33"/>
    </row>
    <row r="246" spans="1:1" ht="12.75">
      <c r="A246" s="33"/>
    </row>
    <row r="247" spans="1:1" ht="12.75">
      <c r="A247" s="33"/>
    </row>
    <row r="248" spans="1:1" ht="12.75">
      <c r="A248" s="33"/>
    </row>
    <row r="249" spans="1:1" ht="12.75">
      <c r="A249" s="33"/>
    </row>
    <row r="250" spans="1:1" ht="12.75">
      <c r="A250" s="33"/>
    </row>
    <row r="251" spans="1:1" ht="12.75">
      <c r="A251" s="33"/>
    </row>
    <row r="252" spans="1:1" ht="12.75">
      <c r="A252" s="33"/>
    </row>
    <row r="253" spans="1:1" ht="12.75">
      <c r="A253" s="33"/>
    </row>
    <row r="254" spans="1:1" ht="12.75">
      <c r="A254" s="33"/>
    </row>
    <row r="255" spans="1:1" ht="12.75">
      <c r="A255" s="33"/>
    </row>
    <row r="256" spans="1:1" ht="12.75">
      <c r="A256" s="33"/>
    </row>
    <row r="257" spans="1:1" ht="12.75">
      <c r="A257" s="33"/>
    </row>
    <row r="258" spans="1:1" ht="12.75">
      <c r="A258" s="33"/>
    </row>
    <row r="259" spans="1:1" ht="12.75">
      <c r="A259" s="33"/>
    </row>
    <row r="260" spans="1:1" ht="12.75">
      <c r="A260" s="33"/>
    </row>
    <row r="261" spans="1:1" ht="12.75">
      <c r="A261" s="33"/>
    </row>
    <row r="262" spans="1:1" ht="12.75">
      <c r="A262" s="33"/>
    </row>
    <row r="263" spans="1:1" ht="12.75">
      <c r="A263" s="33"/>
    </row>
    <row r="264" spans="1:1" ht="12.75">
      <c r="A264" s="33"/>
    </row>
    <row r="265" spans="1:1" ht="12.75">
      <c r="A265" s="33"/>
    </row>
    <row r="266" spans="1:1" ht="12.75">
      <c r="A266" s="33"/>
    </row>
    <row r="267" spans="1:1" ht="12.75">
      <c r="A267" s="33"/>
    </row>
    <row r="268" spans="1:1" ht="12.75">
      <c r="A268" s="33"/>
    </row>
    <row r="269" spans="1:1" ht="12.75">
      <c r="A269" s="33"/>
    </row>
    <row r="270" spans="1:1" ht="12.75">
      <c r="A270" s="33"/>
    </row>
    <row r="271" spans="1:1" ht="12.75">
      <c r="A271" s="33"/>
    </row>
    <row r="272" spans="1:1" ht="12.75">
      <c r="A272" s="33"/>
    </row>
    <row r="273" spans="1:1" ht="12.75">
      <c r="A273" s="33"/>
    </row>
    <row r="274" spans="1:1" ht="12.75">
      <c r="A274" s="33"/>
    </row>
    <row r="275" spans="1:1" ht="12.75">
      <c r="A275" s="33"/>
    </row>
    <row r="276" spans="1:1" ht="12.75">
      <c r="A276" s="33"/>
    </row>
    <row r="277" spans="1:1" ht="12.75">
      <c r="A277" s="33"/>
    </row>
    <row r="278" spans="1:1" ht="12.75">
      <c r="A278" s="33"/>
    </row>
    <row r="279" spans="1:1" ht="12.75">
      <c r="A279" s="33"/>
    </row>
    <row r="280" spans="1:1" ht="12.75">
      <c r="A280" s="33"/>
    </row>
    <row r="281" spans="1:1" ht="12.75">
      <c r="A281" s="33"/>
    </row>
    <row r="282" spans="1:1" ht="12.75">
      <c r="A282" s="33"/>
    </row>
    <row r="283" spans="1:1" ht="12.75">
      <c r="A283" s="33"/>
    </row>
    <row r="284" spans="1:1" ht="12.75">
      <c r="A284" s="33"/>
    </row>
    <row r="285" spans="1:1" ht="12.75">
      <c r="A285" s="33"/>
    </row>
    <row r="286" spans="1:1" ht="12.75">
      <c r="A286" s="33"/>
    </row>
    <row r="287" spans="1:1" ht="12.75">
      <c r="A287" s="33"/>
    </row>
    <row r="288" spans="1:1" ht="12.75">
      <c r="A288" s="33"/>
    </row>
    <row r="289" spans="1:1" ht="12.75">
      <c r="A289" s="33"/>
    </row>
    <row r="290" spans="1:1" ht="12.75">
      <c r="A290" s="33"/>
    </row>
    <row r="291" spans="1:1" ht="12.75">
      <c r="A291" s="33"/>
    </row>
    <row r="292" spans="1:1" ht="12.75">
      <c r="A292" s="33"/>
    </row>
    <row r="293" spans="1:1" ht="12.75">
      <c r="A293" s="33"/>
    </row>
    <row r="294" spans="1:1" ht="12.75">
      <c r="A294" s="33"/>
    </row>
    <row r="295" spans="1:1" ht="12.75">
      <c r="A295" s="33"/>
    </row>
    <row r="296" spans="1:1" ht="12.75">
      <c r="A296" s="33"/>
    </row>
    <row r="297" spans="1:1" ht="12.75">
      <c r="A297" s="33"/>
    </row>
    <row r="298" spans="1:1" ht="12.75">
      <c r="A298" s="33"/>
    </row>
    <row r="299" spans="1:1" ht="12.75">
      <c r="A299" s="33"/>
    </row>
    <row r="300" spans="1:1" ht="12.75">
      <c r="A300" s="33"/>
    </row>
    <row r="301" spans="1:1" ht="12.75">
      <c r="A301" s="33"/>
    </row>
    <row r="302" spans="1:1" ht="12.75">
      <c r="A302" s="33"/>
    </row>
    <row r="303" spans="1:1" ht="12.75">
      <c r="A303" s="33"/>
    </row>
    <row r="304" spans="1:1" ht="12.75">
      <c r="A304" s="33"/>
    </row>
    <row r="305" spans="1:1" ht="12.75">
      <c r="A305" s="33"/>
    </row>
    <row r="306" spans="1:1" ht="12.75">
      <c r="A306" s="33"/>
    </row>
    <row r="307" spans="1:1" ht="12.75">
      <c r="A307" s="33"/>
    </row>
    <row r="308" spans="1:1" ht="12.75">
      <c r="A308" s="33"/>
    </row>
    <row r="309" spans="1:1" ht="12.75">
      <c r="A309" s="33"/>
    </row>
    <row r="310" spans="1:1" ht="12.75">
      <c r="A310" s="33"/>
    </row>
    <row r="311" spans="1:1" ht="12.75">
      <c r="A311" s="33"/>
    </row>
    <row r="312" spans="1:1" ht="12.75">
      <c r="A312" s="33"/>
    </row>
    <row r="313" spans="1:1" ht="12.75">
      <c r="A313" s="33"/>
    </row>
    <row r="314" spans="1:1" ht="12.75">
      <c r="A314" s="33"/>
    </row>
    <row r="315" spans="1:1" ht="12.75">
      <c r="A315" s="33"/>
    </row>
    <row r="316" spans="1:1" ht="12.75">
      <c r="A316" s="33"/>
    </row>
    <row r="317" spans="1:1" ht="12.75">
      <c r="A317" s="33"/>
    </row>
    <row r="318" spans="1:1" ht="12.75">
      <c r="A318" s="33"/>
    </row>
    <row r="319" spans="1:1" ht="12.75">
      <c r="A319" s="33"/>
    </row>
    <row r="320" spans="1:1" ht="12.75">
      <c r="A320" s="33"/>
    </row>
    <row r="321" spans="1:1" ht="12.75">
      <c r="A321" s="33"/>
    </row>
    <row r="322" spans="1:1" ht="12.75">
      <c r="A322" s="33"/>
    </row>
    <row r="323" spans="1:1" ht="12.75">
      <c r="A323" s="33"/>
    </row>
    <row r="324" spans="1:1" ht="12.75">
      <c r="A324" s="33"/>
    </row>
    <row r="325" spans="1:1" ht="12.75">
      <c r="A325" s="33"/>
    </row>
    <row r="326" spans="1:1" ht="12.75">
      <c r="A326" s="33"/>
    </row>
    <row r="327" spans="1:1" ht="12.75">
      <c r="A327" s="33"/>
    </row>
    <row r="328" spans="1:1" ht="12.75">
      <c r="A328" s="33"/>
    </row>
    <row r="329" spans="1:1" ht="12.75">
      <c r="A329" s="33"/>
    </row>
    <row r="330" spans="1:1" ht="12.75">
      <c r="A330" s="33"/>
    </row>
    <row r="331" spans="1:1" ht="12.75">
      <c r="A331" s="33"/>
    </row>
    <row r="332" spans="1:1" ht="12.75">
      <c r="A332" s="33"/>
    </row>
    <row r="333" spans="1:1" ht="12.75">
      <c r="A333" s="33"/>
    </row>
    <row r="334" spans="1:1" ht="12.75">
      <c r="A334" s="33"/>
    </row>
    <row r="335" spans="1:1" ht="12.75">
      <c r="A335" s="33"/>
    </row>
    <row r="336" spans="1:1" ht="12.75">
      <c r="A336" s="33"/>
    </row>
    <row r="337" spans="1:1" ht="12.75">
      <c r="A337" s="33"/>
    </row>
    <row r="338" spans="1:1" ht="12.75">
      <c r="A338" s="33"/>
    </row>
    <row r="339" spans="1:1" ht="12.75">
      <c r="A339" s="33"/>
    </row>
    <row r="340" spans="1:1" ht="12.75">
      <c r="A340" s="33"/>
    </row>
    <row r="341" spans="1:1" ht="12.75">
      <c r="A341" s="33"/>
    </row>
    <row r="342" spans="1:1" ht="12.75">
      <c r="A342" s="33"/>
    </row>
    <row r="343" spans="1:1" ht="12.75">
      <c r="A343" s="33"/>
    </row>
    <row r="344" spans="1:1" ht="12.75">
      <c r="A344" s="33"/>
    </row>
    <row r="345" spans="1:1" ht="12.75">
      <c r="A345" s="33"/>
    </row>
    <row r="346" spans="1:1" ht="12.75">
      <c r="A346" s="33"/>
    </row>
    <row r="347" spans="1:1" ht="12.75">
      <c r="A347" s="33"/>
    </row>
    <row r="348" spans="1:1" ht="12.75">
      <c r="A348" s="33"/>
    </row>
    <row r="349" spans="1:1" ht="12.75">
      <c r="A349" s="33"/>
    </row>
    <row r="350" spans="1:1" ht="12.75">
      <c r="A350" s="33"/>
    </row>
    <row r="351" spans="1:1" ht="12.75">
      <c r="A351" s="33"/>
    </row>
    <row r="352" spans="1:1" ht="12.75">
      <c r="A352" s="33"/>
    </row>
    <row r="353" spans="1:1" ht="12.75">
      <c r="A353" s="33"/>
    </row>
    <row r="354" spans="1:1" ht="12.75">
      <c r="A354" s="33"/>
    </row>
    <row r="355" spans="1:1" ht="12.75">
      <c r="A355" s="33"/>
    </row>
    <row r="356" spans="1:1" ht="12.75">
      <c r="A356" s="33"/>
    </row>
    <row r="357" spans="1:1" ht="12.75">
      <c r="A357" s="33"/>
    </row>
    <row r="358" spans="1:1" ht="12.75">
      <c r="A358" s="33"/>
    </row>
    <row r="359" spans="1:1" ht="12.75">
      <c r="A359" s="33"/>
    </row>
    <row r="360" spans="1:1" ht="12.75">
      <c r="A360" s="33"/>
    </row>
    <row r="361" spans="1:1" ht="12.75">
      <c r="A361" s="33"/>
    </row>
    <row r="362" spans="1:1" ht="12.75">
      <c r="A362" s="33"/>
    </row>
    <row r="363" spans="1:1" ht="12.75">
      <c r="A363" s="33"/>
    </row>
    <row r="364" spans="1:1" ht="12.75">
      <c r="A364" s="33"/>
    </row>
    <row r="365" spans="1:1" ht="12.75">
      <c r="A365" s="33"/>
    </row>
    <row r="366" spans="1:1" ht="12.75">
      <c r="A366" s="33"/>
    </row>
    <row r="367" spans="1:1" ht="12.75">
      <c r="A367" s="33"/>
    </row>
    <row r="368" spans="1:1" ht="12.75">
      <c r="A368" s="33"/>
    </row>
    <row r="369" spans="1:1" ht="12.75">
      <c r="A369" s="33"/>
    </row>
    <row r="370" spans="1:1" ht="12.75">
      <c r="A370" s="33"/>
    </row>
    <row r="371" spans="1:1" ht="12.75">
      <c r="A371" s="33"/>
    </row>
    <row r="372" spans="1:1" ht="12.75">
      <c r="A372" s="33"/>
    </row>
    <row r="373" spans="1:1" ht="12.75">
      <c r="A373" s="33"/>
    </row>
    <row r="374" spans="1:1" ht="12.75">
      <c r="A374" s="33"/>
    </row>
    <row r="375" spans="1:1" ht="12.75">
      <c r="A375" s="33"/>
    </row>
    <row r="376" spans="1:1" ht="12.75">
      <c r="A376" s="33"/>
    </row>
    <row r="377" spans="1:1" ht="12.75">
      <c r="A377" s="33"/>
    </row>
    <row r="378" spans="1:1" ht="12.75">
      <c r="A378" s="33"/>
    </row>
    <row r="379" spans="1:1" ht="12.75">
      <c r="A379" s="33"/>
    </row>
    <row r="380" spans="1:1" ht="12.75">
      <c r="A380" s="33"/>
    </row>
    <row r="381" spans="1:1" ht="12.75">
      <c r="A381" s="33"/>
    </row>
    <row r="382" spans="1:1" ht="12.75">
      <c r="A382" s="33"/>
    </row>
    <row r="383" spans="1:1" ht="12.75">
      <c r="A383" s="33"/>
    </row>
    <row r="384" spans="1:1" ht="12.75">
      <c r="A384" s="33"/>
    </row>
    <row r="385" spans="1:1" ht="12.75">
      <c r="A385" s="33"/>
    </row>
    <row r="386" spans="1:1" ht="12.75">
      <c r="A386" s="33"/>
    </row>
    <row r="387" spans="1:1" ht="12.75">
      <c r="A387" s="33"/>
    </row>
    <row r="388" spans="1:1" ht="12.75">
      <c r="A388" s="33"/>
    </row>
    <row r="389" spans="1:1" ht="12.75">
      <c r="A389" s="33"/>
    </row>
    <row r="390" spans="1:1" ht="12.75">
      <c r="A390" s="33"/>
    </row>
    <row r="391" spans="1:1" ht="12.75">
      <c r="A391" s="33"/>
    </row>
    <row r="392" spans="1:1" ht="12.75">
      <c r="A392" s="33"/>
    </row>
    <row r="393" spans="1:1" ht="12.75">
      <c r="A393" s="33"/>
    </row>
    <row r="394" spans="1:1" ht="12.75">
      <c r="A394" s="33"/>
    </row>
    <row r="395" spans="1:1" ht="12.75">
      <c r="A395" s="33"/>
    </row>
    <row r="396" spans="1:1" ht="12.75">
      <c r="A396" s="33"/>
    </row>
    <row r="397" spans="1:1" ht="12.75">
      <c r="A397" s="33"/>
    </row>
    <row r="398" spans="1:1" ht="12.75">
      <c r="A398" s="33"/>
    </row>
    <row r="399" spans="1:1" ht="12.75">
      <c r="A399" s="33"/>
    </row>
    <row r="400" spans="1:1" ht="12.75">
      <c r="A400" s="33"/>
    </row>
    <row r="401" spans="1:1" ht="12.75">
      <c r="A401" s="33"/>
    </row>
    <row r="402" spans="1:1" ht="12.75">
      <c r="A402" s="33"/>
    </row>
    <row r="403" spans="1:1" ht="12.75">
      <c r="A403" s="33"/>
    </row>
    <row r="404" spans="1:1" ht="12.75">
      <c r="A404" s="33"/>
    </row>
    <row r="405" spans="1:1" ht="12.75">
      <c r="A405" s="33"/>
    </row>
    <row r="406" spans="1:1" ht="12.75">
      <c r="A406" s="33"/>
    </row>
    <row r="407" spans="1:1" ht="12.75">
      <c r="A407" s="33"/>
    </row>
    <row r="408" spans="1:1" ht="12.75">
      <c r="A408" s="33"/>
    </row>
    <row r="409" spans="1:1" ht="12.75">
      <c r="A409" s="33"/>
    </row>
    <row r="410" spans="1:1" ht="12.75">
      <c r="A410" s="33"/>
    </row>
    <row r="411" spans="1:1" ht="12.75">
      <c r="A411" s="33"/>
    </row>
    <row r="412" spans="1:1" ht="12.75">
      <c r="A412" s="33"/>
    </row>
    <row r="413" spans="1:1" ht="12.75">
      <c r="A413" s="33"/>
    </row>
    <row r="414" spans="1:1" ht="12.75">
      <c r="A414" s="33"/>
    </row>
    <row r="415" spans="1:1" ht="12.75">
      <c r="A415" s="33"/>
    </row>
    <row r="416" spans="1:1" ht="12.75">
      <c r="A416" s="33"/>
    </row>
    <row r="417" spans="1:1" ht="12.75">
      <c r="A417" s="33"/>
    </row>
    <row r="418" spans="1:1" ht="12.75">
      <c r="A418" s="33"/>
    </row>
    <row r="419" spans="1:1" ht="12.75">
      <c r="A419" s="33"/>
    </row>
    <row r="420" spans="1:1" ht="12.75">
      <c r="A420" s="33"/>
    </row>
    <row r="421" spans="1:1" ht="12.75">
      <c r="A421" s="33"/>
    </row>
    <row r="422" spans="1:1" ht="12.75">
      <c r="A422" s="33"/>
    </row>
    <row r="423" spans="1:1" ht="12.75">
      <c r="A423" s="33"/>
    </row>
    <row r="424" spans="1:1" ht="12.75">
      <c r="A424" s="33"/>
    </row>
    <row r="425" spans="1:1" ht="12.75">
      <c r="A425" s="33"/>
    </row>
    <row r="426" spans="1:1" ht="12.75">
      <c r="A426" s="33"/>
    </row>
    <row r="427" spans="1:1" ht="12.75">
      <c r="A427" s="33"/>
    </row>
    <row r="428" spans="1:1" ht="12.75">
      <c r="A428" s="33"/>
    </row>
    <row r="429" spans="1:1" ht="12.75">
      <c r="A429" s="33"/>
    </row>
    <row r="430" spans="1:1" ht="12.75">
      <c r="A430" s="33"/>
    </row>
    <row r="431" spans="1:1" ht="12.75">
      <c r="A431" s="33"/>
    </row>
    <row r="432" spans="1:1" ht="12.75">
      <c r="A432" s="33"/>
    </row>
    <row r="433" spans="1:1" ht="12.75">
      <c r="A433" s="33"/>
    </row>
    <row r="434" spans="1:1" ht="12.75">
      <c r="A434" s="33"/>
    </row>
    <row r="435" spans="1:1" ht="12.75">
      <c r="A435" s="33"/>
    </row>
    <row r="436" spans="1:1" ht="12.75">
      <c r="A436" s="33"/>
    </row>
    <row r="437" spans="1:1" ht="12.75">
      <c r="A437" s="33"/>
    </row>
    <row r="438" spans="1:1" ht="12.75">
      <c r="A438" s="33"/>
    </row>
    <row r="439" spans="1:1" ht="12.75">
      <c r="A439" s="33"/>
    </row>
    <row r="440" spans="1:1" ht="12.75">
      <c r="A440" s="33"/>
    </row>
    <row r="441" spans="1:1" ht="12.75">
      <c r="A441" s="33"/>
    </row>
    <row r="442" spans="1:1" ht="12.75">
      <c r="A442" s="33"/>
    </row>
    <row r="443" spans="1:1" ht="12.75">
      <c r="A443" s="33"/>
    </row>
    <row r="444" spans="1:1" ht="12.75">
      <c r="A444" s="33"/>
    </row>
    <row r="445" spans="1:1" ht="12.75">
      <c r="A445" s="33"/>
    </row>
    <row r="446" spans="1:1" ht="12.75">
      <c r="A446" s="33"/>
    </row>
    <row r="447" spans="1:1" ht="12.75">
      <c r="A447" s="33"/>
    </row>
    <row r="448" spans="1:1" ht="12.75">
      <c r="A448" s="33"/>
    </row>
    <row r="449" spans="1:1" ht="12.75">
      <c r="A449" s="33"/>
    </row>
    <row r="450" spans="1:1" ht="12.75">
      <c r="A450" s="33"/>
    </row>
    <row r="451" spans="1:1" ht="12.75">
      <c r="A451" s="33"/>
    </row>
    <row r="452" spans="1:1" ht="12.75">
      <c r="A452" s="33"/>
    </row>
    <row r="453" spans="1:1" ht="12.75">
      <c r="A453" s="33"/>
    </row>
    <row r="454" spans="1:1" ht="12.75">
      <c r="A454" s="33"/>
    </row>
    <row r="455" spans="1:1" ht="12.75">
      <c r="A455" s="33"/>
    </row>
    <row r="456" spans="1:1" ht="12.75">
      <c r="A456" s="33"/>
    </row>
    <row r="457" spans="1:1" ht="12.75">
      <c r="A457" s="33"/>
    </row>
    <row r="458" spans="1:1" ht="12.75">
      <c r="A458" s="33"/>
    </row>
    <row r="459" spans="1:1" ht="12.75">
      <c r="A459" s="33"/>
    </row>
    <row r="460" spans="1:1" ht="12.75">
      <c r="A460" s="33"/>
    </row>
    <row r="461" spans="1:1" ht="12.75">
      <c r="A461" s="33"/>
    </row>
    <row r="462" spans="1:1" ht="12.75">
      <c r="A462" s="33"/>
    </row>
    <row r="463" spans="1:1" ht="12.75">
      <c r="A463" s="33"/>
    </row>
    <row r="464" spans="1:1" ht="12.75">
      <c r="A464" s="33"/>
    </row>
    <row r="465" spans="1:1" ht="12.75">
      <c r="A465" s="33"/>
    </row>
    <row r="466" spans="1:1" ht="12.75">
      <c r="A466" s="33"/>
    </row>
    <row r="467" spans="1:1" ht="12.75">
      <c r="A467" s="33"/>
    </row>
    <row r="468" spans="1:1" ht="12.75">
      <c r="A468" s="33"/>
    </row>
    <row r="469" spans="1:1" ht="12.75">
      <c r="A469" s="33"/>
    </row>
    <row r="470" spans="1:1" ht="12.75">
      <c r="A470" s="33"/>
    </row>
    <row r="471" spans="1:1" ht="12.75">
      <c r="A471" s="33"/>
    </row>
    <row r="472" spans="1:1" ht="12.75">
      <c r="A472" s="33"/>
    </row>
    <row r="473" spans="1:1" ht="12.75">
      <c r="A473" s="33"/>
    </row>
    <row r="474" spans="1:1" ht="12.75">
      <c r="A474" s="33"/>
    </row>
    <row r="475" spans="1:1" ht="12.75">
      <c r="A475" s="33"/>
    </row>
    <row r="476" spans="1:1" ht="12.75">
      <c r="A476" s="33"/>
    </row>
    <row r="477" spans="1:1" ht="12.75">
      <c r="A477" s="33"/>
    </row>
    <row r="478" spans="1:1" ht="12.75">
      <c r="A478" s="33"/>
    </row>
    <row r="479" spans="1:1" ht="12.75">
      <c r="A479" s="33"/>
    </row>
    <row r="480" spans="1:1" ht="12.75">
      <c r="A480" s="33"/>
    </row>
    <row r="481" spans="1:1" ht="12.75">
      <c r="A481" s="33"/>
    </row>
    <row r="482" spans="1:1" ht="12.75">
      <c r="A482" s="33"/>
    </row>
    <row r="483" spans="1:1" ht="12.75">
      <c r="A483" s="33"/>
    </row>
    <row r="484" spans="1:1" ht="12.75">
      <c r="A484" s="33"/>
    </row>
    <row r="485" spans="1:1" ht="12.75">
      <c r="A485" s="33"/>
    </row>
    <row r="486" spans="1:1" ht="12.75">
      <c r="A486" s="33"/>
    </row>
    <row r="487" spans="1:1" ht="12.75">
      <c r="A487" s="33"/>
    </row>
    <row r="488" spans="1:1" ht="12.75">
      <c r="A488" s="33"/>
    </row>
    <row r="489" spans="1:1" ht="12.75">
      <c r="A489" s="33"/>
    </row>
    <row r="490" spans="1:1" ht="12.75">
      <c r="A490" s="33"/>
    </row>
    <row r="491" spans="1:1" ht="12.75">
      <c r="A491" s="33"/>
    </row>
    <row r="492" spans="1:1" ht="12.75">
      <c r="A492" s="33"/>
    </row>
    <row r="493" spans="1:1" ht="12.75">
      <c r="A493" s="33"/>
    </row>
    <row r="494" spans="1:1" ht="12.75">
      <c r="A494" s="33"/>
    </row>
    <row r="495" spans="1:1" ht="12.75">
      <c r="A495" s="33"/>
    </row>
    <row r="496" spans="1:1" ht="12.75">
      <c r="A496" s="33"/>
    </row>
    <row r="497" spans="1:1" ht="12.75">
      <c r="A497" s="33"/>
    </row>
    <row r="498" spans="1:1" ht="12.75">
      <c r="A498" s="33"/>
    </row>
    <row r="499" spans="1:1" ht="12.75">
      <c r="A499" s="33"/>
    </row>
    <row r="500" spans="1:1" ht="12.75">
      <c r="A500" s="33"/>
    </row>
    <row r="501" spans="1:1" ht="12.75">
      <c r="A501" s="33"/>
    </row>
    <row r="502" spans="1:1" ht="12.75">
      <c r="A502" s="33"/>
    </row>
    <row r="503" spans="1:1" ht="12.75">
      <c r="A503" s="33"/>
    </row>
    <row r="504" spans="1:1" ht="12.75">
      <c r="A504" s="33"/>
    </row>
    <row r="505" spans="1:1" ht="12.75">
      <c r="A505" s="33"/>
    </row>
    <row r="506" spans="1:1" ht="12.75">
      <c r="A506" s="33"/>
    </row>
    <row r="507" spans="1:1" ht="12.75">
      <c r="A507" s="33"/>
    </row>
    <row r="508" spans="1:1" ht="12.75">
      <c r="A508" s="33"/>
    </row>
    <row r="509" spans="1:1" ht="12.75">
      <c r="A509" s="33"/>
    </row>
    <row r="510" spans="1:1" ht="12.75">
      <c r="A510" s="33"/>
    </row>
    <row r="511" spans="1:1" ht="12.75">
      <c r="A511" s="33"/>
    </row>
    <row r="512" spans="1:1" ht="12.75">
      <c r="A512" s="33"/>
    </row>
    <row r="513" spans="1:1" ht="12.75">
      <c r="A513" s="33"/>
    </row>
    <row r="514" spans="1:1" ht="12.75">
      <c r="A514" s="33"/>
    </row>
    <row r="515" spans="1:1" ht="12.75">
      <c r="A515" s="33"/>
    </row>
    <row r="516" spans="1:1" ht="12.75">
      <c r="A516" s="33"/>
    </row>
    <row r="517" spans="1:1" ht="12.75">
      <c r="A517" s="33"/>
    </row>
    <row r="518" spans="1:1" ht="12.75">
      <c r="A518" s="33"/>
    </row>
    <row r="519" spans="1:1" ht="12.75">
      <c r="A519" s="33"/>
    </row>
    <row r="520" spans="1:1" ht="12.75">
      <c r="A520" s="33"/>
    </row>
    <row r="521" spans="1:1" ht="12.75">
      <c r="A521" s="33"/>
    </row>
    <row r="522" spans="1:1" ht="12.75">
      <c r="A522" s="33"/>
    </row>
    <row r="523" spans="1:1" ht="12.75">
      <c r="A523" s="33"/>
    </row>
    <row r="524" spans="1:1" ht="12.75">
      <c r="A524" s="33"/>
    </row>
    <row r="525" spans="1:1" ht="12.75">
      <c r="A525" s="33"/>
    </row>
    <row r="526" spans="1:1" ht="12.75">
      <c r="A526" s="33"/>
    </row>
    <row r="527" spans="1:1" ht="12.75">
      <c r="A527" s="33"/>
    </row>
    <row r="528" spans="1:1" ht="12.75">
      <c r="A528" s="33"/>
    </row>
    <row r="529" spans="1:1" ht="12.75">
      <c r="A529" s="33"/>
    </row>
    <row r="530" spans="1:1" ht="12.75">
      <c r="A530" s="33"/>
    </row>
    <row r="531" spans="1:1" ht="12.75">
      <c r="A531" s="33"/>
    </row>
    <row r="532" spans="1:1" ht="12.75">
      <c r="A532" s="33"/>
    </row>
    <row r="533" spans="1:1" ht="12.75">
      <c r="A533" s="33"/>
    </row>
    <row r="534" spans="1:1" ht="12.75">
      <c r="A534" s="33"/>
    </row>
    <row r="535" spans="1:1" ht="12.75">
      <c r="A535" s="33"/>
    </row>
    <row r="536" spans="1:1" ht="12.75">
      <c r="A536" s="33"/>
    </row>
    <row r="537" spans="1:1" ht="12.75">
      <c r="A537" s="33"/>
    </row>
    <row r="538" spans="1:1" ht="12.75">
      <c r="A538" s="33"/>
    </row>
    <row r="539" spans="1:1" ht="12.75">
      <c r="A539" s="33"/>
    </row>
    <row r="540" spans="1:1" ht="12.75">
      <c r="A540" s="33"/>
    </row>
    <row r="541" spans="1:1" ht="12.75">
      <c r="A541" s="33"/>
    </row>
    <row r="542" spans="1:1" ht="12.75">
      <c r="A542" s="33"/>
    </row>
    <row r="543" spans="1:1" ht="12.75">
      <c r="A543" s="33"/>
    </row>
    <row r="544" spans="1:1" ht="12.75">
      <c r="A544" s="33"/>
    </row>
    <row r="545" spans="1:1" ht="12.75">
      <c r="A545" s="33"/>
    </row>
    <row r="546" spans="1:1" ht="12.75">
      <c r="A546" s="33"/>
    </row>
    <row r="547" spans="1:1" ht="12.75">
      <c r="A547" s="33"/>
    </row>
    <row r="548" spans="1:1" ht="12.75">
      <c r="A548" s="33"/>
    </row>
    <row r="549" spans="1:1" ht="12.75">
      <c r="A549" s="33"/>
    </row>
    <row r="550" spans="1:1" ht="12.75">
      <c r="A550" s="33"/>
    </row>
    <row r="551" spans="1:1" ht="12.75">
      <c r="A551" s="33"/>
    </row>
    <row r="552" spans="1:1" ht="12.75">
      <c r="A552" s="33"/>
    </row>
    <row r="553" spans="1:1" ht="12.75">
      <c r="A553" s="33"/>
    </row>
    <row r="554" spans="1:1" ht="12.75">
      <c r="A554" s="33"/>
    </row>
    <row r="555" spans="1:1" ht="12.75">
      <c r="A555" s="33"/>
    </row>
    <row r="556" spans="1:1" ht="12.75">
      <c r="A556" s="33"/>
    </row>
    <row r="557" spans="1:1" ht="12.75">
      <c r="A557" s="33"/>
    </row>
    <row r="558" spans="1:1" ht="12.75">
      <c r="A558" s="33"/>
    </row>
    <row r="559" spans="1:1" ht="12.75">
      <c r="A559" s="33"/>
    </row>
    <row r="560" spans="1:1" ht="12.75">
      <c r="A560" s="33"/>
    </row>
    <row r="561" spans="1:1" ht="12.75">
      <c r="A561" s="33"/>
    </row>
    <row r="562" spans="1:1" ht="12.75">
      <c r="A562" s="33"/>
    </row>
    <row r="563" spans="1:1" ht="12.75">
      <c r="A563" s="33"/>
    </row>
    <row r="564" spans="1:1" ht="12.75">
      <c r="A564" s="33"/>
    </row>
    <row r="565" spans="1:1" ht="12.75">
      <c r="A565" s="33"/>
    </row>
    <row r="566" spans="1:1" ht="12.75">
      <c r="A566" s="33"/>
    </row>
    <row r="567" spans="1:1" ht="12.75">
      <c r="A567" s="33"/>
    </row>
    <row r="568" spans="1:1" ht="12.75">
      <c r="A568" s="33"/>
    </row>
    <row r="569" spans="1:1" ht="12.75">
      <c r="A569" s="33"/>
    </row>
    <row r="570" spans="1:1" ht="12.75">
      <c r="A570" s="33"/>
    </row>
    <row r="571" spans="1:1" ht="12.75">
      <c r="A571" s="33"/>
    </row>
    <row r="572" spans="1:1" ht="12.75">
      <c r="A572" s="33"/>
    </row>
    <row r="573" spans="1:1" ht="12.75">
      <c r="A573" s="33"/>
    </row>
    <row r="574" spans="1:1" ht="12.75">
      <c r="A574" s="33"/>
    </row>
    <row r="575" spans="1:1" ht="12.75">
      <c r="A575" s="33"/>
    </row>
    <row r="576" spans="1:1" ht="12.75">
      <c r="A576" s="33"/>
    </row>
    <row r="577" spans="1:1" ht="12.75">
      <c r="A577" s="33"/>
    </row>
    <row r="578" spans="1:1" ht="12.75">
      <c r="A578" s="33"/>
    </row>
    <row r="579" spans="1:1" ht="12.75">
      <c r="A579" s="33"/>
    </row>
    <row r="580" spans="1:1" ht="12.75">
      <c r="A580" s="33"/>
    </row>
    <row r="581" spans="1:1" ht="12.75">
      <c r="A581" s="33"/>
    </row>
    <row r="582" spans="1:1" ht="12.75">
      <c r="A582" s="33"/>
    </row>
    <row r="583" spans="1:1" ht="12.75">
      <c r="A583" s="33"/>
    </row>
    <row r="584" spans="1:1" ht="12.75">
      <c r="A584" s="33"/>
    </row>
    <row r="585" spans="1:1" ht="12.75">
      <c r="A585" s="33"/>
    </row>
    <row r="586" spans="1:1" ht="12.75">
      <c r="A586" s="33"/>
    </row>
    <row r="587" spans="1:1" ht="12.75">
      <c r="A587" s="33"/>
    </row>
    <row r="588" spans="1:1" ht="12.75">
      <c r="A588" s="33"/>
    </row>
    <row r="589" spans="1:1" ht="12.75">
      <c r="A589" s="33"/>
    </row>
    <row r="590" spans="1:1" ht="12.75">
      <c r="A590" s="33"/>
    </row>
    <row r="591" spans="1:1" ht="12.75">
      <c r="A591" s="33"/>
    </row>
    <row r="592" spans="1:1" ht="12.75">
      <c r="A592" s="33"/>
    </row>
    <row r="593" spans="1:1" ht="12.75">
      <c r="A593" s="33"/>
    </row>
    <row r="594" spans="1:1" ht="12.75">
      <c r="A594" s="33"/>
    </row>
    <row r="595" spans="1:1" ht="12.75">
      <c r="A595" s="33"/>
    </row>
    <row r="596" spans="1:1" ht="12.75">
      <c r="A596" s="33"/>
    </row>
    <row r="597" spans="1:1" ht="12.75">
      <c r="A597" s="33"/>
    </row>
    <row r="598" spans="1:1" ht="12.75">
      <c r="A598" s="33"/>
    </row>
    <row r="599" spans="1:1" ht="12.75">
      <c r="A599" s="33"/>
    </row>
    <row r="600" spans="1:1" ht="12.75">
      <c r="A600" s="33"/>
    </row>
    <row r="601" spans="1:1" ht="12.75">
      <c r="A601" s="33"/>
    </row>
    <row r="602" spans="1:1" ht="12.75">
      <c r="A602" s="33"/>
    </row>
    <row r="603" spans="1:1" ht="12.75">
      <c r="A603" s="33"/>
    </row>
    <row r="604" spans="1:1" ht="12.75">
      <c r="A604" s="33"/>
    </row>
    <row r="605" spans="1:1" ht="12.75">
      <c r="A605" s="33"/>
    </row>
    <row r="606" spans="1:1" ht="12.75">
      <c r="A606" s="33"/>
    </row>
    <row r="607" spans="1:1" ht="12.75">
      <c r="A607" s="33"/>
    </row>
    <row r="608" spans="1:1" ht="12.75">
      <c r="A608" s="33"/>
    </row>
    <row r="609" spans="1:1" ht="12.75">
      <c r="A609" s="33"/>
    </row>
    <row r="610" spans="1:1" ht="12.75">
      <c r="A610" s="33"/>
    </row>
    <row r="611" spans="1:1" ht="12.75">
      <c r="A611" s="33"/>
    </row>
    <row r="612" spans="1:1" ht="12.75">
      <c r="A612" s="33"/>
    </row>
    <row r="613" spans="1:1" ht="12.75">
      <c r="A613" s="33"/>
    </row>
    <row r="614" spans="1:1" ht="12.75">
      <c r="A614" s="33"/>
    </row>
    <row r="615" spans="1:1" ht="12.75">
      <c r="A615" s="33"/>
    </row>
    <row r="616" spans="1:1" ht="12.75">
      <c r="A616" s="33"/>
    </row>
    <row r="617" spans="1:1" ht="12.75">
      <c r="A617" s="33"/>
    </row>
    <row r="618" spans="1:1" ht="12.75">
      <c r="A618" s="33"/>
    </row>
    <row r="619" spans="1:1" ht="12.75">
      <c r="A619" s="33"/>
    </row>
    <row r="620" spans="1:1" ht="12.75">
      <c r="A620" s="33"/>
    </row>
    <row r="621" spans="1:1" ht="12.75">
      <c r="A621" s="33"/>
    </row>
    <row r="622" spans="1:1" ht="12.75">
      <c r="A622" s="33"/>
    </row>
    <row r="623" spans="1:1" ht="12.75">
      <c r="A623" s="33"/>
    </row>
    <row r="624" spans="1:1" ht="12.75">
      <c r="A624" s="33"/>
    </row>
    <row r="625" spans="1:1" ht="12.75">
      <c r="A625" s="33"/>
    </row>
    <row r="626" spans="1:1" ht="12.75">
      <c r="A626" s="33"/>
    </row>
    <row r="627" spans="1:1" ht="12.75">
      <c r="A627" s="33"/>
    </row>
    <row r="628" spans="1:1" ht="12.75">
      <c r="A628" s="33"/>
    </row>
    <row r="629" spans="1:1" ht="12.75">
      <c r="A629" s="33"/>
    </row>
    <row r="630" spans="1:1" ht="12.75">
      <c r="A630" s="33"/>
    </row>
    <row r="631" spans="1:1" ht="12.75">
      <c r="A631" s="33"/>
    </row>
    <row r="632" spans="1:1" ht="12.75">
      <c r="A632" s="33"/>
    </row>
    <row r="633" spans="1:1" ht="12.75">
      <c r="A633" s="33"/>
    </row>
    <row r="634" spans="1:1" ht="12.75">
      <c r="A634" s="33"/>
    </row>
    <row r="635" spans="1:1" ht="12.75">
      <c r="A635" s="33"/>
    </row>
    <row r="636" spans="1:1" ht="12.75">
      <c r="A636" s="33"/>
    </row>
    <row r="637" spans="1:1" ht="12.75">
      <c r="A637" s="33"/>
    </row>
    <row r="638" spans="1:1" ht="12.75">
      <c r="A638" s="33"/>
    </row>
    <row r="639" spans="1:1" ht="12.75">
      <c r="A639" s="33"/>
    </row>
    <row r="640" spans="1:1" ht="12.75">
      <c r="A640" s="33"/>
    </row>
    <row r="641" spans="1:1" ht="12.75">
      <c r="A641" s="33"/>
    </row>
    <row r="642" spans="1:1" ht="12.75">
      <c r="A642" s="33"/>
    </row>
    <row r="643" spans="1:1" ht="12.75">
      <c r="A643" s="33"/>
    </row>
    <row r="644" spans="1:1" ht="12.75">
      <c r="A644" s="33"/>
    </row>
    <row r="645" spans="1:1" ht="12.75">
      <c r="A645" s="33"/>
    </row>
    <row r="646" spans="1:1" ht="12.75">
      <c r="A646" s="33"/>
    </row>
    <row r="647" spans="1:1" ht="12.75">
      <c r="A647" s="33"/>
    </row>
    <row r="648" spans="1:1" ht="12.75">
      <c r="A648" s="33"/>
    </row>
    <row r="649" spans="1:1" ht="12.75">
      <c r="A649" s="33"/>
    </row>
    <row r="650" spans="1:1" ht="12.75">
      <c r="A650" s="33"/>
    </row>
    <row r="651" spans="1:1" ht="12.75">
      <c r="A651" s="33"/>
    </row>
    <row r="652" spans="1:1" ht="12.75">
      <c r="A652" s="33"/>
    </row>
    <row r="653" spans="1:1" ht="12.75">
      <c r="A653" s="33"/>
    </row>
    <row r="654" spans="1:1" ht="12.75">
      <c r="A654" s="33"/>
    </row>
    <row r="655" spans="1:1" ht="12.75">
      <c r="A655" s="33"/>
    </row>
    <row r="656" spans="1:1" ht="12.75">
      <c r="A656" s="33"/>
    </row>
    <row r="657" spans="1:1" ht="12.75">
      <c r="A657" s="33"/>
    </row>
    <row r="658" spans="1:1" ht="12.75">
      <c r="A658" s="33"/>
    </row>
    <row r="659" spans="1:1" ht="12.75">
      <c r="A659" s="33"/>
    </row>
    <row r="660" spans="1:1" ht="12.75">
      <c r="A660" s="33"/>
    </row>
    <row r="661" spans="1:1" ht="12.75">
      <c r="A661" s="33"/>
    </row>
    <row r="662" spans="1:1" ht="12.75">
      <c r="A662" s="33"/>
    </row>
    <row r="663" spans="1:1" ht="12.75">
      <c r="A663" s="33"/>
    </row>
    <row r="664" spans="1:1" ht="12.75">
      <c r="A664" s="33"/>
    </row>
    <row r="665" spans="1:1" ht="12.75">
      <c r="A665" s="33"/>
    </row>
    <row r="666" spans="1:1" ht="12.75">
      <c r="A666" s="33"/>
    </row>
    <row r="667" spans="1:1" ht="12.75">
      <c r="A667" s="33"/>
    </row>
    <row r="668" spans="1:1" ht="12.75">
      <c r="A668" s="33"/>
    </row>
    <row r="669" spans="1:1" ht="12.75">
      <c r="A669" s="33"/>
    </row>
    <row r="670" spans="1:1" ht="12.75">
      <c r="A670" s="33"/>
    </row>
    <row r="671" spans="1:1" ht="12.75">
      <c r="A671" s="33"/>
    </row>
    <row r="672" spans="1:1" ht="12.75">
      <c r="A672" s="33"/>
    </row>
    <row r="673" spans="1:1" ht="12.75">
      <c r="A673" s="33"/>
    </row>
    <row r="674" spans="1:1" ht="12.75">
      <c r="A674" s="33"/>
    </row>
    <row r="675" spans="1:1" ht="12.75">
      <c r="A675" s="33"/>
    </row>
    <row r="676" spans="1:1" ht="12.75">
      <c r="A676" s="33"/>
    </row>
    <row r="677" spans="1:1" ht="12.75">
      <c r="A677" s="33"/>
    </row>
    <row r="678" spans="1:1" ht="12.75">
      <c r="A678" s="33"/>
    </row>
    <row r="679" spans="1:1" ht="12.75">
      <c r="A679" s="33"/>
    </row>
    <row r="680" spans="1:1" ht="12.75">
      <c r="A680" s="33"/>
    </row>
    <row r="681" spans="1:1" ht="12.75">
      <c r="A681" s="33"/>
    </row>
    <row r="682" spans="1:1" ht="12.75">
      <c r="A682" s="33"/>
    </row>
    <row r="683" spans="1:1" ht="12.75">
      <c r="A683" s="33"/>
    </row>
    <row r="684" spans="1:1" ht="12.75">
      <c r="A684" s="33"/>
    </row>
    <row r="685" spans="1:1" ht="12.75">
      <c r="A685" s="33"/>
    </row>
    <row r="686" spans="1:1" ht="12.75">
      <c r="A686" s="33"/>
    </row>
    <row r="687" spans="1:1" ht="12.75">
      <c r="A687" s="33"/>
    </row>
    <row r="688" spans="1:1" ht="12.75">
      <c r="A688" s="33"/>
    </row>
    <row r="689" spans="1:1" ht="12.75">
      <c r="A689" s="33"/>
    </row>
    <row r="690" spans="1:1" ht="12.75">
      <c r="A690" s="33"/>
    </row>
    <row r="691" spans="1:1" ht="12.75">
      <c r="A691" s="33"/>
    </row>
    <row r="692" spans="1:1" ht="12.75">
      <c r="A692" s="33"/>
    </row>
    <row r="693" spans="1:1" ht="12.75">
      <c r="A693" s="33"/>
    </row>
    <row r="694" spans="1:1" ht="12.75">
      <c r="A694" s="33"/>
    </row>
    <row r="695" spans="1:1" ht="12.75">
      <c r="A695" s="33"/>
    </row>
    <row r="696" spans="1:1" ht="12.75">
      <c r="A696" s="33"/>
    </row>
    <row r="697" spans="1:1" ht="12.75">
      <c r="A697" s="33"/>
    </row>
    <row r="698" spans="1:1" ht="12.75">
      <c r="A698" s="33"/>
    </row>
    <row r="699" spans="1:1" ht="12.75">
      <c r="A699" s="33"/>
    </row>
    <row r="700" spans="1:1" ht="12.75">
      <c r="A700" s="33"/>
    </row>
    <row r="701" spans="1:1" ht="12.75">
      <c r="A701" s="33"/>
    </row>
    <row r="702" spans="1:1" ht="12.75">
      <c r="A702" s="33"/>
    </row>
    <row r="703" spans="1:1" ht="12.75">
      <c r="A703" s="33"/>
    </row>
    <row r="704" spans="1:1" ht="12.75">
      <c r="A704" s="33"/>
    </row>
    <row r="705" spans="1:1" ht="12.75">
      <c r="A705" s="33"/>
    </row>
    <row r="706" spans="1:1" ht="12.75">
      <c r="A706" s="33"/>
    </row>
    <row r="707" spans="1:1" ht="12.75">
      <c r="A707" s="33"/>
    </row>
    <row r="708" spans="1:1" ht="12.75">
      <c r="A708" s="33"/>
    </row>
    <row r="709" spans="1:1" ht="12.75">
      <c r="A709" s="33"/>
    </row>
    <row r="710" spans="1:1" ht="12.75">
      <c r="A710" s="33"/>
    </row>
    <row r="711" spans="1:1" ht="12.75">
      <c r="A711" s="33"/>
    </row>
    <row r="712" spans="1:1" ht="12.75">
      <c r="A712" s="33"/>
    </row>
    <row r="713" spans="1:1" ht="12.75">
      <c r="A713" s="33"/>
    </row>
    <row r="714" spans="1:1" ht="12.75">
      <c r="A714" s="33"/>
    </row>
    <row r="715" spans="1:1" ht="12.75">
      <c r="A715" s="33"/>
    </row>
    <row r="716" spans="1:1" ht="12.75">
      <c r="A716" s="33"/>
    </row>
    <row r="717" spans="1:1" ht="12.75">
      <c r="A717" s="33"/>
    </row>
    <row r="718" spans="1:1" ht="12.75">
      <c r="A718" s="33"/>
    </row>
    <row r="719" spans="1:1" ht="12.75">
      <c r="A719" s="33"/>
    </row>
    <row r="720" spans="1:1" ht="12.75">
      <c r="A720" s="33"/>
    </row>
    <row r="721" spans="1:1" ht="12.75">
      <c r="A721" s="33"/>
    </row>
    <row r="722" spans="1:1" ht="12.75">
      <c r="A722" s="33"/>
    </row>
    <row r="723" spans="1:1" ht="12.75">
      <c r="A723" s="33"/>
    </row>
    <row r="724" spans="1:1" ht="12.75">
      <c r="A724" s="33"/>
    </row>
    <row r="725" spans="1:1" ht="12.75">
      <c r="A725" s="33"/>
    </row>
    <row r="726" spans="1:1" ht="12.75">
      <c r="A726" s="33"/>
    </row>
    <row r="727" spans="1:1" ht="12.75">
      <c r="A727" s="33"/>
    </row>
    <row r="728" spans="1:1" ht="12.75">
      <c r="A728" s="33"/>
    </row>
    <row r="729" spans="1:1" ht="12.75">
      <c r="A729" s="33"/>
    </row>
    <row r="730" spans="1:1" ht="12.75">
      <c r="A730" s="33"/>
    </row>
    <row r="731" spans="1:1" ht="12.75">
      <c r="A731" s="33"/>
    </row>
    <row r="732" spans="1:1" ht="12.75">
      <c r="A732" s="33"/>
    </row>
    <row r="733" spans="1:1" ht="12.75">
      <c r="A733" s="33"/>
    </row>
    <row r="734" spans="1:1" ht="12.75">
      <c r="A734" s="33"/>
    </row>
    <row r="735" spans="1:1" ht="12.75">
      <c r="A735" s="33"/>
    </row>
    <row r="736" spans="1:1" ht="12.75">
      <c r="A736" s="33"/>
    </row>
    <row r="737" spans="1:1" ht="12.75">
      <c r="A737" s="33"/>
    </row>
    <row r="738" spans="1:1" ht="12.75">
      <c r="A738" s="33"/>
    </row>
    <row r="739" spans="1:1" ht="12.75">
      <c r="A739" s="33"/>
    </row>
    <row r="740" spans="1:1" ht="12.75">
      <c r="A740" s="33"/>
    </row>
    <row r="741" spans="1:1" ht="12.75">
      <c r="A741" s="33"/>
    </row>
    <row r="742" spans="1:1" ht="12.75">
      <c r="A742" s="33"/>
    </row>
    <row r="743" spans="1:1" ht="12.75">
      <c r="A743" s="33"/>
    </row>
    <row r="744" spans="1:1" ht="12.75">
      <c r="A744" s="33"/>
    </row>
    <row r="745" spans="1:1" ht="12.75">
      <c r="A745" s="33"/>
    </row>
    <row r="746" spans="1:1" ht="12.75">
      <c r="A746" s="33"/>
    </row>
    <row r="747" spans="1:1" ht="12.75">
      <c r="A747" s="33"/>
    </row>
    <row r="748" spans="1:1" ht="12.75">
      <c r="A748" s="33"/>
    </row>
    <row r="749" spans="1:1" ht="12.75">
      <c r="A749" s="33"/>
    </row>
    <row r="750" spans="1:1" ht="12.75">
      <c r="A750" s="33"/>
    </row>
    <row r="751" spans="1:1" ht="12.75">
      <c r="A751" s="33"/>
    </row>
    <row r="752" spans="1:1" ht="12.75">
      <c r="A752" s="33"/>
    </row>
    <row r="753" spans="1:1" ht="12.75">
      <c r="A753" s="33"/>
    </row>
    <row r="754" spans="1:1" ht="12.75">
      <c r="A754" s="33"/>
    </row>
    <row r="755" spans="1:1" ht="12.75">
      <c r="A755" s="33"/>
    </row>
    <row r="756" spans="1:1" ht="12.75">
      <c r="A756" s="33"/>
    </row>
    <row r="757" spans="1:1" ht="12.75">
      <c r="A757" s="33"/>
    </row>
    <row r="758" spans="1:1" ht="12.75">
      <c r="A758" s="33"/>
    </row>
    <row r="759" spans="1:1" ht="12.75">
      <c r="A759" s="33"/>
    </row>
    <row r="760" spans="1:1" ht="12.75">
      <c r="A760" s="33"/>
    </row>
    <row r="761" spans="1:1" ht="12.75">
      <c r="A761" s="33"/>
    </row>
    <row r="762" spans="1:1" ht="12.75">
      <c r="A762" s="33"/>
    </row>
    <row r="763" spans="1:1" ht="12.75">
      <c r="A763" s="33"/>
    </row>
    <row r="764" spans="1:1" ht="12.75">
      <c r="A764" s="33"/>
    </row>
    <row r="765" spans="1:1" ht="12.75">
      <c r="A765" s="33"/>
    </row>
    <row r="766" spans="1:1" ht="12.75">
      <c r="A766" s="33"/>
    </row>
    <row r="767" spans="1:1" ht="12.75">
      <c r="A767" s="33"/>
    </row>
    <row r="768" spans="1:1" ht="12.75">
      <c r="A768" s="33"/>
    </row>
    <row r="769" spans="1:1" ht="12.75">
      <c r="A769" s="33"/>
    </row>
    <row r="770" spans="1:1" ht="12.75">
      <c r="A770" s="33"/>
    </row>
    <row r="771" spans="1:1" ht="12.75">
      <c r="A771" s="33"/>
    </row>
    <row r="772" spans="1:1" ht="12.75">
      <c r="A772" s="33"/>
    </row>
    <row r="773" spans="1:1" ht="12.75">
      <c r="A773" s="33"/>
    </row>
    <row r="774" spans="1:1" ht="12.75">
      <c r="A774" s="33"/>
    </row>
    <row r="775" spans="1:1" ht="12.75">
      <c r="A775" s="33"/>
    </row>
    <row r="776" spans="1:1" ht="12.75">
      <c r="A776" s="33"/>
    </row>
    <row r="777" spans="1:1" ht="12.75">
      <c r="A777" s="33"/>
    </row>
    <row r="778" spans="1:1" ht="12.75">
      <c r="A778" s="33"/>
    </row>
    <row r="779" spans="1:1" ht="12.75">
      <c r="A779" s="33"/>
    </row>
    <row r="780" spans="1:1" ht="12.75">
      <c r="A780" s="33"/>
    </row>
    <row r="781" spans="1:1" ht="12.75">
      <c r="A781" s="33"/>
    </row>
    <row r="782" spans="1:1" ht="12.75">
      <c r="A782" s="33"/>
    </row>
    <row r="783" spans="1:1" ht="12.75">
      <c r="A783" s="33"/>
    </row>
    <row r="784" spans="1:1" ht="12.75">
      <c r="A784" s="33"/>
    </row>
    <row r="785" spans="1:1" ht="12.75">
      <c r="A785" s="33"/>
    </row>
    <row r="786" spans="1:1" ht="12.75">
      <c r="A786" s="33"/>
    </row>
    <row r="787" spans="1:1" ht="12.75">
      <c r="A787" s="33"/>
    </row>
    <row r="788" spans="1:1" ht="12.75">
      <c r="A788" s="33"/>
    </row>
    <row r="789" spans="1:1" ht="12.75">
      <c r="A789" s="33"/>
    </row>
    <row r="790" spans="1:1" ht="12.75">
      <c r="A790" s="33"/>
    </row>
    <row r="791" spans="1:1" ht="12.75">
      <c r="A791" s="33"/>
    </row>
    <row r="792" spans="1:1" ht="12.75">
      <c r="A792" s="33"/>
    </row>
    <row r="793" spans="1:1" ht="12.75">
      <c r="A793" s="33"/>
    </row>
    <row r="794" spans="1:1" ht="12.75">
      <c r="A794" s="33"/>
    </row>
    <row r="795" spans="1:1" ht="12.75">
      <c r="A795" s="33"/>
    </row>
    <row r="796" spans="1:1" ht="12.75">
      <c r="A796" s="33"/>
    </row>
    <row r="797" spans="1:1" ht="12.75">
      <c r="A797" s="33"/>
    </row>
    <row r="798" spans="1:1" ht="12.75">
      <c r="A798" s="33"/>
    </row>
    <row r="799" spans="1:1" ht="12.75">
      <c r="A799" s="33"/>
    </row>
    <row r="800" spans="1:1" ht="12.75">
      <c r="A800" s="33"/>
    </row>
    <row r="801" spans="1:1" ht="12.75">
      <c r="A801" s="33"/>
    </row>
    <row r="802" spans="1:1" ht="12.75">
      <c r="A802" s="33"/>
    </row>
    <row r="803" spans="1:1" ht="12.75">
      <c r="A803" s="33"/>
    </row>
    <row r="804" spans="1:1" ht="12.75">
      <c r="A804" s="33"/>
    </row>
    <row r="805" spans="1:1" ht="12.75">
      <c r="A805" s="33"/>
    </row>
    <row r="806" spans="1:1" ht="12.75">
      <c r="A806" s="33"/>
    </row>
    <row r="807" spans="1:1" ht="12.75">
      <c r="A807" s="33"/>
    </row>
    <row r="808" spans="1:1" ht="12.75">
      <c r="A808" s="33"/>
    </row>
    <row r="809" spans="1:1" ht="12.75">
      <c r="A809" s="33"/>
    </row>
    <row r="810" spans="1:1" ht="12.75">
      <c r="A810" s="33"/>
    </row>
    <row r="811" spans="1:1" ht="12.75">
      <c r="A811" s="33"/>
    </row>
    <row r="812" spans="1:1" ht="12.75">
      <c r="A812" s="33"/>
    </row>
    <row r="813" spans="1:1" ht="12.75">
      <c r="A813" s="33"/>
    </row>
    <row r="814" spans="1:1" ht="12.75">
      <c r="A814" s="33"/>
    </row>
    <row r="815" spans="1:1" ht="12.75">
      <c r="A815" s="33"/>
    </row>
    <row r="816" spans="1:1" ht="12.75">
      <c r="A816" s="33"/>
    </row>
    <row r="817" spans="1:1" ht="12.75">
      <c r="A817" s="33"/>
    </row>
    <row r="818" spans="1:1" ht="12.75">
      <c r="A818" s="33"/>
    </row>
    <row r="819" spans="1:1" ht="12.75">
      <c r="A819" s="33"/>
    </row>
    <row r="820" spans="1:1" ht="12.75">
      <c r="A820" s="33"/>
    </row>
    <row r="821" spans="1:1" ht="12.75">
      <c r="A821" s="33"/>
    </row>
    <row r="822" spans="1:1" ht="12.75">
      <c r="A822" s="33"/>
    </row>
    <row r="823" spans="1:1" ht="12.75">
      <c r="A823" s="33"/>
    </row>
    <row r="824" spans="1:1" ht="12.75">
      <c r="A824" s="33"/>
    </row>
    <row r="825" spans="1:1" ht="12.75">
      <c r="A825" s="33"/>
    </row>
    <row r="826" spans="1:1" ht="12.75">
      <c r="A826" s="33"/>
    </row>
    <row r="827" spans="1:1" ht="12.75">
      <c r="A827" s="33"/>
    </row>
    <row r="828" spans="1:1" ht="12.75">
      <c r="A828" s="33"/>
    </row>
    <row r="829" spans="1:1" ht="12.75">
      <c r="A829" s="33"/>
    </row>
    <row r="830" spans="1:1" ht="12.75">
      <c r="A830" s="33"/>
    </row>
    <row r="831" spans="1:1" ht="12.75">
      <c r="A831" s="33"/>
    </row>
    <row r="832" spans="1:1" ht="12.75">
      <c r="A832" s="33"/>
    </row>
    <row r="833" spans="1:1" ht="12.75">
      <c r="A833" s="33"/>
    </row>
    <row r="834" spans="1:1" ht="12.75">
      <c r="A834" s="33"/>
    </row>
    <row r="835" spans="1:1" ht="12.75">
      <c r="A835" s="33"/>
    </row>
    <row r="836" spans="1:1" ht="12.75">
      <c r="A836" s="33"/>
    </row>
    <row r="837" spans="1:1" ht="12.75">
      <c r="A837" s="33"/>
    </row>
    <row r="838" spans="1:1" ht="12.75">
      <c r="A838" s="33"/>
    </row>
    <row r="839" spans="1:1" ht="12.75">
      <c r="A839" s="33"/>
    </row>
    <row r="840" spans="1:1" ht="12.75">
      <c r="A840" s="33"/>
    </row>
    <row r="841" spans="1:1" ht="12.75">
      <c r="A841" s="33"/>
    </row>
    <row r="842" spans="1:1" ht="12.75">
      <c r="A842" s="33"/>
    </row>
    <row r="843" spans="1:1" ht="12.75">
      <c r="A843" s="33"/>
    </row>
    <row r="844" spans="1:1" ht="12.75">
      <c r="A844" s="33"/>
    </row>
    <row r="845" spans="1:1" ht="12.75">
      <c r="A845" s="33"/>
    </row>
    <row r="846" spans="1:1" ht="12.75">
      <c r="A846" s="33"/>
    </row>
    <row r="847" spans="1:1" ht="12.75">
      <c r="A847" s="33"/>
    </row>
    <row r="848" spans="1:1" ht="12.75">
      <c r="A848" s="33"/>
    </row>
    <row r="849" spans="1:1" ht="12.75">
      <c r="A849" s="33"/>
    </row>
    <row r="850" spans="1:1" ht="12.75">
      <c r="A850" s="33"/>
    </row>
    <row r="851" spans="1:1" ht="12.75">
      <c r="A851" s="33"/>
    </row>
    <row r="852" spans="1:1" ht="12.75">
      <c r="A852" s="33"/>
    </row>
    <row r="853" spans="1:1" ht="12.75">
      <c r="A853" s="33"/>
    </row>
    <row r="854" spans="1:1" ht="12.75">
      <c r="A854" s="33"/>
    </row>
    <row r="855" spans="1:1" ht="12.75">
      <c r="A855" s="33"/>
    </row>
    <row r="856" spans="1:1" ht="12.75">
      <c r="A856" s="33"/>
    </row>
    <row r="857" spans="1:1" ht="12.75">
      <c r="A857" s="33"/>
    </row>
    <row r="858" spans="1:1" ht="12.75">
      <c r="A858" s="33"/>
    </row>
    <row r="859" spans="1:1" ht="12.75">
      <c r="A859" s="33"/>
    </row>
    <row r="860" spans="1:1" ht="12.75">
      <c r="A860" s="33"/>
    </row>
    <row r="861" spans="1:1" ht="12.75">
      <c r="A861" s="33"/>
    </row>
    <row r="862" spans="1:1" ht="12.75">
      <c r="A862" s="33"/>
    </row>
    <row r="863" spans="1:1" ht="12.75">
      <c r="A863" s="33"/>
    </row>
    <row r="864" spans="1:1" ht="12.75">
      <c r="A864" s="33"/>
    </row>
    <row r="865" spans="1:1" ht="12.75">
      <c r="A865" s="33"/>
    </row>
    <row r="866" spans="1:1" ht="12.75">
      <c r="A866" s="33"/>
    </row>
    <row r="867" spans="1:1" ht="12.75">
      <c r="A867" s="33"/>
    </row>
    <row r="868" spans="1:1" ht="12.75">
      <c r="A868" s="33"/>
    </row>
    <row r="869" spans="1:1" ht="12.75">
      <c r="A869" s="33"/>
    </row>
    <row r="870" spans="1:1" ht="12.75">
      <c r="A870" s="33"/>
    </row>
    <row r="871" spans="1:1" ht="12.75">
      <c r="A871" s="33"/>
    </row>
    <row r="872" spans="1:1" ht="12.75">
      <c r="A872" s="33"/>
    </row>
    <row r="873" spans="1:1" ht="12.75">
      <c r="A873" s="33"/>
    </row>
    <row r="874" spans="1:1" ht="12.75">
      <c r="A874" s="33"/>
    </row>
    <row r="875" spans="1:1" ht="12.75">
      <c r="A875" s="33"/>
    </row>
    <row r="876" spans="1:1" ht="12.75">
      <c r="A876" s="33"/>
    </row>
    <row r="877" spans="1:1" ht="12.75">
      <c r="A877" s="33"/>
    </row>
    <row r="878" spans="1:1" ht="12.75">
      <c r="A878" s="33"/>
    </row>
    <row r="879" spans="1:1" ht="12.75">
      <c r="A879" s="33"/>
    </row>
    <row r="880" spans="1:1" ht="12.75">
      <c r="A880" s="33"/>
    </row>
    <row r="881" spans="1:1" ht="12.75">
      <c r="A881" s="33"/>
    </row>
    <row r="882" spans="1:1" ht="12.75">
      <c r="A882" s="33"/>
    </row>
    <row r="883" spans="1:1" ht="12.75">
      <c r="A883" s="33"/>
    </row>
    <row r="884" spans="1:1" ht="12.75">
      <c r="A884" s="33"/>
    </row>
    <row r="885" spans="1:1" ht="12.75">
      <c r="A885" s="33"/>
    </row>
    <row r="886" spans="1:1" ht="12.75">
      <c r="A886" s="33"/>
    </row>
    <row r="887" spans="1:1" ht="12.75">
      <c r="A887" s="33"/>
    </row>
    <row r="888" spans="1:1" ht="12.75">
      <c r="A888" s="33"/>
    </row>
    <row r="889" spans="1:1" ht="12.75">
      <c r="A889" s="33"/>
    </row>
    <row r="890" spans="1:1" ht="12.75">
      <c r="A890" s="33"/>
    </row>
    <row r="891" spans="1:1" ht="12.75">
      <c r="A891" s="33"/>
    </row>
    <row r="892" spans="1:1" ht="12.75">
      <c r="A892" s="33"/>
    </row>
    <row r="893" spans="1:1" ht="12.75">
      <c r="A893" s="33"/>
    </row>
    <row r="894" spans="1:1" ht="12.75">
      <c r="A894" s="33"/>
    </row>
    <row r="895" spans="1:1" ht="12.75">
      <c r="A895" s="33"/>
    </row>
    <row r="896" spans="1:1" ht="12.75">
      <c r="A896" s="33"/>
    </row>
    <row r="897" spans="1:1" ht="12.75">
      <c r="A897" s="33"/>
    </row>
    <row r="898" spans="1:1" ht="12.75">
      <c r="A898" s="33"/>
    </row>
    <row r="899" spans="1:1" ht="12.75">
      <c r="A899" s="33"/>
    </row>
    <row r="900" spans="1:1" ht="12.75">
      <c r="A900" s="33"/>
    </row>
    <row r="901" spans="1:1" ht="12.75">
      <c r="A901" s="33"/>
    </row>
    <row r="902" spans="1:1" ht="12.75">
      <c r="A902" s="33"/>
    </row>
    <row r="903" spans="1:1" ht="12.75">
      <c r="A903" s="33"/>
    </row>
    <row r="904" spans="1:1" ht="12.75">
      <c r="A904" s="33"/>
    </row>
    <row r="905" spans="1:1" ht="12.75">
      <c r="A905" s="33"/>
    </row>
    <row r="906" spans="1:1" ht="12.75">
      <c r="A906" s="33"/>
    </row>
    <row r="907" spans="1:1" ht="12.75">
      <c r="A907" s="33"/>
    </row>
    <row r="908" spans="1:1" ht="12.75">
      <c r="A908" s="33"/>
    </row>
    <row r="909" spans="1:1" ht="12.75">
      <c r="A909" s="33"/>
    </row>
    <row r="910" spans="1:1" ht="12.75">
      <c r="A910" s="33"/>
    </row>
    <row r="911" spans="1:1" ht="12.75">
      <c r="A911" s="33"/>
    </row>
    <row r="912" spans="1:1" ht="12.75">
      <c r="A912" s="33"/>
    </row>
    <row r="913" spans="1:1" ht="12.75">
      <c r="A913" s="33"/>
    </row>
    <row r="914" spans="1:1" ht="12.75">
      <c r="A914" s="33"/>
    </row>
    <row r="915" spans="1:1" ht="12.75">
      <c r="A915" s="33"/>
    </row>
    <row r="916" spans="1:1" ht="12.75">
      <c r="A916" s="33"/>
    </row>
    <row r="917" spans="1:1" ht="12.75">
      <c r="A917" s="33"/>
    </row>
    <row r="918" spans="1:1" ht="12.75">
      <c r="A918" s="33"/>
    </row>
    <row r="919" spans="1:1" ht="12.75">
      <c r="A919" s="33"/>
    </row>
    <row r="920" spans="1:1" ht="12.75">
      <c r="A920" s="33"/>
    </row>
    <row r="921" spans="1:1" ht="12.75">
      <c r="A921" s="33"/>
    </row>
    <row r="922" spans="1:1" ht="12.75">
      <c r="A922" s="33"/>
    </row>
    <row r="923" spans="1:1" ht="12.75">
      <c r="A923" s="33"/>
    </row>
    <row r="924" spans="1:1" ht="12.75">
      <c r="A924" s="33"/>
    </row>
    <row r="925" spans="1:1" ht="12.75">
      <c r="A925" s="33"/>
    </row>
    <row r="926" spans="1:1" ht="12.75">
      <c r="A926" s="33"/>
    </row>
    <row r="927" spans="1:1" ht="12.75">
      <c r="A927" s="33"/>
    </row>
    <row r="928" spans="1:1" ht="12.75">
      <c r="A928" s="33"/>
    </row>
    <row r="929" spans="1:1" ht="12.75">
      <c r="A929" s="33"/>
    </row>
    <row r="930" spans="1:1" ht="12.75">
      <c r="A930" s="33"/>
    </row>
    <row r="931" spans="1:1" ht="12.75">
      <c r="A931" s="33"/>
    </row>
    <row r="932" spans="1:1" ht="12.75">
      <c r="A932" s="33"/>
    </row>
    <row r="933" spans="1:1" ht="12.75">
      <c r="A933" s="33"/>
    </row>
    <row r="934" spans="1:1" ht="12.75">
      <c r="A934" s="33"/>
    </row>
    <row r="935" spans="1:1" ht="12.75">
      <c r="A935" s="33"/>
    </row>
    <row r="936" spans="1:1" ht="12.75">
      <c r="A936" s="33"/>
    </row>
    <row r="937" spans="1:1" ht="12.75">
      <c r="A937" s="33"/>
    </row>
    <row r="938" spans="1:1" ht="12.75">
      <c r="A938" s="33"/>
    </row>
    <row r="939" spans="1:1" ht="12.75">
      <c r="A939" s="33"/>
    </row>
    <row r="940" spans="1:1" ht="12.75">
      <c r="A940" s="33"/>
    </row>
    <row r="941" spans="1:1" ht="12.75">
      <c r="A941" s="33"/>
    </row>
    <row r="942" spans="1:1" ht="12.75">
      <c r="A942" s="33"/>
    </row>
    <row r="943" spans="1:1" ht="12.75">
      <c r="A943" s="33"/>
    </row>
    <row r="944" spans="1:1" ht="12.75">
      <c r="A944" s="33"/>
    </row>
    <row r="945" spans="1:1" ht="12.75">
      <c r="A945" s="33"/>
    </row>
    <row r="946" spans="1:1" ht="12.75">
      <c r="A946" s="33"/>
    </row>
    <row r="947" spans="1:1" ht="12.75">
      <c r="A947" s="33"/>
    </row>
    <row r="948" spans="1:1" ht="12.75">
      <c r="A948" s="33"/>
    </row>
    <row r="949" spans="1:1" ht="12.75">
      <c r="A949" s="33"/>
    </row>
    <row r="950" spans="1:1" ht="12.75">
      <c r="A950" s="33"/>
    </row>
    <row r="951" spans="1:1" ht="12.75">
      <c r="A951" s="33"/>
    </row>
    <row r="952" spans="1:1" ht="12.75">
      <c r="A952" s="33"/>
    </row>
    <row r="953" spans="1:1" ht="12.75">
      <c r="A953" s="33"/>
    </row>
    <row r="954" spans="1:1" ht="12.75">
      <c r="A954" s="33"/>
    </row>
    <row r="955" spans="1:1" ht="12.75">
      <c r="A955" s="33"/>
    </row>
    <row r="956" spans="1:1" ht="12.75">
      <c r="A956" s="33"/>
    </row>
    <row r="957" spans="1:1" ht="12.75">
      <c r="A957" s="33"/>
    </row>
    <row r="958" spans="1:1" ht="12.75">
      <c r="A958" s="33"/>
    </row>
    <row r="959" spans="1:1" ht="12.75">
      <c r="A959" s="33"/>
    </row>
    <row r="960" spans="1:1" ht="12.75">
      <c r="A960" s="33"/>
    </row>
    <row r="961" spans="1:1" ht="12.75">
      <c r="A961" s="33"/>
    </row>
    <row r="962" spans="1:1" ht="12.75">
      <c r="A962" s="33"/>
    </row>
    <row r="963" spans="1:1" ht="12.75">
      <c r="A963" s="33"/>
    </row>
    <row r="964" spans="1:1" ht="12.75">
      <c r="A964" s="33"/>
    </row>
    <row r="965" spans="1:1" ht="12.75">
      <c r="A965" s="33"/>
    </row>
    <row r="966" spans="1:1" ht="12.75">
      <c r="A966" s="33"/>
    </row>
    <row r="967" spans="1:1" ht="12.75">
      <c r="A967" s="33"/>
    </row>
    <row r="968" spans="1:1" ht="12.75">
      <c r="A968" s="33"/>
    </row>
    <row r="969" spans="1:1" ht="12.75">
      <c r="A969" s="33"/>
    </row>
    <row r="970" spans="1:1" ht="12.75">
      <c r="A970" s="33"/>
    </row>
    <row r="971" spans="1:1" ht="12.75">
      <c r="A971" s="33"/>
    </row>
    <row r="972" spans="1:1" ht="12.75">
      <c r="A972" s="33"/>
    </row>
    <row r="973" spans="1:1" ht="12.75">
      <c r="A973" s="33"/>
    </row>
    <row r="974" spans="1:1" ht="12.75">
      <c r="A974" s="33"/>
    </row>
    <row r="975" spans="1:1" ht="12.75">
      <c r="A975" s="33"/>
    </row>
    <row r="976" spans="1:1" ht="12.75">
      <c r="A976" s="33"/>
    </row>
    <row r="977" spans="1:1" ht="12.75">
      <c r="A977" s="33"/>
    </row>
    <row r="978" spans="1:1" ht="12.75">
      <c r="A978" s="33"/>
    </row>
    <row r="979" spans="1:1" ht="12.75">
      <c r="A979" s="33"/>
    </row>
    <row r="980" spans="1:1" ht="12.75">
      <c r="A980" s="33"/>
    </row>
    <row r="981" spans="1:1" ht="12.75">
      <c r="A981" s="33"/>
    </row>
    <row r="982" spans="1:1" ht="12.75">
      <c r="A982" s="33"/>
    </row>
    <row r="983" spans="1:1" ht="12.75">
      <c r="A983" s="33"/>
    </row>
    <row r="984" spans="1:1" ht="12.75">
      <c r="A984" s="33"/>
    </row>
    <row r="985" spans="1:1" ht="12.75">
      <c r="A985" s="33"/>
    </row>
    <row r="986" spans="1:1" ht="12.75">
      <c r="A986" s="33"/>
    </row>
    <row r="987" spans="1:1" ht="12.75">
      <c r="A987" s="33"/>
    </row>
    <row r="988" spans="1:1" ht="12.75">
      <c r="A988" s="33"/>
    </row>
    <row r="989" spans="1:1" ht="12.75">
      <c r="A989" s="33"/>
    </row>
    <row r="990" spans="1:1" ht="12.75">
      <c r="A990" s="33"/>
    </row>
    <row r="991" spans="1:1" ht="12.75">
      <c r="A991" s="33"/>
    </row>
    <row r="992" spans="1:1" ht="12.75">
      <c r="A992" s="33"/>
    </row>
    <row r="993" spans="1:1" ht="12.75">
      <c r="A993" s="33"/>
    </row>
    <row r="994" spans="1:1" ht="12.75">
      <c r="A994" s="33"/>
    </row>
    <row r="995" spans="1:1" ht="12.75">
      <c r="A995" s="33"/>
    </row>
    <row r="996" spans="1:1" ht="12.75">
      <c r="A996" s="33"/>
    </row>
    <row r="997" spans="1:1" ht="12.75">
      <c r="A997" s="33"/>
    </row>
    <row r="998" spans="1:1" ht="12.75">
      <c r="A998" s="33"/>
    </row>
    <row r="999" spans="1:1" ht="12.75">
      <c r="A999" s="33"/>
    </row>
    <row r="1000" spans="1:1" ht="12.75">
      <c r="A1000" s="33"/>
    </row>
  </sheetData>
  <mergeCells count="14">
    <mergeCell ref="A135:A175"/>
    <mergeCell ref="A1:A2"/>
    <mergeCell ref="B1:B2"/>
    <mergeCell ref="C1:D1"/>
    <mergeCell ref="A23:A42"/>
    <mergeCell ref="A43:A62"/>
    <mergeCell ref="A63:A82"/>
    <mergeCell ref="A83:A102"/>
    <mergeCell ref="A103:A118"/>
    <mergeCell ref="E1:H1"/>
    <mergeCell ref="I1:N1"/>
    <mergeCell ref="P1:Q1"/>
    <mergeCell ref="A3:A22"/>
    <mergeCell ref="A119:A134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K1000"/>
  <sheetViews>
    <sheetView workbookViewId="0">
      <selection activeCell="L27" sqref="L27"/>
    </sheetView>
  </sheetViews>
  <sheetFormatPr defaultColWidth="12.59765625" defaultRowHeight="15.75" customHeight="1"/>
  <sheetData>
    <row r="1" spans="1:33" ht="15.75" customHeight="1">
      <c r="A1" s="356" t="s">
        <v>0</v>
      </c>
      <c r="B1" s="356" t="s">
        <v>2</v>
      </c>
      <c r="C1" s="302" t="s">
        <v>253</v>
      </c>
      <c r="D1" s="302"/>
      <c r="E1" s="302"/>
      <c r="F1" s="302"/>
      <c r="G1" s="302"/>
      <c r="H1" s="298" t="s">
        <v>227</v>
      </c>
      <c r="I1" s="298"/>
      <c r="J1" s="298"/>
      <c r="K1" s="298"/>
      <c r="L1" s="298"/>
      <c r="M1" s="298"/>
      <c r="N1" s="298"/>
      <c r="O1" s="298"/>
      <c r="P1" s="298"/>
      <c r="Q1" s="298"/>
      <c r="R1" s="299" t="s">
        <v>254</v>
      </c>
      <c r="S1" s="299"/>
      <c r="T1" s="299"/>
      <c r="U1" s="299"/>
      <c r="V1" s="299"/>
      <c r="W1" s="299"/>
      <c r="X1" s="175" t="s">
        <v>229</v>
      </c>
      <c r="Y1" s="300" t="s">
        <v>230</v>
      </c>
      <c r="Z1" s="300"/>
      <c r="AA1" s="300"/>
      <c r="AB1" s="300"/>
      <c r="AC1" s="15"/>
      <c r="AD1" s="15"/>
      <c r="AE1" s="15"/>
      <c r="AF1" s="15"/>
      <c r="AG1" s="15"/>
    </row>
    <row r="2" spans="1:33" ht="15.75" customHeight="1">
      <c r="A2" s="356"/>
      <c r="B2" s="356"/>
      <c r="C2" s="176" t="s">
        <v>231</v>
      </c>
      <c r="D2" s="176" t="s">
        <v>232</v>
      </c>
      <c r="E2" s="176" t="s">
        <v>255</v>
      </c>
      <c r="F2" s="176" t="s">
        <v>256</v>
      </c>
      <c r="G2" s="176" t="s">
        <v>257</v>
      </c>
      <c r="H2" s="177" t="s">
        <v>233</v>
      </c>
      <c r="I2" s="177" t="s">
        <v>234</v>
      </c>
      <c r="J2" s="177" t="s">
        <v>235</v>
      </c>
      <c r="K2" s="177" t="s">
        <v>236</v>
      </c>
      <c r="L2" s="177" t="s">
        <v>258</v>
      </c>
      <c r="M2" s="177" t="s">
        <v>259</v>
      </c>
      <c r="N2" s="177" t="s">
        <v>260</v>
      </c>
      <c r="O2" s="177" t="s">
        <v>261</v>
      </c>
      <c r="P2" s="177" t="s">
        <v>262</v>
      </c>
      <c r="Q2" s="177" t="s">
        <v>263</v>
      </c>
      <c r="R2" s="178" t="s">
        <v>237</v>
      </c>
      <c r="S2" s="178" t="s">
        <v>239</v>
      </c>
      <c r="T2" s="178" t="s">
        <v>238</v>
      </c>
      <c r="U2" s="178" t="s">
        <v>240</v>
      </c>
      <c r="V2" s="178" t="s">
        <v>241</v>
      </c>
      <c r="W2" s="178" t="s">
        <v>242</v>
      </c>
      <c r="X2" s="175" t="s">
        <v>243</v>
      </c>
      <c r="Y2" s="179" t="s">
        <v>264</v>
      </c>
      <c r="Z2" s="179" t="s">
        <v>440</v>
      </c>
      <c r="AA2" s="179" t="s">
        <v>244</v>
      </c>
      <c r="AB2" s="179" t="s">
        <v>441</v>
      </c>
      <c r="AC2" s="15"/>
      <c r="AD2" s="15"/>
      <c r="AE2" s="15"/>
      <c r="AF2" s="15"/>
      <c r="AG2" s="15"/>
    </row>
    <row r="3" spans="1:33" ht="15.75" customHeight="1">
      <c r="A3" s="357" t="s">
        <v>3</v>
      </c>
      <c r="B3" s="358" t="s">
        <v>4</v>
      </c>
      <c r="C3" s="359" t="s">
        <v>265</v>
      </c>
      <c r="D3" s="135"/>
      <c r="E3" s="193" t="s">
        <v>248</v>
      </c>
      <c r="F3" s="134" t="s">
        <v>266</v>
      </c>
      <c r="G3" s="359">
        <v>0</v>
      </c>
      <c r="H3" s="359" t="s">
        <v>247</v>
      </c>
      <c r="I3" s="193" t="s">
        <v>247</v>
      </c>
      <c r="J3" s="193" t="s">
        <v>247</v>
      </c>
      <c r="K3" s="193" t="s">
        <v>247</v>
      </c>
      <c r="L3" s="193" t="s">
        <v>265</v>
      </c>
      <c r="M3" s="134" t="s">
        <v>248</v>
      </c>
      <c r="N3" s="193" t="s">
        <v>265</v>
      </c>
      <c r="O3" s="193" t="s">
        <v>265</v>
      </c>
      <c r="P3" s="193" t="s">
        <v>265</v>
      </c>
      <c r="Q3" s="193" t="s">
        <v>265</v>
      </c>
      <c r="R3" s="193">
        <v>30</v>
      </c>
      <c r="S3" s="193">
        <v>45876</v>
      </c>
      <c r="T3" s="193">
        <v>27705.59</v>
      </c>
      <c r="U3" s="134" t="s">
        <v>267</v>
      </c>
      <c r="V3" s="134" t="s">
        <v>267</v>
      </c>
      <c r="W3" s="134" t="s">
        <v>267</v>
      </c>
      <c r="X3" s="134" t="b">
        <v>1</v>
      </c>
      <c r="Y3" s="134">
        <v>8</v>
      </c>
      <c r="Z3" s="134">
        <v>0</v>
      </c>
      <c r="AA3" s="134">
        <v>0</v>
      </c>
      <c r="AB3" s="134">
        <v>22</v>
      </c>
      <c r="AC3" s="15"/>
      <c r="AD3" s="15"/>
      <c r="AE3" s="15"/>
      <c r="AF3" s="15"/>
      <c r="AG3" s="15"/>
    </row>
    <row r="4" spans="1:33" ht="15.75" customHeight="1">
      <c r="A4" s="357"/>
      <c r="B4" s="358" t="s">
        <v>5</v>
      </c>
      <c r="C4" s="359" t="s">
        <v>246</v>
      </c>
      <c r="D4" s="135"/>
      <c r="E4" s="359" t="s">
        <v>246</v>
      </c>
      <c r="F4" s="135"/>
      <c r="G4" s="359">
        <v>0</v>
      </c>
      <c r="H4" s="359" t="s">
        <v>247</v>
      </c>
      <c r="I4" s="359" t="s">
        <v>247</v>
      </c>
      <c r="J4" s="359" t="s">
        <v>247</v>
      </c>
      <c r="K4" s="359" t="s">
        <v>247</v>
      </c>
      <c r="L4" s="359" t="s">
        <v>246</v>
      </c>
      <c r="M4" s="359" t="s">
        <v>246</v>
      </c>
      <c r="N4" s="359" t="s">
        <v>246</v>
      </c>
      <c r="O4" s="359" t="s">
        <v>246</v>
      </c>
      <c r="P4" s="359" t="s">
        <v>246</v>
      </c>
      <c r="Q4" s="359" t="s">
        <v>246</v>
      </c>
      <c r="R4" s="359">
        <v>5.2</v>
      </c>
      <c r="S4" s="359">
        <v>33030</v>
      </c>
      <c r="T4" s="359">
        <v>41313.89</v>
      </c>
      <c r="U4" s="134">
        <v>7095908491</v>
      </c>
      <c r="V4" s="134">
        <v>79</v>
      </c>
      <c r="W4" s="134">
        <v>0.33851754490000002</v>
      </c>
      <c r="X4" s="134" t="b">
        <v>0</v>
      </c>
      <c r="Y4" s="134">
        <v>20</v>
      </c>
      <c r="Z4" s="134">
        <v>0</v>
      </c>
      <c r="AA4" s="134">
        <v>9.24</v>
      </c>
      <c r="AB4" s="134">
        <v>89.24</v>
      </c>
      <c r="AC4" s="15"/>
      <c r="AD4" s="15"/>
      <c r="AE4" s="15"/>
      <c r="AF4" s="15"/>
      <c r="AG4" s="15"/>
    </row>
    <row r="5" spans="1:33" ht="15.75" customHeight="1">
      <c r="A5" s="357"/>
      <c r="B5" s="358" t="s">
        <v>6</v>
      </c>
      <c r="C5" s="359" t="s">
        <v>246</v>
      </c>
      <c r="D5" s="135"/>
      <c r="E5" s="359" t="s">
        <v>246</v>
      </c>
      <c r="F5" s="135"/>
      <c r="G5" s="359">
        <v>0</v>
      </c>
      <c r="H5" s="359" t="s">
        <v>247</v>
      </c>
      <c r="I5" s="359" t="s">
        <v>247</v>
      </c>
      <c r="J5" s="359" t="s">
        <v>247</v>
      </c>
      <c r="K5" s="359" t="s">
        <v>247</v>
      </c>
      <c r="L5" s="359" t="s">
        <v>246</v>
      </c>
      <c r="M5" s="359" t="s">
        <v>246</v>
      </c>
      <c r="N5" s="359" t="s">
        <v>246</v>
      </c>
      <c r="O5" s="359" t="s">
        <v>246</v>
      </c>
      <c r="P5" s="359" t="s">
        <v>246</v>
      </c>
      <c r="Q5" s="359" t="s">
        <v>246</v>
      </c>
      <c r="R5" s="359">
        <v>5.8</v>
      </c>
      <c r="S5" s="359">
        <v>10603</v>
      </c>
      <c r="T5" s="359">
        <v>51871.88</v>
      </c>
      <c r="U5" s="134">
        <v>3189985753</v>
      </c>
      <c r="V5" s="134">
        <v>26</v>
      </c>
      <c r="W5" s="134">
        <v>0.47133876470000002</v>
      </c>
      <c r="X5" s="134" t="b">
        <v>0</v>
      </c>
      <c r="Y5" s="134">
        <v>20</v>
      </c>
      <c r="Z5" s="134">
        <v>0</v>
      </c>
      <c r="AA5" s="134">
        <v>16.55</v>
      </c>
      <c r="AB5" s="134">
        <v>96.55</v>
      </c>
      <c r="AC5" s="15"/>
      <c r="AD5" s="15"/>
      <c r="AE5" s="15"/>
      <c r="AF5" s="15"/>
      <c r="AG5" s="15"/>
    </row>
    <row r="6" spans="1:33" ht="15.75" customHeight="1">
      <c r="A6" s="357"/>
      <c r="B6" s="358" t="s">
        <v>7</v>
      </c>
      <c r="C6" s="359" t="s">
        <v>252</v>
      </c>
      <c r="D6" s="135"/>
      <c r="E6" s="359" t="s">
        <v>248</v>
      </c>
      <c r="F6" s="359" t="s">
        <v>268</v>
      </c>
      <c r="G6" s="359">
        <v>1</v>
      </c>
      <c r="H6" s="359" t="s">
        <v>247</v>
      </c>
      <c r="I6" s="359" t="s">
        <v>247</v>
      </c>
      <c r="J6" s="359" t="s">
        <v>247</v>
      </c>
      <c r="K6" s="359" t="s">
        <v>247</v>
      </c>
      <c r="L6" s="359" t="s">
        <v>246</v>
      </c>
      <c r="M6" s="359" t="s">
        <v>246</v>
      </c>
      <c r="N6" s="359" t="s">
        <v>246</v>
      </c>
      <c r="O6" s="359" t="s">
        <v>246</v>
      </c>
      <c r="P6" s="359" t="s">
        <v>248</v>
      </c>
      <c r="Q6" s="359" t="s">
        <v>246</v>
      </c>
      <c r="R6" s="359">
        <v>6</v>
      </c>
      <c r="S6" s="359">
        <v>88487</v>
      </c>
      <c r="T6" s="359">
        <v>167653.9</v>
      </c>
      <c r="U6" s="134">
        <v>89011143896</v>
      </c>
      <c r="V6" s="134">
        <v>139</v>
      </c>
      <c r="W6" s="134">
        <v>-2.4470166839999998</v>
      </c>
      <c r="X6" s="134" t="b">
        <v>0</v>
      </c>
      <c r="Y6" s="134">
        <v>17</v>
      </c>
      <c r="Z6" s="134">
        <v>0</v>
      </c>
      <c r="AA6" s="134">
        <v>0.97</v>
      </c>
      <c r="AB6" s="134">
        <v>59.97</v>
      </c>
      <c r="AC6" s="15"/>
      <c r="AD6" s="15"/>
      <c r="AE6" s="15"/>
      <c r="AF6" s="15"/>
      <c r="AG6" s="15"/>
    </row>
    <row r="7" spans="1:33" ht="15.75" customHeight="1">
      <c r="A7" s="357"/>
      <c r="B7" s="358" t="s">
        <v>8</v>
      </c>
      <c r="C7" s="359" t="s">
        <v>246</v>
      </c>
      <c r="D7" s="135"/>
      <c r="E7" s="359" t="s">
        <v>246</v>
      </c>
      <c r="F7" s="135"/>
      <c r="G7" s="359">
        <v>0</v>
      </c>
      <c r="H7" s="359" t="s">
        <v>247</v>
      </c>
      <c r="I7" s="359" t="s">
        <v>247</v>
      </c>
      <c r="J7" s="359" t="s">
        <v>247</v>
      </c>
      <c r="K7" s="359" t="s">
        <v>247</v>
      </c>
      <c r="L7" s="359" t="s">
        <v>246</v>
      </c>
      <c r="M7" s="359" t="s">
        <v>246</v>
      </c>
      <c r="N7" s="359" t="s">
        <v>246</v>
      </c>
      <c r="O7" s="359" t="s">
        <v>246</v>
      </c>
      <c r="P7" s="359" t="s">
        <v>246</v>
      </c>
      <c r="Q7" s="359" t="s">
        <v>246</v>
      </c>
      <c r="R7" s="359">
        <v>7.1</v>
      </c>
      <c r="S7" s="359">
        <v>11824</v>
      </c>
      <c r="T7" s="359">
        <v>28803.3</v>
      </c>
      <c r="U7" s="134">
        <v>2418048556</v>
      </c>
      <c r="V7" s="134">
        <v>10</v>
      </c>
      <c r="W7" s="134">
        <v>0.49758855169999999</v>
      </c>
      <c r="X7" s="134" t="b">
        <v>0</v>
      </c>
      <c r="Y7" s="134">
        <v>20</v>
      </c>
      <c r="Z7" s="134">
        <v>0</v>
      </c>
      <c r="AA7" s="134">
        <v>18.760000000000002</v>
      </c>
      <c r="AB7" s="134">
        <v>98.76</v>
      </c>
      <c r="AC7" s="15"/>
      <c r="AD7" s="15"/>
      <c r="AE7" s="15"/>
      <c r="AF7" s="15"/>
      <c r="AG7" s="15"/>
    </row>
    <row r="8" spans="1:33" ht="15.75" customHeight="1">
      <c r="A8" s="357"/>
      <c r="B8" s="358" t="s">
        <v>9</v>
      </c>
      <c r="C8" s="359" t="s">
        <v>246</v>
      </c>
      <c r="D8" s="135"/>
      <c r="E8" s="359" t="s">
        <v>246</v>
      </c>
      <c r="F8" s="135"/>
      <c r="G8" s="359">
        <v>0</v>
      </c>
      <c r="H8" s="359" t="s">
        <v>247</v>
      </c>
      <c r="I8" s="359" t="s">
        <v>247</v>
      </c>
      <c r="J8" s="359" t="s">
        <v>247</v>
      </c>
      <c r="K8" s="359" t="s">
        <v>247</v>
      </c>
      <c r="L8" s="359" t="s">
        <v>246</v>
      </c>
      <c r="M8" s="359" t="s">
        <v>246</v>
      </c>
      <c r="N8" s="359" t="s">
        <v>246</v>
      </c>
      <c r="O8" s="359" t="s">
        <v>246</v>
      </c>
      <c r="P8" s="359" t="s">
        <v>246</v>
      </c>
      <c r="Q8" s="359" t="s">
        <v>246</v>
      </c>
      <c r="R8" s="359">
        <v>6</v>
      </c>
      <c r="S8" s="359">
        <v>42412</v>
      </c>
      <c r="T8" s="359">
        <v>76829.86</v>
      </c>
      <c r="U8" s="134">
        <v>19551048134</v>
      </c>
      <c r="V8" s="134">
        <v>121</v>
      </c>
      <c r="W8" s="134">
        <v>-8.5020489690000006E-2</v>
      </c>
      <c r="X8" s="134" t="b">
        <v>0</v>
      </c>
      <c r="Y8" s="134">
        <v>20</v>
      </c>
      <c r="Z8" s="134">
        <v>0</v>
      </c>
      <c r="AA8" s="134">
        <v>3.45</v>
      </c>
      <c r="AB8" s="134">
        <v>83.45</v>
      </c>
      <c r="AC8" s="15"/>
      <c r="AD8" s="15"/>
      <c r="AE8" s="15"/>
      <c r="AF8" s="15"/>
      <c r="AG8" s="15"/>
    </row>
    <row r="9" spans="1:33" ht="15.75" customHeight="1">
      <c r="A9" s="357"/>
      <c r="B9" s="140" t="s">
        <v>10</v>
      </c>
      <c r="C9" s="359" t="s">
        <v>248</v>
      </c>
      <c r="D9" s="134" t="s">
        <v>249</v>
      </c>
      <c r="E9" s="135"/>
      <c r="F9" s="135"/>
      <c r="G9" s="359">
        <v>0</v>
      </c>
      <c r="H9" s="359" t="s">
        <v>248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4" t="s">
        <v>267</v>
      </c>
      <c r="V9" s="134" t="s">
        <v>267</v>
      </c>
      <c r="W9" s="134" t="s">
        <v>267</v>
      </c>
      <c r="X9" s="134" t="b">
        <v>0</v>
      </c>
      <c r="Y9" s="134">
        <v>0</v>
      </c>
      <c r="Z9" s="134">
        <v>0</v>
      </c>
      <c r="AA9" s="134">
        <v>0</v>
      </c>
      <c r="AB9" s="134">
        <v>0</v>
      </c>
      <c r="AC9" s="15"/>
      <c r="AD9" s="15"/>
      <c r="AE9" s="15"/>
      <c r="AF9" s="15"/>
      <c r="AG9" s="15"/>
    </row>
    <row r="10" spans="1:33" ht="15.75" customHeight="1">
      <c r="A10" s="357"/>
      <c r="B10" s="358" t="s">
        <v>11</v>
      </c>
      <c r="C10" s="359" t="s">
        <v>246</v>
      </c>
      <c r="D10" s="135"/>
      <c r="E10" s="359" t="s">
        <v>246</v>
      </c>
      <c r="F10" s="135"/>
      <c r="G10" s="359">
        <v>0</v>
      </c>
      <c r="H10" s="359" t="s">
        <v>247</v>
      </c>
      <c r="I10" s="359" t="s">
        <v>247</v>
      </c>
      <c r="J10" s="359" t="s">
        <v>247</v>
      </c>
      <c r="K10" s="359" t="s">
        <v>247</v>
      </c>
      <c r="L10" s="359" t="s">
        <v>246</v>
      </c>
      <c r="M10" s="359" t="s">
        <v>246</v>
      </c>
      <c r="N10" s="359" t="s">
        <v>246</v>
      </c>
      <c r="O10" s="359" t="s">
        <v>246</v>
      </c>
      <c r="P10" s="359" t="s">
        <v>246</v>
      </c>
      <c r="Q10" s="359" t="s">
        <v>246</v>
      </c>
      <c r="R10" s="359">
        <v>15.3</v>
      </c>
      <c r="S10" s="359">
        <v>10603</v>
      </c>
      <c r="T10" s="359">
        <v>62523.02</v>
      </c>
      <c r="U10" s="134">
        <v>10142853190</v>
      </c>
      <c r="V10" s="134">
        <v>98</v>
      </c>
      <c r="W10" s="134">
        <v>0.23490594309999999</v>
      </c>
      <c r="X10" s="134" t="b">
        <v>0</v>
      </c>
      <c r="Y10" s="134">
        <v>20</v>
      </c>
      <c r="Z10" s="134">
        <v>0</v>
      </c>
      <c r="AA10" s="134">
        <v>6.62</v>
      </c>
      <c r="AB10" s="134">
        <v>86.62</v>
      </c>
      <c r="AC10" s="15"/>
      <c r="AD10" s="15"/>
      <c r="AE10" s="15"/>
      <c r="AF10" s="15"/>
      <c r="AG10" s="15"/>
    </row>
    <row r="11" spans="1:33" ht="15.75" customHeight="1">
      <c r="A11" s="357"/>
      <c r="B11" s="358" t="s">
        <v>12</v>
      </c>
      <c r="C11" s="359" t="s">
        <v>246</v>
      </c>
      <c r="D11" s="135"/>
      <c r="E11" s="359" t="s">
        <v>246</v>
      </c>
      <c r="F11" s="135"/>
      <c r="G11" s="359">
        <v>0</v>
      </c>
      <c r="H11" s="359" t="s">
        <v>247</v>
      </c>
      <c r="I11" s="359" t="s">
        <v>247</v>
      </c>
      <c r="J11" s="359" t="s">
        <v>247</v>
      </c>
      <c r="K11" s="359" t="s">
        <v>247</v>
      </c>
      <c r="L11" s="359" t="s">
        <v>246</v>
      </c>
      <c r="M11" s="359" t="s">
        <v>246</v>
      </c>
      <c r="N11" s="359" t="s">
        <v>246</v>
      </c>
      <c r="O11" s="359" t="s">
        <v>246</v>
      </c>
      <c r="P11" s="359" t="s">
        <v>246</v>
      </c>
      <c r="Q11" s="359" t="s">
        <v>246</v>
      </c>
      <c r="R11" s="359">
        <v>3.1</v>
      </c>
      <c r="S11" s="359">
        <v>66060</v>
      </c>
      <c r="T11" s="359">
        <v>38705.99</v>
      </c>
      <c r="U11" s="134">
        <v>7926444868</v>
      </c>
      <c r="V11" s="134">
        <v>84</v>
      </c>
      <c r="W11" s="134">
        <v>0.31027508799999998</v>
      </c>
      <c r="X11" s="134" t="b">
        <v>0</v>
      </c>
      <c r="Y11" s="134">
        <v>20</v>
      </c>
      <c r="Z11" s="134">
        <v>0</v>
      </c>
      <c r="AA11" s="134">
        <v>8.5500000000000007</v>
      </c>
      <c r="AB11" s="134">
        <v>88.55</v>
      </c>
      <c r="AC11" s="15"/>
      <c r="AD11" s="15"/>
      <c r="AE11" s="15"/>
      <c r="AF11" s="15"/>
      <c r="AG11" s="15"/>
    </row>
    <row r="12" spans="1:33" ht="15.75" customHeight="1">
      <c r="A12" s="357"/>
      <c r="B12" s="358" t="s">
        <v>13</v>
      </c>
      <c r="C12" s="359" t="s">
        <v>248</v>
      </c>
      <c r="D12" s="134" t="s">
        <v>249</v>
      </c>
      <c r="E12" s="135"/>
      <c r="F12" s="135"/>
      <c r="G12" s="359">
        <v>0</v>
      </c>
      <c r="H12" s="359" t="s">
        <v>248</v>
      </c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4" t="s">
        <v>267</v>
      </c>
      <c r="V12" s="134" t="s">
        <v>267</v>
      </c>
      <c r="W12" s="134" t="s">
        <v>267</v>
      </c>
      <c r="X12" s="134" t="b">
        <v>0</v>
      </c>
      <c r="Y12" s="134">
        <v>0</v>
      </c>
      <c r="Z12" s="134">
        <v>0</v>
      </c>
      <c r="AA12" s="134">
        <v>0</v>
      </c>
      <c r="AB12" s="134">
        <v>0</v>
      </c>
      <c r="AC12" s="15"/>
      <c r="AD12" s="15"/>
      <c r="AE12" s="15"/>
      <c r="AF12" s="15"/>
      <c r="AG12" s="15"/>
    </row>
    <row r="13" spans="1:33" ht="15.75" customHeight="1">
      <c r="A13" s="357"/>
      <c r="B13" s="358" t="s">
        <v>14</v>
      </c>
      <c r="C13" s="359" t="s">
        <v>252</v>
      </c>
      <c r="D13" s="135"/>
      <c r="E13" s="359" t="s">
        <v>246</v>
      </c>
      <c r="F13" s="135"/>
      <c r="G13" s="359">
        <v>0</v>
      </c>
      <c r="H13" s="359" t="s">
        <v>247</v>
      </c>
      <c r="I13" s="359" t="s">
        <v>247</v>
      </c>
      <c r="J13" s="359" t="s">
        <v>247</v>
      </c>
      <c r="K13" s="359" t="s">
        <v>247</v>
      </c>
      <c r="L13" s="359" t="s">
        <v>246</v>
      </c>
      <c r="M13" s="359" t="s">
        <v>246</v>
      </c>
      <c r="N13" s="359" t="s">
        <v>246</v>
      </c>
      <c r="O13" s="359" t="s">
        <v>246</v>
      </c>
      <c r="P13" s="359" t="s">
        <v>246</v>
      </c>
      <c r="Q13" s="359" t="s">
        <v>246</v>
      </c>
      <c r="R13" s="359">
        <v>7.1</v>
      </c>
      <c r="S13" s="359">
        <v>11824</v>
      </c>
      <c r="T13" s="359">
        <v>37129.279999999999</v>
      </c>
      <c r="U13" s="134">
        <v>3117017908</v>
      </c>
      <c r="V13" s="134">
        <v>24</v>
      </c>
      <c r="W13" s="134">
        <v>0.47382004220000001</v>
      </c>
      <c r="X13" s="134" t="b">
        <v>0</v>
      </c>
      <c r="Y13" s="134">
        <v>20</v>
      </c>
      <c r="Z13" s="134">
        <v>0</v>
      </c>
      <c r="AA13" s="134">
        <v>16.829999999999998</v>
      </c>
      <c r="AB13" s="134">
        <v>78.83</v>
      </c>
      <c r="AC13" s="15"/>
      <c r="AD13" s="15"/>
      <c r="AE13" s="15"/>
      <c r="AF13" s="15"/>
      <c r="AG13" s="15"/>
    </row>
    <row r="14" spans="1:33" ht="15.75" customHeight="1">
      <c r="A14" s="357"/>
      <c r="B14" s="358" t="s">
        <v>15</v>
      </c>
      <c r="C14" s="359" t="s">
        <v>252</v>
      </c>
      <c r="D14" s="135"/>
      <c r="E14" s="359" t="s">
        <v>252</v>
      </c>
      <c r="F14" s="135"/>
      <c r="G14" s="359">
        <v>0</v>
      </c>
      <c r="H14" s="359" t="s">
        <v>247</v>
      </c>
      <c r="I14" s="359" t="s">
        <v>247</v>
      </c>
      <c r="J14" s="359" t="s">
        <v>247</v>
      </c>
      <c r="K14" s="359" t="s">
        <v>247</v>
      </c>
      <c r="L14" s="359" t="s">
        <v>252</v>
      </c>
      <c r="M14" s="359" t="s">
        <v>252</v>
      </c>
      <c r="N14" s="359" t="s">
        <v>252</v>
      </c>
      <c r="O14" s="359" t="s">
        <v>252</v>
      </c>
      <c r="P14" s="359" t="s">
        <v>252</v>
      </c>
      <c r="Q14" s="359" t="s">
        <v>252</v>
      </c>
      <c r="R14" s="359">
        <v>8</v>
      </c>
      <c r="S14" s="359">
        <v>42609</v>
      </c>
      <c r="T14" s="359">
        <v>72841.509999999995</v>
      </c>
      <c r="U14" s="134">
        <v>24829631197</v>
      </c>
      <c r="V14" s="134">
        <v>123</v>
      </c>
      <c r="W14" s="134">
        <v>-0.26451913519999998</v>
      </c>
      <c r="X14" s="134" t="b">
        <v>0</v>
      </c>
      <c r="Y14" s="134">
        <v>14</v>
      </c>
      <c r="Z14" s="134">
        <v>0</v>
      </c>
      <c r="AA14" s="134">
        <v>3.17</v>
      </c>
      <c r="AB14" s="134">
        <v>59.17</v>
      </c>
      <c r="AC14" s="15"/>
      <c r="AD14" s="15"/>
      <c r="AE14" s="15"/>
      <c r="AF14" s="15"/>
      <c r="AG14" s="15"/>
    </row>
    <row r="15" spans="1:33" ht="15.75" customHeight="1">
      <c r="A15" s="357"/>
      <c r="B15" s="358" t="s">
        <v>16</v>
      </c>
      <c r="C15" s="359" t="s">
        <v>246</v>
      </c>
      <c r="D15" s="135"/>
      <c r="E15" s="359" t="s">
        <v>252</v>
      </c>
      <c r="F15" s="135"/>
      <c r="G15" s="359">
        <v>1</v>
      </c>
      <c r="H15" s="359" t="s">
        <v>247</v>
      </c>
      <c r="I15" s="359" t="s">
        <v>247</v>
      </c>
      <c r="J15" s="359" t="s">
        <v>247</v>
      </c>
      <c r="K15" s="359" t="s">
        <v>247</v>
      </c>
      <c r="L15" s="359" t="s">
        <v>246</v>
      </c>
      <c r="M15" s="359" t="s">
        <v>252</v>
      </c>
      <c r="N15" s="359" t="s">
        <v>246</v>
      </c>
      <c r="O15" s="359" t="s">
        <v>246</v>
      </c>
      <c r="P15" s="359" t="s">
        <v>246</v>
      </c>
      <c r="Q15" s="359" t="s">
        <v>246</v>
      </c>
      <c r="R15" s="359">
        <v>12.2</v>
      </c>
      <c r="S15" s="359">
        <v>10603</v>
      </c>
      <c r="T15" s="359">
        <v>38872.31</v>
      </c>
      <c r="U15" s="134">
        <v>5028389856</v>
      </c>
      <c r="V15" s="134">
        <v>55</v>
      </c>
      <c r="W15" s="134">
        <v>0.40882368390000001</v>
      </c>
      <c r="X15" s="134" t="b">
        <v>0</v>
      </c>
      <c r="Y15" s="134">
        <v>19.100000000000001</v>
      </c>
      <c r="Z15" s="134">
        <v>0.3</v>
      </c>
      <c r="AA15" s="134">
        <v>12.55</v>
      </c>
      <c r="AB15" s="134">
        <v>91.95</v>
      </c>
      <c r="AC15" s="15"/>
      <c r="AD15" s="15"/>
      <c r="AE15" s="15"/>
      <c r="AF15" s="15"/>
      <c r="AG15" s="15"/>
    </row>
    <row r="16" spans="1:33" ht="15.75" customHeight="1">
      <c r="A16" s="357"/>
      <c r="B16" s="140" t="s">
        <v>17</v>
      </c>
      <c r="C16" s="359" t="s">
        <v>248</v>
      </c>
      <c r="D16" s="134" t="s">
        <v>249</v>
      </c>
      <c r="E16" s="135"/>
      <c r="F16" s="135"/>
      <c r="G16" s="359">
        <v>0</v>
      </c>
      <c r="H16" s="359" t="s">
        <v>248</v>
      </c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4" t="s">
        <v>267</v>
      </c>
      <c r="V16" s="134" t="s">
        <v>267</v>
      </c>
      <c r="W16" s="134" t="s">
        <v>267</v>
      </c>
      <c r="X16" s="134" t="b">
        <v>0</v>
      </c>
      <c r="Y16" s="134">
        <v>0</v>
      </c>
      <c r="Z16" s="134">
        <v>0</v>
      </c>
      <c r="AA16" s="134">
        <v>0</v>
      </c>
      <c r="AB16" s="134">
        <v>0</v>
      </c>
      <c r="AC16" s="15"/>
      <c r="AD16" s="15"/>
      <c r="AE16" s="15"/>
      <c r="AF16" s="15"/>
      <c r="AG16" s="15"/>
    </row>
    <row r="17" spans="1:33" ht="15.75" customHeight="1">
      <c r="A17" s="357"/>
      <c r="B17" s="358" t="s">
        <v>18</v>
      </c>
      <c r="C17" s="359" t="s">
        <v>246</v>
      </c>
      <c r="D17" s="135"/>
      <c r="E17" s="359" t="s">
        <v>246</v>
      </c>
      <c r="F17" s="135"/>
      <c r="G17" s="359">
        <v>0</v>
      </c>
      <c r="H17" s="359" t="s">
        <v>247</v>
      </c>
      <c r="I17" s="359" t="s">
        <v>247</v>
      </c>
      <c r="J17" s="359" t="s">
        <v>247</v>
      </c>
      <c r="K17" s="359" t="s">
        <v>247</v>
      </c>
      <c r="L17" s="359" t="s">
        <v>246</v>
      </c>
      <c r="M17" s="359" t="s">
        <v>246</v>
      </c>
      <c r="N17" s="359" t="s">
        <v>246</v>
      </c>
      <c r="O17" s="359" t="s">
        <v>246</v>
      </c>
      <c r="P17" s="359" t="s">
        <v>246</v>
      </c>
      <c r="Q17" s="359" t="s">
        <v>246</v>
      </c>
      <c r="R17" s="359">
        <v>18.3</v>
      </c>
      <c r="S17" s="359">
        <v>10603</v>
      </c>
      <c r="T17" s="359">
        <v>64665.22</v>
      </c>
      <c r="U17" s="134">
        <v>12547309496</v>
      </c>
      <c r="V17" s="134">
        <v>108</v>
      </c>
      <c r="W17" s="134">
        <v>0.15314221119999999</v>
      </c>
      <c r="X17" s="134" t="b">
        <v>0</v>
      </c>
      <c r="Y17" s="134">
        <v>20</v>
      </c>
      <c r="Z17" s="134">
        <v>0</v>
      </c>
      <c r="AA17" s="134">
        <v>5.24</v>
      </c>
      <c r="AB17" s="134">
        <v>85.24</v>
      </c>
      <c r="AC17" s="15"/>
      <c r="AD17" s="15"/>
      <c r="AE17" s="15"/>
      <c r="AF17" s="15"/>
      <c r="AG17" s="15"/>
    </row>
    <row r="18" spans="1:33" ht="15.75" customHeight="1">
      <c r="A18" s="357"/>
      <c r="B18" s="358" t="s">
        <v>19</v>
      </c>
      <c r="C18" s="359" t="s">
        <v>246</v>
      </c>
      <c r="D18" s="135"/>
      <c r="E18" s="359" t="s">
        <v>248</v>
      </c>
      <c r="F18" s="359" t="s">
        <v>269</v>
      </c>
      <c r="G18" s="359">
        <v>0</v>
      </c>
      <c r="H18" s="359" t="s">
        <v>247</v>
      </c>
      <c r="I18" s="359" t="s">
        <v>247</v>
      </c>
      <c r="J18" s="359" t="s">
        <v>247</v>
      </c>
      <c r="K18" s="359" t="s">
        <v>247</v>
      </c>
      <c r="L18" s="359" t="s">
        <v>246</v>
      </c>
      <c r="M18" s="359" t="s">
        <v>246</v>
      </c>
      <c r="N18" s="359" t="s">
        <v>246</v>
      </c>
      <c r="O18" s="359" t="s">
        <v>248</v>
      </c>
      <c r="P18" s="359" t="s">
        <v>252</v>
      </c>
      <c r="Q18" s="359" t="s">
        <v>248</v>
      </c>
      <c r="R18" s="359">
        <v>9</v>
      </c>
      <c r="S18" s="359">
        <v>32833</v>
      </c>
      <c r="T18" s="359">
        <v>61335.49</v>
      </c>
      <c r="U18" s="134">
        <v>18124453289</v>
      </c>
      <c r="V18" s="134">
        <v>116</v>
      </c>
      <c r="W18" s="134">
        <v>-3.6509016169999998E-2</v>
      </c>
      <c r="X18" s="134" t="b">
        <v>0</v>
      </c>
      <c r="Y18" s="134">
        <v>11.1</v>
      </c>
      <c r="Z18" s="134">
        <v>0</v>
      </c>
      <c r="AA18" s="134">
        <v>4.1399999999999997</v>
      </c>
      <c r="AB18" s="134">
        <v>75.239999999999995</v>
      </c>
      <c r="AC18" s="15"/>
      <c r="AD18" s="15"/>
      <c r="AE18" s="15"/>
      <c r="AF18" s="15"/>
      <c r="AG18" s="15"/>
    </row>
    <row r="19" spans="1:33" ht="15.75" customHeight="1">
      <c r="A19" s="357"/>
      <c r="B19" s="358" t="s">
        <v>20</v>
      </c>
      <c r="C19" s="359" t="s">
        <v>246</v>
      </c>
      <c r="D19" s="135"/>
      <c r="E19" s="359" t="s">
        <v>246</v>
      </c>
      <c r="F19" s="135"/>
      <c r="G19" s="359">
        <v>0</v>
      </c>
      <c r="H19" s="359" t="s">
        <v>247</v>
      </c>
      <c r="I19" s="359" t="s">
        <v>247</v>
      </c>
      <c r="J19" s="359" t="s">
        <v>247</v>
      </c>
      <c r="K19" s="359" t="s">
        <v>247</v>
      </c>
      <c r="L19" s="359" t="s">
        <v>246</v>
      </c>
      <c r="M19" s="359" t="s">
        <v>246</v>
      </c>
      <c r="N19" s="359" t="s">
        <v>246</v>
      </c>
      <c r="O19" s="359" t="s">
        <v>246</v>
      </c>
      <c r="P19" s="359" t="s">
        <v>246</v>
      </c>
      <c r="Q19" s="359" t="s">
        <v>246</v>
      </c>
      <c r="R19" s="359">
        <v>13</v>
      </c>
      <c r="S19" s="359">
        <v>11824</v>
      </c>
      <c r="T19" s="359">
        <v>44191.22</v>
      </c>
      <c r="U19" s="134">
        <v>6792720809</v>
      </c>
      <c r="V19" s="134">
        <v>77</v>
      </c>
      <c r="W19" s="134">
        <v>0.34882746669999998</v>
      </c>
      <c r="X19" s="134" t="b">
        <v>0</v>
      </c>
      <c r="Y19" s="134">
        <v>20</v>
      </c>
      <c r="Z19" s="134">
        <v>0</v>
      </c>
      <c r="AA19" s="134">
        <v>9.52</v>
      </c>
      <c r="AB19" s="134">
        <v>89.52</v>
      </c>
      <c r="AC19" s="15"/>
      <c r="AD19" s="15"/>
      <c r="AE19" s="15"/>
      <c r="AF19" s="15"/>
      <c r="AG19" s="15"/>
    </row>
    <row r="20" spans="1:33" ht="15.75" customHeight="1">
      <c r="A20" s="357"/>
      <c r="B20" s="358" t="s">
        <v>21</v>
      </c>
      <c r="C20" s="359" t="s">
        <v>246</v>
      </c>
      <c r="D20" s="135"/>
      <c r="E20" s="359" t="s">
        <v>246</v>
      </c>
      <c r="F20" s="135"/>
      <c r="G20" s="359">
        <v>0</v>
      </c>
      <c r="H20" s="359" t="s">
        <v>247</v>
      </c>
      <c r="I20" s="359" t="s">
        <v>247</v>
      </c>
      <c r="J20" s="359" t="s">
        <v>247</v>
      </c>
      <c r="K20" s="359" t="s">
        <v>247</v>
      </c>
      <c r="L20" s="359" t="s">
        <v>246</v>
      </c>
      <c r="M20" s="359" t="s">
        <v>246</v>
      </c>
      <c r="N20" s="359" t="s">
        <v>246</v>
      </c>
      <c r="O20" s="359" t="s">
        <v>246</v>
      </c>
      <c r="P20" s="359" t="s">
        <v>246</v>
      </c>
      <c r="Q20" s="359" t="s">
        <v>246</v>
      </c>
      <c r="R20" s="359">
        <v>4.7</v>
      </c>
      <c r="S20" s="359">
        <v>22427</v>
      </c>
      <c r="T20" s="359">
        <v>35346.33</v>
      </c>
      <c r="U20" s="134">
        <v>3725747072</v>
      </c>
      <c r="V20" s="134">
        <v>38</v>
      </c>
      <c r="W20" s="134">
        <v>0.45312015750000001</v>
      </c>
      <c r="X20" s="134" t="b">
        <v>0</v>
      </c>
      <c r="Y20" s="134">
        <v>20</v>
      </c>
      <c r="Z20" s="134">
        <v>0</v>
      </c>
      <c r="AA20" s="134">
        <v>14.9</v>
      </c>
      <c r="AB20" s="134">
        <v>94.9</v>
      </c>
      <c r="AC20" s="15"/>
      <c r="AD20" s="15"/>
      <c r="AE20" s="15"/>
      <c r="AF20" s="15"/>
      <c r="AG20" s="15"/>
    </row>
    <row r="21" spans="1:33" ht="15.75" customHeight="1">
      <c r="A21" s="357"/>
      <c r="B21" s="358" t="s">
        <v>22</v>
      </c>
      <c r="C21" s="359" t="s">
        <v>246</v>
      </c>
      <c r="D21" s="135"/>
      <c r="E21" s="359" t="s">
        <v>246</v>
      </c>
      <c r="F21" s="135"/>
      <c r="G21" s="359">
        <v>0</v>
      </c>
      <c r="H21" s="359" t="s">
        <v>247</v>
      </c>
      <c r="I21" s="359" t="s">
        <v>247</v>
      </c>
      <c r="J21" s="359" t="s">
        <v>247</v>
      </c>
      <c r="K21" s="359" t="s">
        <v>247</v>
      </c>
      <c r="L21" s="359" t="s">
        <v>246</v>
      </c>
      <c r="M21" s="359" t="s">
        <v>246</v>
      </c>
      <c r="N21" s="359" t="s">
        <v>246</v>
      </c>
      <c r="O21" s="359" t="s">
        <v>246</v>
      </c>
      <c r="P21" s="359" t="s">
        <v>246</v>
      </c>
      <c r="Q21" s="359" t="s">
        <v>246</v>
      </c>
      <c r="R21" s="359">
        <v>6.2</v>
      </c>
      <c r="S21" s="359">
        <v>31809</v>
      </c>
      <c r="T21" s="359">
        <v>67818.64</v>
      </c>
      <c r="U21" s="134">
        <v>13374907343</v>
      </c>
      <c r="V21" s="134">
        <v>111</v>
      </c>
      <c r="W21" s="134">
        <v>0.1249996793</v>
      </c>
      <c r="X21" s="134" t="b">
        <v>0</v>
      </c>
      <c r="Y21" s="134">
        <v>20</v>
      </c>
      <c r="Z21" s="134">
        <v>0</v>
      </c>
      <c r="AA21" s="134">
        <v>4.83</v>
      </c>
      <c r="AB21" s="134">
        <v>84.83</v>
      </c>
      <c r="AC21" s="15"/>
      <c r="AD21" s="15"/>
      <c r="AE21" s="15"/>
      <c r="AF21" s="15"/>
      <c r="AG21" s="15"/>
    </row>
    <row r="22" spans="1:33" ht="15.75" customHeight="1">
      <c r="A22" s="357"/>
      <c r="B22" s="192" t="s">
        <v>23</v>
      </c>
      <c r="C22" s="359" t="s">
        <v>248</v>
      </c>
      <c r="D22" s="134" t="s">
        <v>249</v>
      </c>
      <c r="E22" s="135"/>
      <c r="F22" s="135"/>
      <c r="G22" s="359">
        <v>0</v>
      </c>
      <c r="H22" s="359" t="s">
        <v>248</v>
      </c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4" t="s">
        <v>267</v>
      </c>
      <c r="V22" s="134" t="s">
        <v>267</v>
      </c>
      <c r="W22" s="134" t="s">
        <v>267</v>
      </c>
      <c r="X22" s="134" t="b">
        <v>0</v>
      </c>
      <c r="Y22" s="134">
        <v>0</v>
      </c>
      <c r="Z22" s="134">
        <v>0</v>
      </c>
      <c r="AA22" s="134">
        <v>0</v>
      </c>
      <c r="AB22" s="134">
        <v>0</v>
      </c>
      <c r="AC22" s="15"/>
      <c r="AD22" s="15"/>
      <c r="AE22" s="15"/>
      <c r="AF22" s="15"/>
      <c r="AG22" s="15"/>
    </row>
    <row r="23" spans="1:33" ht="15.75" customHeight="1">
      <c r="A23" s="360" t="s">
        <v>24</v>
      </c>
      <c r="B23" s="361" t="s">
        <v>25</v>
      </c>
      <c r="C23" s="359" t="s">
        <v>252</v>
      </c>
      <c r="D23" s="135"/>
      <c r="E23" s="359" t="s">
        <v>252</v>
      </c>
      <c r="F23" s="135"/>
      <c r="G23" s="359">
        <v>0</v>
      </c>
      <c r="H23" s="359" t="s">
        <v>247</v>
      </c>
      <c r="I23" s="359" t="s">
        <v>247</v>
      </c>
      <c r="J23" s="359" t="s">
        <v>247</v>
      </c>
      <c r="K23" s="359" t="s">
        <v>247</v>
      </c>
      <c r="L23" s="359" t="s">
        <v>252</v>
      </c>
      <c r="M23" s="359" t="s">
        <v>252</v>
      </c>
      <c r="N23" s="359" t="s">
        <v>252</v>
      </c>
      <c r="O23" s="359" t="s">
        <v>252</v>
      </c>
      <c r="P23" s="359" t="s">
        <v>252</v>
      </c>
      <c r="Q23" s="359" t="s">
        <v>252</v>
      </c>
      <c r="R23" s="359">
        <v>5</v>
      </c>
      <c r="S23" s="359">
        <v>43633</v>
      </c>
      <c r="T23" s="359">
        <v>31374.61</v>
      </c>
      <c r="U23" s="134">
        <v>6844841791</v>
      </c>
      <c r="V23" s="134">
        <v>78</v>
      </c>
      <c r="W23" s="134">
        <v>0.34705508839999999</v>
      </c>
      <c r="X23" s="134" t="b">
        <v>0</v>
      </c>
      <c r="Y23" s="134">
        <v>14</v>
      </c>
      <c r="Z23" s="134">
        <v>0</v>
      </c>
      <c r="AA23" s="134">
        <v>9.3800000000000008</v>
      </c>
      <c r="AB23" s="134">
        <v>65.38</v>
      </c>
      <c r="AC23" s="15"/>
      <c r="AD23" s="15"/>
      <c r="AE23" s="15"/>
      <c r="AF23" s="15"/>
      <c r="AG23" s="15"/>
    </row>
    <row r="24" spans="1:33" ht="15.75" customHeight="1">
      <c r="A24" s="360"/>
      <c r="B24" s="361" t="s">
        <v>26</v>
      </c>
      <c r="C24" s="359" t="s">
        <v>246</v>
      </c>
      <c r="D24" s="135"/>
      <c r="E24" s="359" t="s">
        <v>246</v>
      </c>
      <c r="F24" s="135"/>
      <c r="G24" s="359">
        <v>0</v>
      </c>
      <c r="H24" s="359" t="s">
        <v>247</v>
      </c>
      <c r="I24" s="359" t="s">
        <v>247</v>
      </c>
      <c r="J24" s="359" t="s">
        <v>247</v>
      </c>
      <c r="K24" s="359" t="s">
        <v>247</v>
      </c>
      <c r="L24" s="359" t="s">
        <v>246</v>
      </c>
      <c r="M24" s="359" t="s">
        <v>246</v>
      </c>
      <c r="N24" s="359" t="s">
        <v>246</v>
      </c>
      <c r="O24" s="359" t="s">
        <v>246</v>
      </c>
      <c r="P24" s="359" t="s">
        <v>246</v>
      </c>
      <c r="Q24" s="359" t="s">
        <v>246</v>
      </c>
      <c r="R24" s="359">
        <v>4.8</v>
      </c>
      <c r="S24" s="359">
        <v>21206</v>
      </c>
      <c r="T24" s="359">
        <v>52573.75</v>
      </c>
      <c r="U24" s="134">
        <v>5351418924</v>
      </c>
      <c r="V24" s="134">
        <v>60</v>
      </c>
      <c r="W24" s="134">
        <v>0.39783905419999999</v>
      </c>
      <c r="X24" s="134" t="b">
        <v>0</v>
      </c>
      <c r="Y24" s="134">
        <v>20</v>
      </c>
      <c r="Z24" s="134">
        <v>0</v>
      </c>
      <c r="AA24" s="134">
        <v>11.86</v>
      </c>
      <c r="AB24" s="134">
        <v>91.86</v>
      </c>
      <c r="AC24" s="15"/>
      <c r="AD24" s="15"/>
      <c r="AE24" s="15"/>
      <c r="AF24" s="15"/>
      <c r="AG24" s="15"/>
    </row>
    <row r="25" spans="1:33" ht="15.75" customHeight="1">
      <c r="A25" s="360"/>
      <c r="B25" s="361" t="s">
        <v>27</v>
      </c>
      <c r="C25" s="359" t="s">
        <v>252</v>
      </c>
      <c r="D25" s="135"/>
      <c r="E25" s="359" t="s">
        <v>252</v>
      </c>
      <c r="F25" s="135"/>
      <c r="G25" s="359">
        <v>0</v>
      </c>
      <c r="H25" s="359" t="s">
        <v>247</v>
      </c>
      <c r="I25" s="359" t="s">
        <v>247</v>
      </c>
      <c r="J25" s="359" t="s">
        <v>247</v>
      </c>
      <c r="K25" s="359" t="s">
        <v>247</v>
      </c>
      <c r="L25" s="359" t="s">
        <v>252</v>
      </c>
      <c r="M25" s="359" t="s">
        <v>252</v>
      </c>
      <c r="N25" s="359" t="s">
        <v>252</v>
      </c>
      <c r="O25" s="359" t="s">
        <v>252</v>
      </c>
      <c r="P25" s="359" t="s">
        <v>252</v>
      </c>
      <c r="Q25" s="359" t="s">
        <v>246</v>
      </c>
      <c r="R25" s="359">
        <v>10</v>
      </c>
      <c r="S25" s="359">
        <v>21206</v>
      </c>
      <c r="T25" s="359">
        <v>91376.21</v>
      </c>
      <c r="U25" s="134">
        <v>19377239093</v>
      </c>
      <c r="V25" s="134">
        <v>120</v>
      </c>
      <c r="W25" s="134">
        <v>-7.911009913E-2</v>
      </c>
      <c r="X25" s="134" t="b">
        <v>0</v>
      </c>
      <c r="Y25" s="134">
        <v>15.5</v>
      </c>
      <c r="Z25" s="134">
        <v>0</v>
      </c>
      <c r="AA25" s="134">
        <v>3.59</v>
      </c>
      <c r="AB25" s="134">
        <v>61.09</v>
      </c>
      <c r="AC25" s="15"/>
      <c r="AD25" s="15"/>
      <c r="AE25" s="15"/>
      <c r="AF25" s="15"/>
      <c r="AG25" s="15"/>
    </row>
    <row r="26" spans="1:33" ht="15.75" customHeight="1">
      <c r="A26" s="360"/>
      <c r="B26" s="361" t="s">
        <v>28</v>
      </c>
      <c r="C26" s="359" t="s">
        <v>246</v>
      </c>
      <c r="D26" s="135"/>
      <c r="E26" s="359" t="s">
        <v>246</v>
      </c>
      <c r="F26" s="135"/>
      <c r="G26" s="359">
        <v>0</v>
      </c>
      <c r="H26" s="359" t="s">
        <v>247</v>
      </c>
      <c r="I26" s="359" t="s">
        <v>247</v>
      </c>
      <c r="J26" s="359" t="s">
        <v>247</v>
      </c>
      <c r="K26" s="359" t="s">
        <v>247</v>
      </c>
      <c r="L26" s="359" t="s">
        <v>246</v>
      </c>
      <c r="M26" s="359" t="s">
        <v>246</v>
      </c>
      <c r="N26" s="359" t="s">
        <v>246</v>
      </c>
      <c r="O26" s="359" t="s">
        <v>246</v>
      </c>
      <c r="P26" s="359" t="s">
        <v>246</v>
      </c>
      <c r="Q26" s="359" t="s">
        <v>246</v>
      </c>
      <c r="R26" s="359">
        <v>4.9000000000000004</v>
      </c>
      <c r="S26" s="359">
        <v>31809</v>
      </c>
      <c r="T26" s="359">
        <v>66072.28</v>
      </c>
      <c r="U26" s="134">
        <v>10298296457</v>
      </c>
      <c r="V26" s="134">
        <v>100</v>
      </c>
      <c r="W26" s="134">
        <v>0.22962008219999999</v>
      </c>
      <c r="X26" s="134" t="b">
        <v>0</v>
      </c>
      <c r="Y26" s="134">
        <v>20</v>
      </c>
      <c r="Z26" s="134">
        <v>0</v>
      </c>
      <c r="AA26" s="134">
        <v>6.34</v>
      </c>
      <c r="AB26" s="134">
        <v>86.34</v>
      </c>
      <c r="AC26" s="15"/>
      <c r="AD26" s="15"/>
      <c r="AE26" s="15"/>
      <c r="AF26" s="15"/>
      <c r="AG26" s="15"/>
    </row>
    <row r="27" spans="1:33" ht="15.75" customHeight="1">
      <c r="A27" s="360"/>
      <c r="B27" s="361" t="s">
        <v>29</v>
      </c>
      <c r="C27" s="359" t="s">
        <v>248</v>
      </c>
      <c r="D27" s="359" t="s">
        <v>270</v>
      </c>
      <c r="E27" s="359" t="s">
        <v>248</v>
      </c>
      <c r="F27" s="359" t="s">
        <v>266</v>
      </c>
      <c r="G27" s="359">
        <v>0</v>
      </c>
      <c r="H27" s="359" t="s">
        <v>247</v>
      </c>
      <c r="I27" s="359" t="s">
        <v>248</v>
      </c>
      <c r="J27" s="135"/>
      <c r="K27" s="135"/>
      <c r="L27" s="359" t="s">
        <v>248</v>
      </c>
      <c r="M27" s="359" t="s">
        <v>248</v>
      </c>
      <c r="N27" s="359" t="s">
        <v>248</v>
      </c>
      <c r="O27" s="359" t="s">
        <v>248</v>
      </c>
      <c r="P27" s="359" t="s">
        <v>248</v>
      </c>
      <c r="Q27" s="359" t="s">
        <v>248</v>
      </c>
      <c r="R27" s="359">
        <v>15</v>
      </c>
      <c r="S27" s="135"/>
      <c r="T27" s="135"/>
      <c r="U27" s="134" t="s">
        <v>267</v>
      </c>
      <c r="V27" s="134" t="s">
        <v>267</v>
      </c>
      <c r="W27" s="134" t="s">
        <v>267</v>
      </c>
      <c r="X27" s="134" t="b">
        <v>0</v>
      </c>
      <c r="Y27" s="134">
        <v>0</v>
      </c>
      <c r="Z27" s="134">
        <v>0</v>
      </c>
      <c r="AA27" s="134">
        <v>0</v>
      </c>
      <c r="AB27" s="134">
        <v>0</v>
      </c>
      <c r="AC27" s="15"/>
      <c r="AD27" s="15"/>
      <c r="AE27" s="15"/>
      <c r="AF27" s="15"/>
      <c r="AG27" s="15"/>
    </row>
    <row r="28" spans="1:33" ht="15.75" customHeight="1">
      <c r="A28" s="360"/>
      <c r="B28" s="361" t="s">
        <v>31</v>
      </c>
      <c r="C28" s="359" t="s">
        <v>246</v>
      </c>
      <c r="D28" s="135"/>
      <c r="E28" s="359" t="s">
        <v>246</v>
      </c>
      <c r="F28" s="135"/>
      <c r="G28" s="359">
        <v>0</v>
      </c>
      <c r="H28" s="359" t="s">
        <v>247</v>
      </c>
      <c r="I28" s="359" t="s">
        <v>247</v>
      </c>
      <c r="J28" s="359" t="s">
        <v>247</v>
      </c>
      <c r="K28" s="359" t="s">
        <v>247</v>
      </c>
      <c r="L28" s="359" t="s">
        <v>246</v>
      </c>
      <c r="M28" s="359" t="s">
        <v>246</v>
      </c>
      <c r="N28" s="359" t="s">
        <v>246</v>
      </c>
      <c r="O28" s="359" t="s">
        <v>246</v>
      </c>
      <c r="P28" s="359" t="s">
        <v>246</v>
      </c>
      <c r="Q28" s="359" t="s">
        <v>246</v>
      </c>
      <c r="R28" s="359">
        <v>6</v>
      </c>
      <c r="S28" s="359">
        <v>43633</v>
      </c>
      <c r="T28" s="359">
        <v>61165.84</v>
      </c>
      <c r="U28" s="134">
        <v>16013094580</v>
      </c>
      <c r="V28" s="134">
        <v>113</v>
      </c>
      <c r="W28" s="134">
        <v>3.528790809E-2</v>
      </c>
      <c r="X28" s="134" t="b">
        <v>0</v>
      </c>
      <c r="Y28" s="134">
        <v>20</v>
      </c>
      <c r="Z28" s="134">
        <v>0</v>
      </c>
      <c r="AA28" s="134">
        <v>4.55</v>
      </c>
      <c r="AB28" s="134">
        <v>84.55</v>
      </c>
      <c r="AC28" s="15"/>
      <c r="AD28" s="15"/>
      <c r="AE28" s="15"/>
      <c r="AF28" s="15"/>
      <c r="AG28" s="15"/>
    </row>
    <row r="29" spans="1:33" ht="15.75" customHeight="1">
      <c r="A29" s="360"/>
      <c r="B29" s="361" t="s">
        <v>32</v>
      </c>
      <c r="C29" s="359" t="s">
        <v>252</v>
      </c>
      <c r="D29" s="135"/>
      <c r="E29" s="359" t="s">
        <v>246</v>
      </c>
      <c r="F29" s="135"/>
      <c r="G29" s="359">
        <v>0</v>
      </c>
      <c r="H29" s="359" t="s">
        <v>247</v>
      </c>
      <c r="I29" s="359" t="s">
        <v>247</v>
      </c>
      <c r="J29" s="359" t="s">
        <v>247</v>
      </c>
      <c r="K29" s="359" t="s">
        <v>247</v>
      </c>
      <c r="L29" s="359" t="s">
        <v>246</v>
      </c>
      <c r="M29" s="359" t="s">
        <v>246</v>
      </c>
      <c r="N29" s="359" t="s">
        <v>246</v>
      </c>
      <c r="O29" s="359" t="s">
        <v>246</v>
      </c>
      <c r="P29" s="359" t="s">
        <v>246</v>
      </c>
      <c r="Q29" s="359" t="s">
        <v>246</v>
      </c>
      <c r="R29" s="359">
        <v>3.1</v>
      </c>
      <c r="S29" s="359">
        <v>54236</v>
      </c>
      <c r="T29" s="359">
        <v>70975.399999999994</v>
      </c>
      <c r="U29" s="134">
        <v>11933207563</v>
      </c>
      <c r="V29" s="134">
        <v>105</v>
      </c>
      <c r="W29" s="134">
        <v>0.17402479730000001</v>
      </c>
      <c r="X29" s="134" t="b">
        <v>0</v>
      </c>
      <c r="Y29" s="134">
        <v>20</v>
      </c>
      <c r="Z29" s="134">
        <v>0</v>
      </c>
      <c r="AA29" s="134">
        <v>5.66</v>
      </c>
      <c r="AB29" s="134">
        <v>67.66</v>
      </c>
      <c r="AC29" s="15"/>
      <c r="AD29" s="15"/>
      <c r="AE29" s="15"/>
      <c r="AF29" s="15"/>
      <c r="AG29" s="15"/>
    </row>
    <row r="30" spans="1:33" ht="15.75" customHeight="1">
      <c r="A30" s="360"/>
      <c r="B30" s="361" t="s">
        <v>33</v>
      </c>
      <c r="C30" s="359" t="s">
        <v>246</v>
      </c>
      <c r="D30" s="135"/>
      <c r="E30" s="359" t="s">
        <v>246</v>
      </c>
      <c r="F30" s="135"/>
      <c r="G30" s="359">
        <v>0</v>
      </c>
      <c r="H30" s="359" t="s">
        <v>247</v>
      </c>
      <c r="I30" s="359" t="s">
        <v>247</v>
      </c>
      <c r="J30" s="359" t="s">
        <v>247</v>
      </c>
      <c r="K30" s="359" t="s">
        <v>247</v>
      </c>
      <c r="L30" s="359" t="s">
        <v>246</v>
      </c>
      <c r="M30" s="359" t="s">
        <v>246</v>
      </c>
      <c r="N30" s="359" t="s">
        <v>246</v>
      </c>
      <c r="O30" s="359" t="s">
        <v>246</v>
      </c>
      <c r="P30" s="359" t="s">
        <v>246</v>
      </c>
      <c r="Q30" s="359" t="s">
        <v>246</v>
      </c>
      <c r="R30" s="359">
        <v>7</v>
      </c>
      <c r="S30" s="359">
        <v>21206</v>
      </c>
      <c r="T30" s="359">
        <v>58611.17</v>
      </c>
      <c r="U30" s="134">
        <v>8700359297</v>
      </c>
      <c r="V30" s="134">
        <v>89</v>
      </c>
      <c r="W30" s="134">
        <v>0.28395806499999998</v>
      </c>
      <c r="X30" s="134" t="b">
        <v>0</v>
      </c>
      <c r="Y30" s="134">
        <v>20</v>
      </c>
      <c r="Z30" s="134">
        <v>0</v>
      </c>
      <c r="AA30" s="134">
        <v>7.86</v>
      </c>
      <c r="AB30" s="134">
        <v>87.86</v>
      </c>
      <c r="AC30" s="15"/>
      <c r="AD30" s="15"/>
      <c r="AE30" s="15"/>
      <c r="AF30" s="15"/>
      <c r="AG30" s="15"/>
    </row>
    <row r="31" spans="1:33" ht="15.75" customHeight="1">
      <c r="A31" s="360"/>
      <c r="B31" s="192" t="s">
        <v>34</v>
      </c>
      <c r="C31" s="359" t="s">
        <v>248</v>
      </c>
      <c r="D31" s="134" t="s">
        <v>249</v>
      </c>
      <c r="E31" s="135"/>
      <c r="F31" s="135"/>
      <c r="G31" s="359">
        <v>0</v>
      </c>
      <c r="H31" s="359" t="s">
        <v>248</v>
      </c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4" t="s">
        <v>267</v>
      </c>
      <c r="V31" s="134" t="s">
        <v>267</v>
      </c>
      <c r="W31" s="134" t="s">
        <v>267</v>
      </c>
      <c r="X31" s="134" t="b">
        <v>0</v>
      </c>
      <c r="Y31" s="134">
        <v>0</v>
      </c>
      <c r="Z31" s="134">
        <v>0</v>
      </c>
      <c r="AA31" s="134">
        <v>0</v>
      </c>
      <c r="AB31" s="134">
        <v>0</v>
      </c>
      <c r="AC31" s="15"/>
      <c r="AD31" s="15"/>
      <c r="AE31" s="15"/>
      <c r="AF31" s="15"/>
      <c r="AG31" s="15"/>
    </row>
    <row r="32" spans="1:33" ht="15.75" customHeight="1">
      <c r="A32" s="360"/>
      <c r="B32" s="361" t="s">
        <v>35</v>
      </c>
      <c r="C32" s="359" t="s">
        <v>246</v>
      </c>
      <c r="D32" s="135"/>
      <c r="E32" s="359" t="s">
        <v>252</v>
      </c>
      <c r="F32" s="135"/>
      <c r="G32" s="359">
        <v>1</v>
      </c>
      <c r="H32" s="359" t="s">
        <v>247</v>
      </c>
      <c r="I32" s="359" t="s">
        <v>247</v>
      </c>
      <c r="J32" s="359" t="s">
        <v>247</v>
      </c>
      <c r="K32" s="359" t="s">
        <v>247</v>
      </c>
      <c r="L32" s="359" t="s">
        <v>246</v>
      </c>
      <c r="M32" s="359" t="s">
        <v>252</v>
      </c>
      <c r="N32" s="359" t="s">
        <v>246</v>
      </c>
      <c r="O32" s="359" t="s">
        <v>246</v>
      </c>
      <c r="P32" s="359" t="s">
        <v>246</v>
      </c>
      <c r="Q32" s="359" t="s">
        <v>246</v>
      </c>
      <c r="R32" s="359">
        <v>8.1999999999999993</v>
      </c>
      <c r="S32" s="359">
        <v>11824</v>
      </c>
      <c r="T32" s="359">
        <v>32622.01</v>
      </c>
      <c r="U32" s="134">
        <v>3162925699</v>
      </c>
      <c r="V32" s="134">
        <v>25</v>
      </c>
      <c r="W32" s="134">
        <v>0.47225894400000001</v>
      </c>
      <c r="X32" s="134" t="b">
        <v>0</v>
      </c>
      <c r="Y32" s="134">
        <v>19.100000000000001</v>
      </c>
      <c r="Z32" s="134">
        <v>0.3</v>
      </c>
      <c r="AA32" s="134">
        <v>16.690000000000001</v>
      </c>
      <c r="AB32" s="134">
        <v>96.09</v>
      </c>
      <c r="AC32" s="15"/>
      <c r="AD32" s="15"/>
      <c r="AE32" s="15"/>
      <c r="AF32" s="15"/>
      <c r="AG32" s="15"/>
    </row>
    <row r="33" spans="1:33" ht="15.75" customHeight="1">
      <c r="A33" s="360"/>
      <c r="B33" s="361" t="s">
        <v>36</v>
      </c>
      <c r="C33" s="359" t="s">
        <v>246</v>
      </c>
      <c r="D33" s="135"/>
      <c r="E33" s="359" t="s">
        <v>246</v>
      </c>
      <c r="F33" s="135"/>
      <c r="G33" s="359">
        <v>0</v>
      </c>
      <c r="H33" s="359" t="s">
        <v>247</v>
      </c>
      <c r="I33" s="359" t="s">
        <v>247</v>
      </c>
      <c r="J33" s="359" t="s">
        <v>247</v>
      </c>
      <c r="K33" s="359" t="s">
        <v>247</v>
      </c>
      <c r="L33" s="359" t="s">
        <v>246</v>
      </c>
      <c r="M33" s="359" t="s">
        <v>246</v>
      </c>
      <c r="N33" s="359" t="s">
        <v>246</v>
      </c>
      <c r="O33" s="359" t="s">
        <v>246</v>
      </c>
      <c r="P33" s="359" t="s">
        <v>246</v>
      </c>
      <c r="Q33" s="359" t="s">
        <v>246</v>
      </c>
      <c r="R33" s="359">
        <v>10.6</v>
      </c>
      <c r="S33" s="359">
        <v>11627</v>
      </c>
      <c r="T33" s="359">
        <v>67336.320000000007</v>
      </c>
      <c r="U33" s="134">
        <v>8298945562</v>
      </c>
      <c r="V33" s="134">
        <v>85</v>
      </c>
      <c r="W33" s="134">
        <v>0.29760817169999998</v>
      </c>
      <c r="X33" s="134" t="b">
        <v>0</v>
      </c>
      <c r="Y33" s="134">
        <v>20</v>
      </c>
      <c r="Z33" s="134">
        <v>0</v>
      </c>
      <c r="AA33" s="134">
        <v>8.41</v>
      </c>
      <c r="AB33" s="134">
        <v>88.41</v>
      </c>
      <c r="AC33" s="15"/>
      <c r="AD33" s="15"/>
      <c r="AE33" s="15"/>
      <c r="AF33" s="15"/>
      <c r="AG33" s="15"/>
    </row>
    <row r="34" spans="1:33" ht="15.75" customHeight="1">
      <c r="A34" s="360"/>
      <c r="B34" s="361" t="s">
        <v>37</v>
      </c>
      <c r="C34" s="359" t="s">
        <v>246</v>
      </c>
      <c r="D34" s="135"/>
      <c r="E34" s="359" t="s">
        <v>246</v>
      </c>
      <c r="F34" s="135"/>
      <c r="G34" s="359">
        <v>0</v>
      </c>
      <c r="H34" s="359" t="s">
        <v>247</v>
      </c>
      <c r="I34" s="359" t="s">
        <v>247</v>
      </c>
      <c r="J34" s="359" t="s">
        <v>247</v>
      </c>
      <c r="K34" s="359" t="s">
        <v>247</v>
      </c>
      <c r="L34" s="359" t="s">
        <v>246</v>
      </c>
      <c r="M34" s="359" t="s">
        <v>246</v>
      </c>
      <c r="N34" s="359" t="s">
        <v>246</v>
      </c>
      <c r="O34" s="359" t="s">
        <v>246</v>
      </c>
      <c r="P34" s="359" t="s">
        <v>246</v>
      </c>
      <c r="Q34" s="359" t="s">
        <v>246</v>
      </c>
      <c r="R34" s="359">
        <v>5.2</v>
      </c>
      <c r="S34" s="359">
        <v>37395</v>
      </c>
      <c r="T34" s="359">
        <v>44257.75</v>
      </c>
      <c r="U34" s="134">
        <v>8606096519</v>
      </c>
      <c r="V34" s="134">
        <v>88</v>
      </c>
      <c r="W34" s="134">
        <v>0.28716347840000001</v>
      </c>
      <c r="X34" s="134" t="b">
        <v>0</v>
      </c>
      <c r="Y34" s="134">
        <v>20</v>
      </c>
      <c r="Z34" s="134">
        <v>0</v>
      </c>
      <c r="AA34" s="134">
        <v>8</v>
      </c>
      <c r="AB34" s="134">
        <v>88</v>
      </c>
      <c r="AC34" s="15"/>
      <c r="AD34" s="15"/>
      <c r="AE34" s="15"/>
      <c r="AF34" s="15"/>
      <c r="AG34" s="15"/>
    </row>
    <row r="35" spans="1:33" ht="15.75" customHeight="1">
      <c r="A35" s="360"/>
      <c r="B35" s="361" t="s">
        <v>38</v>
      </c>
      <c r="C35" s="359" t="s">
        <v>246</v>
      </c>
      <c r="D35" s="135"/>
      <c r="E35" s="359" t="s">
        <v>246</v>
      </c>
      <c r="F35" s="135"/>
      <c r="G35" s="359">
        <v>0</v>
      </c>
      <c r="H35" s="359" t="s">
        <v>247</v>
      </c>
      <c r="I35" s="359" t="s">
        <v>247</v>
      </c>
      <c r="J35" s="359" t="s">
        <v>247</v>
      </c>
      <c r="K35" s="359" t="s">
        <v>247</v>
      </c>
      <c r="L35" s="359" t="s">
        <v>246</v>
      </c>
      <c r="M35" s="359" t="s">
        <v>246</v>
      </c>
      <c r="N35" s="359" t="s">
        <v>246</v>
      </c>
      <c r="O35" s="359" t="s">
        <v>246</v>
      </c>
      <c r="P35" s="359" t="s">
        <v>246</v>
      </c>
      <c r="Q35" s="359" t="s">
        <v>246</v>
      </c>
      <c r="R35" s="359">
        <v>5.5</v>
      </c>
      <c r="S35" s="359">
        <v>53015</v>
      </c>
      <c r="T35" s="359">
        <v>168804.8</v>
      </c>
      <c r="U35" s="134">
        <v>49220525596</v>
      </c>
      <c r="V35" s="134">
        <v>134</v>
      </c>
      <c r="W35" s="134">
        <v>-1.0939334789999999</v>
      </c>
      <c r="X35" s="134" t="b">
        <v>0</v>
      </c>
      <c r="Y35" s="134">
        <v>20</v>
      </c>
      <c r="Z35" s="134">
        <v>0</v>
      </c>
      <c r="AA35" s="134">
        <v>1.66</v>
      </c>
      <c r="AB35" s="134">
        <v>81.66</v>
      </c>
      <c r="AC35" s="15"/>
      <c r="AD35" s="15"/>
      <c r="AE35" s="15"/>
      <c r="AF35" s="15"/>
      <c r="AG35" s="15"/>
    </row>
    <row r="36" spans="1:33" ht="15.75" customHeight="1">
      <c r="A36" s="360"/>
      <c r="B36" s="361" t="s">
        <v>39</v>
      </c>
      <c r="C36" s="359" t="s">
        <v>246</v>
      </c>
      <c r="D36" s="135"/>
      <c r="E36" s="359" t="s">
        <v>246</v>
      </c>
      <c r="F36" s="135"/>
      <c r="G36" s="359">
        <v>0</v>
      </c>
      <c r="H36" s="359" t="s">
        <v>247</v>
      </c>
      <c r="I36" s="359" t="s">
        <v>247</v>
      </c>
      <c r="J36" s="359" t="s">
        <v>247</v>
      </c>
      <c r="K36" s="359" t="s">
        <v>247</v>
      </c>
      <c r="L36" s="359" t="s">
        <v>246</v>
      </c>
      <c r="M36" s="359" t="s">
        <v>246</v>
      </c>
      <c r="N36" s="359" t="s">
        <v>246</v>
      </c>
      <c r="O36" s="359" t="s">
        <v>246</v>
      </c>
      <c r="P36" s="359" t="s">
        <v>246</v>
      </c>
      <c r="Q36" s="359" t="s">
        <v>246</v>
      </c>
      <c r="R36" s="359">
        <v>4.8</v>
      </c>
      <c r="S36" s="359">
        <v>33030</v>
      </c>
      <c r="T36" s="359">
        <v>40089.769999999997</v>
      </c>
      <c r="U36" s="134">
        <v>6355992495</v>
      </c>
      <c r="V36" s="134">
        <v>72</v>
      </c>
      <c r="W36" s="134">
        <v>0.36367844840000002</v>
      </c>
      <c r="X36" s="134" t="b">
        <v>0</v>
      </c>
      <c r="Y36" s="134">
        <v>20</v>
      </c>
      <c r="Z36" s="134">
        <v>0</v>
      </c>
      <c r="AA36" s="134">
        <v>10.210000000000001</v>
      </c>
      <c r="AB36" s="134">
        <v>90.21</v>
      </c>
      <c r="AC36" s="15"/>
      <c r="AD36" s="15"/>
      <c r="AE36" s="15"/>
      <c r="AF36" s="15"/>
      <c r="AG36" s="15"/>
    </row>
    <row r="37" spans="1:33">
      <c r="A37" s="360"/>
      <c r="B37" s="192" t="s">
        <v>40</v>
      </c>
      <c r="C37" s="359" t="s">
        <v>248</v>
      </c>
      <c r="D37" s="134" t="s">
        <v>249</v>
      </c>
      <c r="E37" s="135"/>
      <c r="F37" s="135"/>
      <c r="G37" s="359">
        <v>0</v>
      </c>
      <c r="H37" s="359" t="s">
        <v>248</v>
      </c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4" t="s">
        <v>267</v>
      </c>
      <c r="V37" s="134" t="s">
        <v>267</v>
      </c>
      <c r="W37" s="134" t="s">
        <v>267</v>
      </c>
      <c r="X37" s="134" t="b">
        <v>0</v>
      </c>
      <c r="Y37" s="134">
        <v>0</v>
      </c>
      <c r="Z37" s="134">
        <v>0</v>
      </c>
      <c r="AA37" s="134">
        <v>0</v>
      </c>
      <c r="AB37" s="134">
        <v>0</v>
      </c>
      <c r="AC37" s="15"/>
      <c r="AD37" s="15"/>
      <c r="AE37" s="15"/>
      <c r="AF37" s="15"/>
      <c r="AG37" s="15"/>
    </row>
    <row r="38" spans="1:33">
      <c r="A38" s="360"/>
      <c r="B38" s="361" t="s">
        <v>41</v>
      </c>
      <c r="C38" s="359" t="s">
        <v>246</v>
      </c>
      <c r="D38" s="135"/>
      <c r="E38" s="359" t="s">
        <v>246</v>
      </c>
      <c r="F38" s="135"/>
      <c r="G38" s="359">
        <v>0</v>
      </c>
      <c r="H38" s="359" t="s">
        <v>247</v>
      </c>
      <c r="I38" s="359" t="s">
        <v>247</v>
      </c>
      <c r="J38" s="359" t="s">
        <v>247</v>
      </c>
      <c r="K38" s="359" t="s">
        <v>247</v>
      </c>
      <c r="L38" s="359" t="s">
        <v>246</v>
      </c>
      <c r="M38" s="359" t="s">
        <v>246</v>
      </c>
      <c r="N38" s="359" t="s">
        <v>246</v>
      </c>
      <c r="O38" s="359" t="s">
        <v>246</v>
      </c>
      <c r="P38" s="359" t="s">
        <v>246</v>
      </c>
      <c r="Q38" s="359" t="s">
        <v>246</v>
      </c>
      <c r="R38" s="359">
        <v>5.3</v>
      </c>
      <c r="S38" s="359">
        <v>22427</v>
      </c>
      <c r="T38" s="359">
        <v>49224.07</v>
      </c>
      <c r="U38" s="134">
        <v>5850925555</v>
      </c>
      <c r="V38" s="134">
        <v>67</v>
      </c>
      <c r="W38" s="134">
        <v>0.38085329070000001</v>
      </c>
      <c r="X38" s="134" t="b">
        <v>0</v>
      </c>
      <c r="Y38" s="134">
        <v>20</v>
      </c>
      <c r="Z38" s="134">
        <v>0</v>
      </c>
      <c r="AA38" s="134">
        <v>10.9</v>
      </c>
      <c r="AB38" s="134">
        <v>90.9</v>
      </c>
      <c r="AC38" s="15"/>
      <c r="AD38" s="15"/>
      <c r="AE38" s="15"/>
      <c r="AF38" s="15"/>
      <c r="AG38" s="15"/>
    </row>
    <row r="39" spans="1:33">
      <c r="A39" s="360"/>
      <c r="B39" s="361" t="s">
        <v>42</v>
      </c>
      <c r="C39" s="359" t="s">
        <v>252</v>
      </c>
      <c r="D39" s="135"/>
      <c r="E39" s="359" t="s">
        <v>246</v>
      </c>
      <c r="F39" s="135"/>
      <c r="G39" s="359">
        <v>0</v>
      </c>
      <c r="H39" s="359" t="s">
        <v>247</v>
      </c>
      <c r="I39" s="359" t="s">
        <v>247</v>
      </c>
      <c r="J39" s="359" t="s">
        <v>247</v>
      </c>
      <c r="K39" s="359" t="s">
        <v>247</v>
      </c>
      <c r="L39" s="359" t="s">
        <v>246</v>
      </c>
      <c r="M39" s="359" t="s">
        <v>246</v>
      </c>
      <c r="N39" s="359" t="s">
        <v>246</v>
      </c>
      <c r="O39" s="359" t="s">
        <v>246</v>
      </c>
      <c r="P39" s="359" t="s">
        <v>246</v>
      </c>
      <c r="Q39" s="359" t="s">
        <v>246</v>
      </c>
      <c r="R39" s="359">
        <v>3.9</v>
      </c>
      <c r="S39" s="359">
        <v>43436</v>
      </c>
      <c r="T39" s="359">
        <v>55427.8</v>
      </c>
      <c r="U39" s="134">
        <v>9389491491</v>
      </c>
      <c r="V39" s="134">
        <v>93</v>
      </c>
      <c r="W39" s="134">
        <v>0.26052406880000001</v>
      </c>
      <c r="X39" s="134" t="b">
        <v>0</v>
      </c>
      <c r="Y39" s="134">
        <v>20</v>
      </c>
      <c r="Z39" s="134">
        <v>0</v>
      </c>
      <c r="AA39" s="134">
        <v>7.31</v>
      </c>
      <c r="AB39" s="134">
        <v>69.31</v>
      </c>
      <c r="AC39" s="15"/>
      <c r="AD39" s="15"/>
      <c r="AE39" s="15"/>
      <c r="AF39" s="15"/>
      <c r="AG39" s="15"/>
    </row>
    <row r="40" spans="1:33" ht="26.65">
      <c r="A40" s="360"/>
      <c r="B40" s="361" t="s">
        <v>43</v>
      </c>
      <c r="C40" s="359" t="s">
        <v>252</v>
      </c>
      <c r="D40" s="134" t="s">
        <v>271</v>
      </c>
      <c r="E40" s="135"/>
      <c r="F40" s="135"/>
      <c r="G40" s="359">
        <v>1</v>
      </c>
      <c r="H40" s="134" t="s">
        <v>248</v>
      </c>
      <c r="I40" s="135"/>
      <c r="J40" s="135"/>
      <c r="K40" s="135"/>
      <c r="L40" s="359" t="s">
        <v>246</v>
      </c>
      <c r="M40" s="359" t="s">
        <v>248</v>
      </c>
      <c r="N40" s="359" t="s">
        <v>246</v>
      </c>
      <c r="O40" s="359" t="s">
        <v>246</v>
      </c>
      <c r="P40" s="359" t="s">
        <v>246</v>
      </c>
      <c r="Q40" s="359" t="s">
        <v>246</v>
      </c>
      <c r="R40" s="359">
        <v>4</v>
      </c>
      <c r="S40" s="359">
        <v>106030</v>
      </c>
      <c r="T40" s="359">
        <v>49234.05</v>
      </c>
      <c r="U40" s="134">
        <v>20881145286</v>
      </c>
      <c r="V40" s="134">
        <v>122</v>
      </c>
      <c r="W40" s="134">
        <v>-0.13025055129999999</v>
      </c>
      <c r="X40" s="134" t="b">
        <v>0</v>
      </c>
      <c r="Y40" s="134">
        <v>17</v>
      </c>
      <c r="Z40" s="134">
        <v>0</v>
      </c>
      <c r="AA40" s="134">
        <v>3.31</v>
      </c>
      <c r="AB40" s="134">
        <v>62.31</v>
      </c>
      <c r="AC40" s="15"/>
      <c r="AD40" s="15"/>
      <c r="AE40" s="15"/>
      <c r="AF40" s="15"/>
      <c r="AG40" s="15"/>
    </row>
    <row r="41" spans="1:33">
      <c r="A41" s="360"/>
      <c r="B41" s="361" t="s">
        <v>44</v>
      </c>
      <c r="C41" s="359" t="s">
        <v>246</v>
      </c>
      <c r="D41" s="135"/>
      <c r="E41" s="359" t="s">
        <v>246</v>
      </c>
      <c r="F41" s="135"/>
      <c r="G41" s="359">
        <v>0</v>
      </c>
      <c r="H41" s="359" t="s">
        <v>247</v>
      </c>
      <c r="I41" s="359" t="s">
        <v>247</v>
      </c>
      <c r="J41" s="359" t="s">
        <v>247</v>
      </c>
      <c r="K41" s="359" t="s">
        <v>247</v>
      </c>
      <c r="L41" s="359" t="s">
        <v>246</v>
      </c>
      <c r="M41" s="359" t="s">
        <v>246</v>
      </c>
      <c r="N41" s="359" t="s">
        <v>246</v>
      </c>
      <c r="O41" s="359" t="s">
        <v>246</v>
      </c>
      <c r="P41" s="359" t="s">
        <v>246</v>
      </c>
      <c r="Q41" s="359" t="s">
        <v>246</v>
      </c>
      <c r="R41" s="359">
        <v>25</v>
      </c>
      <c r="S41" s="359">
        <v>22427</v>
      </c>
      <c r="T41" s="359">
        <v>80049.820000000007</v>
      </c>
      <c r="U41" s="134">
        <v>44881932829</v>
      </c>
      <c r="V41" s="134">
        <v>131</v>
      </c>
      <c r="W41" s="134">
        <v>-0.94639927999999995</v>
      </c>
      <c r="X41" s="134" t="b">
        <v>0</v>
      </c>
      <c r="Y41" s="134">
        <v>20</v>
      </c>
      <c r="Z41" s="134">
        <v>0</v>
      </c>
      <c r="AA41" s="134">
        <v>2.0699999999999998</v>
      </c>
      <c r="AB41" s="134">
        <v>82.07</v>
      </c>
      <c r="AC41" s="15"/>
      <c r="AD41" s="15"/>
      <c r="AE41" s="15"/>
      <c r="AF41" s="15"/>
      <c r="AG41" s="15"/>
    </row>
    <row r="42" spans="1:33">
      <c r="A42" s="360"/>
      <c r="B42" s="361" t="s">
        <v>45</v>
      </c>
      <c r="C42" s="359" t="s">
        <v>252</v>
      </c>
      <c r="D42" s="135"/>
      <c r="E42" s="359" t="s">
        <v>246</v>
      </c>
      <c r="F42" s="135"/>
      <c r="G42" s="359">
        <v>0</v>
      </c>
      <c r="H42" s="359" t="s">
        <v>247</v>
      </c>
      <c r="I42" s="359" t="s">
        <v>247</v>
      </c>
      <c r="J42" s="359" t="s">
        <v>247</v>
      </c>
      <c r="K42" s="359" t="s">
        <v>247</v>
      </c>
      <c r="L42" s="359" t="s">
        <v>246</v>
      </c>
      <c r="M42" s="359" t="s">
        <v>246</v>
      </c>
      <c r="N42" s="359" t="s">
        <v>246</v>
      </c>
      <c r="O42" s="359" t="s">
        <v>246</v>
      </c>
      <c r="P42" s="359" t="s">
        <v>246</v>
      </c>
      <c r="Q42" s="359" t="s">
        <v>246</v>
      </c>
      <c r="R42" s="359">
        <v>3.5</v>
      </c>
      <c r="S42" s="359">
        <v>301311</v>
      </c>
      <c r="T42" s="359">
        <v>45505.15</v>
      </c>
      <c r="U42" s="134">
        <v>47989207881</v>
      </c>
      <c r="V42" s="134">
        <v>133</v>
      </c>
      <c r="W42" s="134">
        <v>-1.0520624199999999</v>
      </c>
      <c r="X42" s="134" t="b">
        <v>0</v>
      </c>
      <c r="Y42" s="134">
        <v>20</v>
      </c>
      <c r="Z42" s="134">
        <v>0</v>
      </c>
      <c r="AA42" s="134">
        <v>1.79</v>
      </c>
      <c r="AB42" s="134">
        <v>63.79</v>
      </c>
      <c r="AC42" s="15"/>
      <c r="AD42" s="15"/>
      <c r="AE42" s="15"/>
      <c r="AF42" s="15"/>
      <c r="AG42" s="15"/>
    </row>
    <row r="43" spans="1:33">
      <c r="A43" s="362" t="s">
        <v>46</v>
      </c>
      <c r="B43" s="363" t="s">
        <v>47</v>
      </c>
      <c r="C43" s="359" t="s">
        <v>246</v>
      </c>
      <c r="D43" s="135"/>
      <c r="E43" s="359" t="s">
        <v>246</v>
      </c>
      <c r="F43" s="135"/>
      <c r="G43" s="359">
        <v>0</v>
      </c>
      <c r="H43" s="359" t="s">
        <v>247</v>
      </c>
      <c r="I43" s="359" t="s">
        <v>247</v>
      </c>
      <c r="J43" s="359" t="s">
        <v>247</v>
      </c>
      <c r="K43" s="359" t="s">
        <v>247</v>
      </c>
      <c r="L43" s="359" t="s">
        <v>246</v>
      </c>
      <c r="M43" s="359" t="s">
        <v>246</v>
      </c>
      <c r="N43" s="359" t="s">
        <v>246</v>
      </c>
      <c r="O43" s="359" t="s">
        <v>246</v>
      </c>
      <c r="P43" s="359" t="s">
        <v>246</v>
      </c>
      <c r="Q43" s="359" t="s">
        <v>246</v>
      </c>
      <c r="R43" s="359">
        <v>5.0999999999999996</v>
      </c>
      <c r="S43" s="359">
        <v>22230</v>
      </c>
      <c r="T43" s="359">
        <v>43891.85</v>
      </c>
      <c r="U43" s="134">
        <v>4976150710</v>
      </c>
      <c r="V43" s="134">
        <v>54</v>
      </c>
      <c r="W43" s="134">
        <v>0.4106000803</v>
      </c>
      <c r="X43" s="134" t="b">
        <v>0</v>
      </c>
      <c r="Y43" s="134">
        <v>20</v>
      </c>
      <c r="Z43" s="134">
        <v>0</v>
      </c>
      <c r="AA43" s="134">
        <v>12.69</v>
      </c>
      <c r="AB43" s="134">
        <v>92.69</v>
      </c>
      <c r="AC43" s="15"/>
      <c r="AD43" s="15"/>
      <c r="AE43" s="15"/>
      <c r="AF43" s="15"/>
      <c r="AG43" s="15"/>
    </row>
    <row r="44" spans="1:33">
      <c r="A44" s="362"/>
      <c r="B44" s="363" t="s">
        <v>48</v>
      </c>
      <c r="C44" s="359" t="s">
        <v>246</v>
      </c>
      <c r="D44" s="135"/>
      <c r="E44" s="359" t="s">
        <v>246</v>
      </c>
      <c r="F44" s="135"/>
      <c r="G44" s="359">
        <v>0</v>
      </c>
      <c r="H44" s="359" t="s">
        <v>247</v>
      </c>
      <c r="I44" s="359" t="s">
        <v>247</v>
      </c>
      <c r="J44" s="359" t="s">
        <v>247</v>
      </c>
      <c r="K44" s="359" t="s">
        <v>247</v>
      </c>
      <c r="L44" s="359" t="s">
        <v>246</v>
      </c>
      <c r="M44" s="359" t="s">
        <v>246</v>
      </c>
      <c r="N44" s="359" t="s">
        <v>246</v>
      </c>
      <c r="O44" s="359" t="s">
        <v>246</v>
      </c>
      <c r="P44" s="359" t="s">
        <v>246</v>
      </c>
      <c r="Q44" s="359" t="s">
        <v>246</v>
      </c>
      <c r="R44" s="359">
        <v>4.7</v>
      </c>
      <c r="S44" s="359">
        <v>43633</v>
      </c>
      <c r="T44" s="359">
        <v>43249.85</v>
      </c>
      <c r="U44" s="134">
        <v>8869467314</v>
      </c>
      <c r="V44" s="134">
        <v>91</v>
      </c>
      <c r="W44" s="134">
        <v>0.27820753320000002</v>
      </c>
      <c r="X44" s="134" t="b">
        <v>0</v>
      </c>
      <c r="Y44" s="134">
        <v>20</v>
      </c>
      <c r="Z44" s="134">
        <v>0</v>
      </c>
      <c r="AA44" s="134">
        <v>7.59</v>
      </c>
      <c r="AB44" s="134">
        <v>87.59</v>
      </c>
      <c r="AC44" s="15"/>
      <c r="AD44" s="15"/>
      <c r="AE44" s="15"/>
      <c r="AF44" s="15"/>
      <c r="AG44" s="15"/>
    </row>
    <row r="45" spans="1:33">
      <c r="A45" s="362"/>
      <c r="B45" s="363" t="s">
        <v>49</v>
      </c>
      <c r="C45" s="359" t="s">
        <v>246</v>
      </c>
      <c r="D45" s="135"/>
      <c r="E45" s="359" t="s">
        <v>252</v>
      </c>
      <c r="F45" s="135"/>
      <c r="G45" s="359">
        <v>1</v>
      </c>
      <c r="H45" s="359" t="s">
        <v>247</v>
      </c>
      <c r="I45" s="359" t="s">
        <v>247</v>
      </c>
      <c r="J45" s="359" t="s">
        <v>247</v>
      </c>
      <c r="K45" s="359" t="s">
        <v>247</v>
      </c>
      <c r="L45" s="359" t="s">
        <v>246</v>
      </c>
      <c r="M45" s="359" t="s">
        <v>252</v>
      </c>
      <c r="N45" s="359" t="s">
        <v>246</v>
      </c>
      <c r="O45" s="359" t="s">
        <v>246</v>
      </c>
      <c r="P45" s="359" t="s">
        <v>246</v>
      </c>
      <c r="Q45" s="359" t="s">
        <v>246</v>
      </c>
      <c r="R45" s="359">
        <v>3.5</v>
      </c>
      <c r="S45" s="359">
        <v>84824</v>
      </c>
      <c r="T45" s="359">
        <v>41540.080000000002</v>
      </c>
      <c r="U45" s="134">
        <v>12332585111</v>
      </c>
      <c r="V45" s="134">
        <v>107</v>
      </c>
      <c r="W45" s="134">
        <v>0.16044393139999999</v>
      </c>
      <c r="X45" s="134" t="b">
        <v>0</v>
      </c>
      <c r="Y45" s="134">
        <v>19.100000000000001</v>
      </c>
      <c r="Z45" s="134">
        <v>0.3</v>
      </c>
      <c r="AA45" s="134">
        <v>5.38</v>
      </c>
      <c r="AB45" s="134">
        <v>84.78</v>
      </c>
      <c r="AC45" s="15"/>
      <c r="AD45" s="15"/>
      <c r="AE45" s="15"/>
      <c r="AF45" s="15"/>
      <c r="AG45" s="15"/>
    </row>
    <row r="46" spans="1:33">
      <c r="A46" s="362"/>
      <c r="B46" s="363" t="s">
        <v>50</v>
      </c>
      <c r="C46" s="359" t="s">
        <v>246</v>
      </c>
      <c r="D46" s="135"/>
      <c r="E46" s="359" t="s">
        <v>246</v>
      </c>
      <c r="F46" s="135"/>
      <c r="G46" s="359">
        <v>0</v>
      </c>
      <c r="H46" s="359" t="s">
        <v>247</v>
      </c>
      <c r="I46" s="359" t="s">
        <v>247</v>
      </c>
      <c r="J46" s="359" t="s">
        <v>247</v>
      </c>
      <c r="K46" s="359" t="s">
        <v>247</v>
      </c>
      <c r="L46" s="359" t="s">
        <v>246</v>
      </c>
      <c r="M46" s="359" t="s">
        <v>246</v>
      </c>
      <c r="N46" s="359" t="s">
        <v>246</v>
      </c>
      <c r="O46" s="359" t="s">
        <v>246</v>
      </c>
      <c r="P46" s="359" t="s">
        <v>246</v>
      </c>
      <c r="Q46" s="359" t="s">
        <v>246</v>
      </c>
      <c r="R46" s="359">
        <v>4.9000000000000004</v>
      </c>
      <c r="S46" s="359">
        <v>22427</v>
      </c>
      <c r="T46" s="359">
        <v>36014.93</v>
      </c>
      <c r="U46" s="134">
        <v>3957763492</v>
      </c>
      <c r="V46" s="134">
        <v>40</v>
      </c>
      <c r="W46" s="134">
        <v>0.44523042029999998</v>
      </c>
      <c r="X46" s="134" t="b">
        <v>0</v>
      </c>
      <c r="Y46" s="134">
        <v>20</v>
      </c>
      <c r="Z46" s="134">
        <v>0</v>
      </c>
      <c r="AA46" s="134">
        <v>14.62</v>
      </c>
      <c r="AB46" s="134">
        <v>94.62</v>
      </c>
      <c r="AC46" s="15"/>
      <c r="AD46" s="15"/>
      <c r="AE46" s="15"/>
      <c r="AF46" s="15"/>
      <c r="AG46" s="15"/>
    </row>
    <row r="47" spans="1:33" ht="47.25">
      <c r="A47" s="362"/>
      <c r="B47" s="363" t="s">
        <v>51</v>
      </c>
      <c r="C47" s="359" t="s">
        <v>246</v>
      </c>
      <c r="D47" s="135"/>
      <c r="E47" s="359" t="s">
        <v>248</v>
      </c>
      <c r="F47" s="359" t="s">
        <v>439</v>
      </c>
      <c r="G47" s="359">
        <v>0</v>
      </c>
      <c r="H47" s="359" t="s">
        <v>247</v>
      </c>
      <c r="I47" s="359" t="s">
        <v>247</v>
      </c>
      <c r="J47" s="359" t="s">
        <v>247</v>
      </c>
      <c r="K47" s="359" t="s">
        <v>247</v>
      </c>
      <c r="L47" s="359" t="s">
        <v>246</v>
      </c>
      <c r="M47" s="359" t="s">
        <v>246</v>
      </c>
      <c r="N47" s="359" t="s">
        <v>246</v>
      </c>
      <c r="O47" s="359" t="s">
        <v>248</v>
      </c>
      <c r="P47" s="359" t="s">
        <v>248</v>
      </c>
      <c r="Q47" s="359" t="s">
        <v>246</v>
      </c>
      <c r="R47" s="359">
        <v>10.5</v>
      </c>
      <c r="S47" s="359">
        <v>45633</v>
      </c>
      <c r="T47" s="359">
        <v>136026.5</v>
      </c>
      <c r="U47" s="134">
        <v>65176621382</v>
      </c>
      <c r="V47" s="134">
        <v>135</v>
      </c>
      <c r="W47" s="134">
        <v>-1.636521812</v>
      </c>
      <c r="X47" s="134" t="b">
        <v>0</v>
      </c>
      <c r="Y47" s="134">
        <v>14</v>
      </c>
      <c r="Z47" s="134">
        <v>0</v>
      </c>
      <c r="AA47" s="134">
        <v>1.52</v>
      </c>
      <c r="AB47" s="134">
        <v>75.52</v>
      </c>
      <c r="AC47" s="15"/>
      <c r="AD47" s="15"/>
      <c r="AE47" s="15"/>
      <c r="AF47" s="15"/>
      <c r="AG47" s="15"/>
    </row>
    <row r="48" spans="1:33" ht="110.25">
      <c r="A48" s="362"/>
      <c r="B48" s="363" t="s">
        <v>52</v>
      </c>
      <c r="C48" s="359" t="s">
        <v>246</v>
      </c>
      <c r="D48" s="135"/>
      <c r="E48" s="359" t="s">
        <v>248</v>
      </c>
      <c r="F48" s="359" t="s">
        <v>272</v>
      </c>
      <c r="G48" s="359">
        <v>0</v>
      </c>
      <c r="H48" s="359" t="s">
        <v>247</v>
      </c>
      <c r="I48" s="359" t="s">
        <v>247</v>
      </c>
      <c r="J48" s="359" t="s">
        <v>247</v>
      </c>
      <c r="K48" s="359" t="s">
        <v>247</v>
      </c>
      <c r="L48" s="359" t="s">
        <v>246</v>
      </c>
      <c r="M48" s="359" t="s">
        <v>246</v>
      </c>
      <c r="N48" s="359" t="s">
        <v>248</v>
      </c>
      <c r="O48" s="359" t="s">
        <v>248</v>
      </c>
      <c r="P48" s="359" t="s">
        <v>248</v>
      </c>
      <c r="Q48" s="359" t="s">
        <v>248</v>
      </c>
      <c r="R48" s="359">
        <v>40</v>
      </c>
      <c r="S48" s="359">
        <v>118971</v>
      </c>
      <c r="T48" s="359">
        <v>35925.120000000003</v>
      </c>
      <c r="U48" s="134">
        <v>170961898061</v>
      </c>
      <c r="V48" s="134">
        <v>144</v>
      </c>
      <c r="W48" s="134">
        <v>-5.2337587320000001</v>
      </c>
      <c r="X48" s="134" t="b">
        <v>0</v>
      </c>
      <c r="Y48" s="134">
        <v>6</v>
      </c>
      <c r="Z48" s="134">
        <v>0</v>
      </c>
      <c r="AA48" s="134">
        <v>0.28000000000000003</v>
      </c>
      <c r="AB48" s="134">
        <v>66.28</v>
      </c>
      <c r="AC48" s="15"/>
      <c r="AD48" s="15"/>
      <c r="AE48" s="15"/>
      <c r="AF48" s="15"/>
      <c r="AG48" s="15"/>
    </row>
    <row r="49" spans="1:33">
      <c r="A49" s="362"/>
      <c r="B49" s="363" t="s">
        <v>53</v>
      </c>
      <c r="C49" s="359" t="s">
        <v>246</v>
      </c>
      <c r="D49" s="135"/>
      <c r="E49" s="359" t="s">
        <v>252</v>
      </c>
      <c r="F49" s="135"/>
      <c r="G49" s="359">
        <v>2</v>
      </c>
      <c r="H49" s="359" t="s">
        <v>247</v>
      </c>
      <c r="I49" s="359" t="s">
        <v>247</v>
      </c>
      <c r="J49" s="359" t="s">
        <v>247</v>
      </c>
      <c r="K49" s="359" t="s">
        <v>247</v>
      </c>
      <c r="L49" s="359" t="s">
        <v>246</v>
      </c>
      <c r="M49" s="359" t="s">
        <v>252</v>
      </c>
      <c r="N49" s="359" t="s">
        <v>246</v>
      </c>
      <c r="O49" s="359" t="s">
        <v>246</v>
      </c>
      <c r="P49" s="359" t="s">
        <v>252</v>
      </c>
      <c r="Q49" s="359" t="s">
        <v>246</v>
      </c>
      <c r="R49" s="359">
        <v>8</v>
      </c>
      <c r="S49" s="359">
        <v>22427</v>
      </c>
      <c r="T49" s="359">
        <v>46586.23</v>
      </c>
      <c r="U49" s="134">
        <v>8358315042</v>
      </c>
      <c r="V49" s="134">
        <v>86</v>
      </c>
      <c r="W49" s="134">
        <v>0.29558930770000003</v>
      </c>
      <c r="X49" s="134" t="b">
        <v>0</v>
      </c>
      <c r="Y49" s="134">
        <v>18.2</v>
      </c>
      <c r="Z49" s="134">
        <v>0.6</v>
      </c>
      <c r="AA49" s="134">
        <v>8.2799999999999994</v>
      </c>
      <c r="AB49" s="134">
        <v>87.08</v>
      </c>
      <c r="AC49" s="15"/>
      <c r="AD49" s="15"/>
      <c r="AE49" s="15"/>
      <c r="AF49" s="15"/>
      <c r="AG49" s="15"/>
    </row>
    <row r="50" spans="1:33" ht="31.5">
      <c r="A50" s="362"/>
      <c r="B50" s="363" t="s">
        <v>54</v>
      </c>
      <c r="C50" s="359" t="s">
        <v>246</v>
      </c>
      <c r="D50" s="135"/>
      <c r="E50" s="359" t="s">
        <v>248</v>
      </c>
      <c r="F50" s="359" t="s">
        <v>273</v>
      </c>
      <c r="G50" s="359">
        <v>1</v>
      </c>
      <c r="H50" s="359" t="s">
        <v>247</v>
      </c>
      <c r="I50" s="359" t="s">
        <v>247</v>
      </c>
      <c r="J50" s="359" t="s">
        <v>247</v>
      </c>
      <c r="K50" s="359" t="s">
        <v>247</v>
      </c>
      <c r="L50" s="359" t="s">
        <v>248</v>
      </c>
      <c r="M50" s="359" t="s">
        <v>246</v>
      </c>
      <c r="N50" s="359" t="s">
        <v>246</v>
      </c>
      <c r="O50" s="359" t="s">
        <v>246</v>
      </c>
      <c r="P50" s="359" t="s">
        <v>246</v>
      </c>
      <c r="Q50" s="359" t="s">
        <v>246</v>
      </c>
      <c r="R50" s="359">
        <v>9.6</v>
      </c>
      <c r="S50" s="359">
        <v>32006</v>
      </c>
      <c r="T50" s="359">
        <v>61771.25</v>
      </c>
      <c r="U50" s="134">
        <v>18979686024</v>
      </c>
      <c r="V50" s="134">
        <v>118</v>
      </c>
      <c r="W50" s="134">
        <v>-6.5591274759999998E-2</v>
      </c>
      <c r="X50" s="134" t="b">
        <v>0</v>
      </c>
      <c r="Y50" s="134">
        <v>17</v>
      </c>
      <c r="Z50" s="134">
        <v>0</v>
      </c>
      <c r="AA50" s="134">
        <v>3.86</v>
      </c>
      <c r="AB50" s="134">
        <v>80.86</v>
      </c>
      <c r="AC50" s="15"/>
      <c r="AD50" s="15"/>
      <c r="AE50" s="15"/>
      <c r="AF50" s="15"/>
      <c r="AG50" s="15"/>
    </row>
    <row r="51" spans="1:33">
      <c r="A51" s="362"/>
      <c r="B51" s="192" t="s">
        <v>55</v>
      </c>
      <c r="C51" s="359" t="s">
        <v>248</v>
      </c>
      <c r="D51" s="134" t="s">
        <v>249</v>
      </c>
      <c r="E51" s="135"/>
      <c r="F51" s="135"/>
      <c r="G51" s="359">
        <v>0</v>
      </c>
      <c r="H51" s="359" t="s">
        <v>248</v>
      </c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4" t="s">
        <v>267</v>
      </c>
      <c r="V51" s="134" t="s">
        <v>267</v>
      </c>
      <c r="W51" s="134" t="s">
        <v>267</v>
      </c>
      <c r="X51" s="134" t="b">
        <v>0</v>
      </c>
      <c r="Y51" s="134">
        <v>0</v>
      </c>
      <c r="Z51" s="134">
        <v>0</v>
      </c>
      <c r="AA51" s="134">
        <v>0</v>
      </c>
      <c r="AB51" s="134">
        <v>0</v>
      </c>
      <c r="AC51" s="15"/>
      <c r="AD51" s="15"/>
      <c r="AE51" s="15"/>
      <c r="AF51" s="15"/>
      <c r="AG51" s="15"/>
    </row>
    <row r="52" spans="1:33">
      <c r="A52" s="362"/>
      <c r="B52" s="363" t="s">
        <v>56</v>
      </c>
      <c r="C52" s="359" t="s">
        <v>246</v>
      </c>
      <c r="D52" s="135"/>
      <c r="E52" s="359" t="s">
        <v>252</v>
      </c>
      <c r="F52" s="135"/>
      <c r="G52" s="359">
        <v>2</v>
      </c>
      <c r="H52" s="359" t="s">
        <v>247</v>
      </c>
      <c r="I52" s="359" t="s">
        <v>247</v>
      </c>
      <c r="J52" s="359" t="s">
        <v>247</v>
      </c>
      <c r="K52" s="359" t="s">
        <v>247</v>
      </c>
      <c r="L52" s="359" t="s">
        <v>246</v>
      </c>
      <c r="M52" s="359" t="s">
        <v>252</v>
      </c>
      <c r="N52" s="359" t="s">
        <v>246</v>
      </c>
      <c r="O52" s="359" t="s">
        <v>246</v>
      </c>
      <c r="P52" s="359" t="s">
        <v>252</v>
      </c>
      <c r="Q52" s="359" t="s">
        <v>246</v>
      </c>
      <c r="R52" s="359">
        <v>4.7</v>
      </c>
      <c r="S52" s="359">
        <v>22427</v>
      </c>
      <c r="T52" s="359">
        <v>37714.720000000001</v>
      </c>
      <c r="U52" s="134">
        <v>3975391720</v>
      </c>
      <c r="V52" s="134">
        <v>41</v>
      </c>
      <c r="W52" s="134">
        <v>0.44463097099999999</v>
      </c>
      <c r="X52" s="134" t="b">
        <v>0</v>
      </c>
      <c r="Y52" s="134">
        <v>18.2</v>
      </c>
      <c r="Z52" s="134">
        <v>0.6</v>
      </c>
      <c r="AA52" s="134">
        <v>14.48</v>
      </c>
      <c r="AB52" s="134">
        <v>93.28</v>
      </c>
      <c r="AC52" s="15"/>
      <c r="AD52" s="15"/>
      <c r="AE52" s="15"/>
      <c r="AF52" s="15"/>
      <c r="AG52" s="15"/>
    </row>
    <row r="53" spans="1:33">
      <c r="A53" s="362"/>
      <c r="B53" s="363" t="s">
        <v>57</v>
      </c>
      <c r="C53" s="359" t="s">
        <v>252</v>
      </c>
      <c r="D53" s="135"/>
      <c r="E53" s="359" t="s">
        <v>246</v>
      </c>
      <c r="F53" s="135"/>
      <c r="G53" s="359">
        <v>0</v>
      </c>
      <c r="H53" s="359" t="s">
        <v>247</v>
      </c>
      <c r="I53" s="359" t="s">
        <v>247</v>
      </c>
      <c r="J53" s="359" t="s">
        <v>247</v>
      </c>
      <c r="K53" s="359" t="s">
        <v>247</v>
      </c>
      <c r="L53" s="359" t="s">
        <v>246</v>
      </c>
      <c r="M53" s="359" t="s">
        <v>246</v>
      </c>
      <c r="N53" s="359" t="s">
        <v>246</v>
      </c>
      <c r="O53" s="359" t="s">
        <v>246</v>
      </c>
      <c r="P53" s="359" t="s">
        <v>246</v>
      </c>
      <c r="Q53" s="359" t="s">
        <v>246</v>
      </c>
      <c r="R53" s="359">
        <v>8.3000000000000007</v>
      </c>
      <c r="S53" s="359">
        <v>11824</v>
      </c>
      <c r="T53" s="359">
        <v>31022.01</v>
      </c>
      <c r="U53" s="134">
        <v>3044475244</v>
      </c>
      <c r="V53" s="134">
        <v>23</v>
      </c>
      <c r="W53" s="134">
        <v>0.47628686139999998</v>
      </c>
      <c r="X53" s="134" t="b">
        <v>0</v>
      </c>
      <c r="Y53" s="134">
        <v>20</v>
      </c>
      <c r="Z53" s="134">
        <v>0</v>
      </c>
      <c r="AA53" s="134">
        <v>16.97</v>
      </c>
      <c r="AB53" s="134">
        <v>78.97</v>
      </c>
      <c r="AC53" s="15"/>
      <c r="AD53" s="15"/>
      <c r="AE53" s="15"/>
      <c r="AF53" s="15"/>
      <c r="AG53" s="15"/>
    </row>
    <row r="54" spans="1:33">
      <c r="A54" s="362"/>
      <c r="B54" s="363" t="s">
        <v>58</v>
      </c>
      <c r="C54" s="359" t="s">
        <v>246</v>
      </c>
      <c r="D54" s="135"/>
      <c r="E54" s="359" t="s">
        <v>246</v>
      </c>
      <c r="F54" s="135"/>
      <c r="G54" s="359">
        <v>0</v>
      </c>
      <c r="H54" s="359" t="s">
        <v>247</v>
      </c>
      <c r="I54" s="359" t="s">
        <v>247</v>
      </c>
      <c r="J54" s="359" t="s">
        <v>247</v>
      </c>
      <c r="K54" s="359" t="s">
        <v>247</v>
      </c>
      <c r="L54" s="359" t="s">
        <v>246</v>
      </c>
      <c r="M54" s="359" t="s">
        <v>246</v>
      </c>
      <c r="N54" s="359" t="s">
        <v>246</v>
      </c>
      <c r="O54" s="359" t="s">
        <v>246</v>
      </c>
      <c r="P54" s="359" t="s">
        <v>246</v>
      </c>
      <c r="Q54" s="359" t="s">
        <v>246</v>
      </c>
      <c r="R54" s="359">
        <v>4</v>
      </c>
      <c r="S54" s="359">
        <v>12612</v>
      </c>
      <c r="T54" s="359">
        <v>77727.990000000005</v>
      </c>
      <c r="U54" s="134">
        <v>3921221640</v>
      </c>
      <c r="V54" s="134">
        <v>39</v>
      </c>
      <c r="W54" s="134">
        <v>0.44647302900000002</v>
      </c>
      <c r="X54" s="134" t="b">
        <v>0</v>
      </c>
      <c r="Y54" s="134">
        <v>20</v>
      </c>
      <c r="Z54" s="134">
        <v>0</v>
      </c>
      <c r="AA54" s="134">
        <v>14.76</v>
      </c>
      <c r="AB54" s="134">
        <v>94.76</v>
      </c>
      <c r="AC54" s="15"/>
      <c r="AD54" s="15"/>
      <c r="AE54" s="15"/>
      <c r="AF54" s="15"/>
      <c r="AG54" s="15"/>
    </row>
    <row r="55" spans="1:33">
      <c r="A55" s="362"/>
      <c r="B55" s="363" t="s">
        <v>59</v>
      </c>
      <c r="C55" s="359" t="s">
        <v>252</v>
      </c>
      <c r="D55" s="135"/>
      <c r="E55" s="359" t="s">
        <v>246</v>
      </c>
      <c r="F55" s="135"/>
      <c r="G55" s="359">
        <v>0</v>
      </c>
      <c r="H55" s="359" t="s">
        <v>247</v>
      </c>
      <c r="I55" s="359" t="s">
        <v>247</v>
      </c>
      <c r="J55" s="359" t="s">
        <v>247</v>
      </c>
      <c r="K55" s="359" t="s">
        <v>247</v>
      </c>
      <c r="L55" s="359" t="s">
        <v>246</v>
      </c>
      <c r="M55" s="359" t="s">
        <v>246</v>
      </c>
      <c r="N55" s="359" t="s">
        <v>246</v>
      </c>
      <c r="O55" s="359" t="s">
        <v>246</v>
      </c>
      <c r="P55" s="359" t="s">
        <v>246</v>
      </c>
      <c r="Q55" s="359" t="s">
        <v>246</v>
      </c>
      <c r="R55" s="359">
        <v>6.3</v>
      </c>
      <c r="S55" s="359">
        <v>10603</v>
      </c>
      <c r="T55" s="359">
        <v>42847.360000000001</v>
      </c>
      <c r="U55" s="134">
        <v>2862156516</v>
      </c>
      <c r="V55" s="134">
        <v>19</v>
      </c>
      <c r="W55" s="134">
        <v>0.48248662450000002</v>
      </c>
      <c r="X55" s="134" t="b">
        <v>0</v>
      </c>
      <c r="Y55" s="134">
        <v>20</v>
      </c>
      <c r="Z55" s="134">
        <v>0</v>
      </c>
      <c r="AA55" s="134">
        <v>17.52</v>
      </c>
      <c r="AB55" s="134">
        <v>79.52</v>
      </c>
      <c r="AC55" s="15"/>
      <c r="AD55" s="15"/>
      <c r="AE55" s="15"/>
      <c r="AF55" s="15"/>
      <c r="AG55" s="15"/>
    </row>
    <row r="56" spans="1:33">
      <c r="A56" s="362"/>
      <c r="B56" s="363" t="s">
        <v>60</v>
      </c>
      <c r="C56" s="359" t="s">
        <v>248</v>
      </c>
      <c r="D56" s="134" t="s">
        <v>249</v>
      </c>
      <c r="E56" s="135"/>
      <c r="F56" s="135"/>
      <c r="G56" s="359">
        <v>0</v>
      </c>
      <c r="H56" s="359" t="s">
        <v>248</v>
      </c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4" t="s">
        <v>267</v>
      </c>
      <c r="V56" s="134" t="s">
        <v>267</v>
      </c>
      <c r="W56" s="134" t="s">
        <v>267</v>
      </c>
      <c r="X56" s="134" t="b">
        <v>0</v>
      </c>
      <c r="Y56" s="134">
        <v>0</v>
      </c>
      <c r="Z56" s="134">
        <v>0</v>
      </c>
      <c r="AA56" s="134">
        <v>0</v>
      </c>
      <c r="AB56" s="134">
        <v>0</v>
      </c>
      <c r="AC56" s="15"/>
      <c r="AD56" s="15"/>
      <c r="AE56" s="15"/>
      <c r="AF56" s="15"/>
      <c r="AG56" s="15"/>
    </row>
    <row r="57" spans="1:33">
      <c r="A57" s="362"/>
      <c r="B57" s="363" t="s">
        <v>61</v>
      </c>
      <c r="C57" s="359" t="s">
        <v>246</v>
      </c>
      <c r="D57" s="135"/>
      <c r="E57" s="359" t="s">
        <v>252</v>
      </c>
      <c r="F57" s="135"/>
      <c r="G57" s="359">
        <v>1</v>
      </c>
      <c r="H57" s="359" t="s">
        <v>247</v>
      </c>
      <c r="I57" s="359" t="s">
        <v>247</v>
      </c>
      <c r="J57" s="359" t="s">
        <v>247</v>
      </c>
      <c r="K57" s="359" t="s">
        <v>247</v>
      </c>
      <c r="L57" s="359" t="s">
        <v>246</v>
      </c>
      <c r="M57" s="359" t="s">
        <v>252</v>
      </c>
      <c r="N57" s="359" t="s">
        <v>246</v>
      </c>
      <c r="O57" s="359" t="s">
        <v>246</v>
      </c>
      <c r="P57" s="359" t="s">
        <v>246</v>
      </c>
      <c r="Q57" s="359" t="s">
        <v>246</v>
      </c>
      <c r="R57" s="359">
        <v>7.3</v>
      </c>
      <c r="S57" s="359">
        <v>11824</v>
      </c>
      <c r="T57" s="359">
        <v>27316.400000000001</v>
      </c>
      <c r="U57" s="134">
        <v>2357820529</v>
      </c>
      <c r="V57" s="134">
        <v>7</v>
      </c>
      <c r="W57" s="134">
        <v>0.49963661069999998</v>
      </c>
      <c r="X57" s="134" t="b">
        <v>0</v>
      </c>
      <c r="Y57" s="134">
        <v>19.100000000000001</v>
      </c>
      <c r="Z57" s="134">
        <v>0.3</v>
      </c>
      <c r="AA57" s="134">
        <v>19.170000000000002</v>
      </c>
      <c r="AB57" s="134">
        <v>98.57</v>
      </c>
      <c r="AC57" s="15"/>
      <c r="AD57" s="15"/>
      <c r="AE57" s="15"/>
      <c r="AF57" s="15"/>
      <c r="AG57" s="15"/>
    </row>
    <row r="58" spans="1:33">
      <c r="A58" s="362"/>
      <c r="B58" s="363" t="s">
        <v>62</v>
      </c>
      <c r="C58" s="359" t="s">
        <v>246</v>
      </c>
      <c r="D58" s="135"/>
      <c r="E58" s="359" t="s">
        <v>252</v>
      </c>
      <c r="F58" s="135"/>
      <c r="G58" s="359">
        <v>1</v>
      </c>
      <c r="H58" s="359" t="s">
        <v>247</v>
      </c>
      <c r="I58" s="359" t="s">
        <v>247</v>
      </c>
      <c r="J58" s="359" t="s">
        <v>247</v>
      </c>
      <c r="K58" s="359" t="s">
        <v>247</v>
      </c>
      <c r="L58" s="359" t="s">
        <v>246</v>
      </c>
      <c r="M58" s="359" t="s">
        <v>252</v>
      </c>
      <c r="N58" s="359" t="s">
        <v>246</v>
      </c>
      <c r="O58" s="359" t="s">
        <v>246</v>
      </c>
      <c r="P58" s="359" t="s">
        <v>246</v>
      </c>
      <c r="Q58" s="359" t="s">
        <v>246</v>
      </c>
      <c r="R58" s="359">
        <v>6.4</v>
      </c>
      <c r="S58" s="359">
        <v>22427</v>
      </c>
      <c r="T58" s="359">
        <v>32622.01</v>
      </c>
      <c r="U58" s="134">
        <v>4682328437</v>
      </c>
      <c r="V58" s="134">
        <v>49</v>
      </c>
      <c r="W58" s="134">
        <v>0.42059153059999999</v>
      </c>
      <c r="X58" s="134" t="b">
        <v>0</v>
      </c>
      <c r="Y58" s="134">
        <v>19.100000000000001</v>
      </c>
      <c r="Z58" s="134">
        <v>0.3</v>
      </c>
      <c r="AA58" s="134">
        <v>13.38</v>
      </c>
      <c r="AB58" s="134">
        <v>92.78</v>
      </c>
      <c r="AC58" s="15"/>
      <c r="AD58" s="15"/>
      <c r="AE58" s="15"/>
      <c r="AF58" s="15"/>
      <c r="AG58" s="15"/>
    </row>
    <row r="59" spans="1:33">
      <c r="A59" s="362"/>
      <c r="B59" s="363" t="s">
        <v>63</v>
      </c>
      <c r="C59" s="359" t="s">
        <v>252</v>
      </c>
      <c r="D59" s="135"/>
      <c r="E59" s="359" t="s">
        <v>246</v>
      </c>
      <c r="F59" s="135"/>
      <c r="G59" s="359">
        <v>0</v>
      </c>
      <c r="H59" s="359" t="s">
        <v>247</v>
      </c>
      <c r="I59" s="359" t="s">
        <v>247</v>
      </c>
      <c r="J59" s="359" t="s">
        <v>247</v>
      </c>
      <c r="K59" s="359" t="s">
        <v>247</v>
      </c>
      <c r="L59" s="359" t="s">
        <v>246</v>
      </c>
      <c r="M59" s="359" t="s">
        <v>246</v>
      </c>
      <c r="N59" s="359" t="s">
        <v>246</v>
      </c>
      <c r="O59" s="359" t="s">
        <v>246</v>
      </c>
      <c r="P59" s="359" t="s">
        <v>246</v>
      </c>
      <c r="Q59" s="359" t="s">
        <v>246</v>
      </c>
      <c r="R59" s="359">
        <v>5.0999999999999996</v>
      </c>
      <c r="S59" s="359">
        <v>42609</v>
      </c>
      <c r="T59" s="359">
        <v>63936.74</v>
      </c>
      <c r="U59" s="134">
        <v>13893830829</v>
      </c>
      <c r="V59" s="134">
        <v>112</v>
      </c>
      <c r="W59" s="134">
        <v>0.107353644</v>
      </c>
      <c r="X59" s="134" t="b">
        <v>0</v>
      </c>
      <c r="Y59" s="134">
        <v>20</v>
      </c>
      <c r="Z59" s="134">
        <v>0</v>
      </c>
      <c r="AA59" s="134">
        <v>4.6900000000000004</v>
      </c>
      <c r="AB59" s="134">
        <v>66.69</v>
      </c>
      <c r="AC59" s="15"/>
      <c r="AD59" s="15"/>
      <c r="AE59" s="15"/>
      <c r="AF59" s="15"/>
      <c r="AG59" s="15"/>
    </row>
    <row r="60" spans="1:33">
      <c r="A60" s="362"/>
      <c r="B60" s="363" t="s">
        <v>64</v>
      </c>
      <c r="C60" s="359" t="s">
        <v>246</v>
      </c>
      <c r="D60" s="135"/>
      <c r="E60" s="359" t="s">
        <v>252</v>
      </c>
      <c r="F60" s="135"/>
      <c r="G60" s="359">
        <v>1</v>
      </c>
      <c r="H60" s="359" t="s">
        <v>247</v>
      </c>
      <c r="I60" s="359" t="s">
        <v>247</v>
      </c>
      <c r="J60" s="359" t="s">
        <v>247</v>
      </c>
      <c r="K60" s="359" t="s">
        <v>247</v>
      </c>
      <c r="L60" s="359" t="s">
        <v>246</v>
      </c>
      <c r="M60" s="359" t="s">
        <v>252</v>
      </c>
      <c r="N60" s="359" t="s">
        <v>246</v>
      </c>
      <c r="O60" s="359" t="s">
        <v>246</v>
      </c>
      <c r="P60" s="359" t="s">
        <v>246</v>
      </c>
      <c r="Q60" s="359" t="s">
        <v>246</v>
      </c>
      <c r="R60" s="359">
        <v>6.2</v>
      </c>
      <c r="S60" s="359">
        <v>33030</v>
      </c>
      <c r="T60" s="359">
        <v>83492.639999999999</v>
      </c>
      <c r="U60" s="134">
        <v>17098123775</v>
      </c>
      <c r="V60" s="134">
        <v>115</v>
      </c>
      <c r="W60" s="134">
        <v>-1.608597754E-3</v>
      </c>
      <c r="X60" s="134" t="b">
        <v>0</v>
      </c>
      <c r="Y60" s="134">
        <v>19.100000000000001</v>
      </c>
      <c r="Z60" s="134">
        <v>0.3</v>
      </c>
      <c r="AA60" s="134">
        <v>4.28</v>
      </c>
      <c r="AB60" s="134">
        <v>83.68</v>
      </c>
      <c r="AC60" s="15"/>
      <c r="AD60" s="15"/>
      <c r="AE60" s="15"/>
      <c r="AF60" s="15"/>
      <c r="AG60" s="15"/>
    </row>
    <row r="61" spans="1:33">
      <c r="A61" s="362"/>
      <c r="B61" s="363" t="s">
        <v>65</v>
      </c>
      <c r="C61" s="359" t="s">
        <v>246</v>
      </c>
      <c r="D61" s="135"/>
      <c r="E61" s="359" t="s">
        <v>252</v>
      </c>
      <c r="F61" s="135"/>
      <c r="G61" s="359">
        <v>1</v>
      </c>
      <c r="H61" s="359" t="s">
        <v>247</v>
      </c>
      <c r="I61" s="359" t="s">
        <v>247</v>
      </c>
      <c r="J61" s="359" t="s">
        <v>247</v>
      </c>
      <c r="K61" s="359" t="s">
        <v>247</v>
      </c>
      <c r="L61" s="359" t="s">
        <v>246</v>
      </c>
      <c r="M61" s="359" t="s">
        <v>252</v>
      </c>
      <c r="N61" s="359" t="s">
        <v>246</v>
      </c>
      <c r="O61" s="359" t="s">
        <v>246</v>
      </c>
      <c r="P61" s="359" t="s">
        <v>246</v>
      </c>
      <c r="Q61" s="359" t="s">
        <v>246</v>
      </c>
      <c r="R61" s="359">
        <v>7.4</v>
      </c>
      <c r="S61" s="359">
        <v>42412</v>
      </c>
      <c r="T61" s="359">
        <v>371482.4</v>
      </c>
      <c r="U61" s="134">
        <v>116589305461</v>
      </c>
      <c r="V61" s="134">
        <v>142</v>
      </c>
      <c r="W61" s="134">
        <v>-3.3848143070000001</v>
      </c>
      <c r="X61" s="134" t="b">
        <v>0</v>
      </c>
      <c r="Y61" s="134">
        <v>19.100000000000001</v>
      </c>
      <c r="Z61" s="134">
        <v>0.3</v>
      </c>
      <c r="AA61" s="134">
        <v>0.55000000000000004</v>
      </c>
      <c r="AB61" s="134">
        <v>79.95</v>
      </c>
      <c r="AC61" s="15"/>
      <c r="AD61" s="15"/>
      <c r="AE61" s="15"/>
      <c r="AF61" s="15"/>
      <c r="AG61" s="15"/>
    </row>
    <row r="62" spans="1:33">
      <c r="A62" s="362"/>
      <c r="B62" s="363" t="s">
        <v>66</v>
      </c>
      <c r="C62" s="359" t="s">
        <v>252</v>
      </c>
      <c r="D62" s="135"/>
      <c r="E62" s="359" t="s">
        <v>252</v>
      </c>
      <c r="F62" s="135"/>
      <c r="G62" s="359">
        <v>1</v>
      </c>
      <c r="H62" s="359" t="s">
        <v>247</v>
      </c>
      <c r="I62" s="359" t="s">
        <v>247</v>
      </c>
      <c r="J62" s="359" t="s">
        <v>247</v>
      </c>
      <c r="K62" s="359" t="s">
        <v>247</v>
      </c>
      <c r="L62" s="359" t="s">
        <v>246</v>
      </c>
      <c r="M62" s="359" t="s">
        <v>252</v>
      </c>
      <c r="N62" s="359" t="s">
        <v>246</v>
      </c>
      <c r="O62" s="359" t="s">
        <v>246</v>
      </c>
      <c r="P62" s="359" t="s">
        <v>246</v>
      </c>
      <c r="Q62" s="359" t="s">
        <v>246</v>
      </c>
      <c r="R62" s="359">
        <v>10.7</v>
      </c>
      <c r="S62" s="359">
        <v>11824</v>
      </c>
      <c r="T62" s="359">
        <v>70915.520000000004</v>
      </c>
      <c r="U62" s="134">
        <v>8972004661</v>
      </c>
      <c r="V62" s="134">
        <v>92</v>
      </c>
      <c r="W62" s="134">
        <v>0.2747207424</v>
      </c>
      <c r="X62" s="134" t="b">
        <v>0</v>
      </c>
      <c r="Y62" s="134">
        <v>19.100000000000001</v>
      </c>
      <c r="Z62" s="134">
        <v>0.3</v>
      </c>
      <c r="AA62" s="134">
        <v>7.45</v>
      </c>
      <c r="AB62" s="134">
        <v>68.849999999999994</v>
      </c>
      <c r="AC62" s="15"/>
      <c r="AD62" s="15"/>
      <c r="AE62" s="15"/>
      <c r="AF62" s="15"/>
      <c r="AG62" s="15"/>
    </row>
    <row r="63" spans="1:33">
      <c r="A63" s="364" t="s">
        <v>67</v>
      </c>
      <c r="B63" s="365" t="s">
        <v>68</v>
      </c>
      <c r="C63" s="359" t="s">
        <v>246</v>
      </c>
      <c r="D63" s="135"/>
      <c r="E63" s="359" t="s">
        <v>246</v>
      </c>
      <c r="F63" s="135"/>
      <c r="G63" s="359">
        <v>0</v>
      </c>
      <c r="H63" s="359" t="s">
        <v>247</v>
      </c>
      <c r="I63" s="359" t="s">
        <v>247</v>
      </c>
      <c r="J63" s="359" t="s">
        <v>247</v>
      </c>
      <c r="K63" s="359" t="s">
        <v>247</v>
      </c>
      <c r="L63" s="359" t="s">
        <v>246</v>
      </c>
      <c r="M63" s="359" t="s">
        <v>246</v>
      </c>
      <c r="N63" s="359" t="s">
        <v>246</v>
      </c>
      <c r="O63" s="359" t="s">
        <v>246</v>
      </c>
      <c r="P63" s="359" t="s">
        <v>246</v>
      </c>
      <c r="Q63" s="359" t="s">
        <v>246</v>
      </c>
      <c r="R63" s="359">
        <v>3.6</v>
      </c>
      <c r="S63" s="359">
        <v>34054</v>
      </c>
      <c r="T63" s="359">
        <v>86243.57</v>
      </c>
      <c r="U63" s="134">
        <v>10572978718</v>
      </c>
      <c r="V63" s="134">
        <v>101</v>
      </c>
      <c r="W63" s="134">
        <v>0.22027948959999999</v>
      </c>
      <c r="X63" s="134" t="b">
        <v>0</v>
      </c>
      <c r="Y63" s="134">
        <v>20</v>
      </c>
      <c r="Z63" s="134">
        <v>0</v>
      </c>
      <c r="AA63" s="134">
        <v>6.21</v>
      </c>
      <c r="AB63" s="134">
        <v>86.21</v>
      </c>
      <c r="AC63" s="15"/>
      <c r="AD63" s="15"/>
      <c r="AE63" s="15"/>
      <c r="AF63" s="15"/>
      <c r="AG63" s="15"/>
    </row>
    <row r="64" spans="1:33">
      <c r="A64" s="364"/>
      <c r="B64" s="365" t="s">
        <v>69</v>
      </c>
      <c r="C64" s="359" t="s">
        <v>246</v>
      </c>
      <c r="D64" s="135"/>
      <c r="E64" s="359" t="s">
        <v>246</v>
      </c>
      <c r="F64" s="135"/>
      <c r="G64" s="359">
        <v>0</v>
      </c>
      <c r="H64" s="359" t="s">
        <v>247</v>
      </c>
      <c r="I64" s="359" t="s">
        <v>247</v>
      </c>
      <c r="J64" s="359" t="s">
        <v>247</v>
      </c>
      <c r="K64" s="359" t="s">
        <v>247</v>
      </c>
      <c r="L64" s="359" t="s">
        <v>246</v>
      </c>
      <c r="M64" s="359" t="s">
        <v>246</v>
      </c>
      <c r="N64" s="359" t="s">
        <v>246</v>
      </c>
      <c r="O64" s="359" t="s">
        <v>246</v>
      </c>
      <c r="P64" s="359" t="s">
        <v>246</v>
      </c>
      <c r="Q64" s="359" t="s">
        <v>246</v>
      </c>
      <c r="R64" s="359">
        <v>10.7</v>
      </c>
      <c r="S64" s="359">
        <v>12956</v>
      </c>
      <c r="T64" s="359">
        <v>48691.839999999997</v>
      </c>
      <c r="U64" s="134">
        <v>6750110826</v>
      </c>
      <c r="V64" s="134">
        <v>76</v>
      </c>
      <c r="W64" s="134">
        <v>0.35027642260000003</v>
      </c>
      <c r="X64" s="134" t="b">
        <v>0</v>
      </c>
      <c r="Y64" s="134">
        <v>20</v>
      </c>
      <c r="Z64" s="134">
        <v>0</v>
      </c>
      <c r="AA64" s="134">
        <v>9.66</v>
      </c>
      <c r="AB64" s="134">
        <v>89.66</v>
      </c>
      <c r="AC64" s="15"/>
      <c r="AD64" s="15"/>
      <c r="AE64" s="15"/>
      <c r="AF64" s="15"/>
      <c r="AG64" s="15"/>
    </row>
    <row r="65" spans="1:33">
      <c r="A65" s="364"/>
      <c r="B65" s="192" t="s">
        <v>70</v>
      </c>
      <c r="C65" s="359" t="s">
        <v>248</v>
      </c>
      <c r="D65" s="134" t="s">
        <v>249</v>
      </c>
      <c r="E65" s="135"/>
      <c r="F65" s="135"/>
      <c r="G65" s="359">
        <v>0</v>
      </c>
      <c r="H65" s="359" t="s">
        <v>248</v>
      </c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4" t="s">
        <v>267</v>
      </c>
      <c r="V65" s="134" t="s">
        <v>267</v>
      </c>
      <c r="W65" s="134" t="s">
        <v>267</v>
      </c>
      <c r="X65" s="134" t="b">
        <v>0</v>
      </c>
      <c r="Y65" s="134">
        <v>0</v>
      </c>
      <c r="Z65" s="134">
        <v>0</v>
      </c>
      <c r="AA65" s="134">
        <v>0</v>
      </c>
      <c r="AB65" s="134">
        <v>0</v>
      </c>
      <c r="AC65" s="15"/>
      <c r="AD65" s="15"/>
      <c r="AE65" s="15"/>
      <c r="AF65" s="15"/>
      <c r="AG65" s="15"/>
    </row>
    <row r="66" spans="1:33">
      <c r="A66" s="364"/>
      <c r="B66" s="140" t="s">
        <v>71</v>
      </c>
      <c r="C66" s="359" t="s">
        <v>248</v>
      </c>
      <c r="D66" s="134" t="s">
        <v>249</v>
      </c>
      <c r="E66" s="135"/>
      <c r="F66" s="135"/>
      <c r="G66" s="359">
        <v>0</v>
      </c>
      <c r="H66" s="359" t="s">
        <v>248</v>
      </c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4" t="s">
        <v>267</v>
      </c>
      <c r="V66" s="134" t="s">
        <v>267</v>
      </c>
      <c r="W66" s="134" t="s">
        <v>267</v>
      </c>
      <c r="X66" s="134" t="b">
        <v>0</v>
      </c>
      <c r="Y66" s="134">
        <v>0</v>
      </c>
      <c r="Z66" s="134">
        <v>0</v>
      </c>
      <c r="AA66" s="134">
        <v>0</v>
      </c>
      <c r="AB66" s="134">
        <v>0</v>
      </c>
      <c r="AC66" s="15"/>
      <c r="AD66" s="15"/>
      <c r="AE66" s="15"/>
      <c r="AF66" s="15"/>
      <c r="AG66" s="15"/>
    </row>
    <row r="67" spans="1:33">
      <c r="A67" s="364"/>
      <c r="B67" s="365" t="s">
        <v>72</v>
      </c>
      <c r="C67" s="359" t="s">
        <v>246</v>
      </c>
      <c r="D67" s="135"/>
      <c r="E67" s="359" t="s">
        <v>252</v>
      </c>
      <c r="F67" s="135"/>
      <c r="G67" s="359">
        <v>0</v>
      </c>
      <c r="H67" s="359" t="s">
        <v>247</v>
      </c>
      <c r="I67" s="359" t="s">
        <v>247</v>
      </c>
      <c r="J67" s="359" t="s">
        <v>247</v>
      </c>
      <c r="K67" s="359" t="s">
        <v>247</v>
      </c>
      <c r="L67" s="359" t="s">
        <v>246</v>
      </c>
      <c r="M67" s="359" t="s">
        <v>246</v>
      </c>
      <c r="N67" s="359" t="s">
        <v>246</v>
      </c>
      <c r="O67" s="359" t="s">
        <v>252</v>
      </c>
      <c r="P67" s="359" t="s">
        <v>246</v>
      </c>
      <c r="Q67" s="359" t="s">
        <v>246</v>
      </c>
      <c r="R67" s="359">
        <v>10</v>
      </c>
      <c r="S67" s="359">
        <v>54236</v>
      </c>
      <c r="T67" s="359">
        <v>180227.7</v>
      </c>
      <c r="U67" s="134">
        <v>97748295372</v>
      </c>
      <c r="V67" s="134">
        <v>140</v>
      </c>
      <c r="W67" s="134">
        <v>-2.7441242300000002</v>
      </c>
      <c r="X67" s="134" t="b">
        <v>0</v>
      </c>
      <c r="Y67" s="134">
        <v>19.100000000000001</v>
      </c>
      <c r="Z67" s="134">
        <v>0</v>
      </c>
      <c r="AA67" s="134">
        <v>0.83</v>
      </c>
      <c r="AB67" s="134">
        <v>79.930000000000007</v>
      </c>
      <c r="AC67" s="15"/>
      <c r="AD67" s="15"/>
      <c r="AE67" s="15"/>
      <c r="AF67" s="15"/>
      <c r="AG67" s="15"/>
    </row>
    <row r="68" spans="1:33">
      <c r="A68" s="364"/>
      <c r="B68" s="192" t="s">
        <v>73</v>
      </c>
      <c r="C68" s="359" t="s">
        <v>248</v>
      </c>
      <c r="D68" s="134" t="s">
        <v>249</v>
      </c>
      <c r="E68" s="135"/>
      <c r="F68" s="135"/>
      <c r="G68" s="359">
        <v>0</v>
      </c>
      <c r="H68" s="359" t="s">
        <v>248</v>
      </c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4" t="s">
        <v>267</v>
      </c>
      <c r="V68" s="134" t="s">
        <v>267</v>
      </c>
      <c r="W68" s="134" t="s">
        <v>267</v>
      </c>
      <c r="X68" s="134" t="b">
        <v>0</v>
      </c>
      <c r="Y68" s="134">
        <v>0</v>
      </c>
      <c r="Z68" s="134">
        <v>0</v>
      </c>
      <c r="AA68" s="134">
        <v>0</v>
      </c>
      <c r="AB68" s="134">
        <v>0</v>
      </c>
      <c r="AC68" s="15"/>
      <c r="AD68" s="15"/>
      <c r="AE68" s="15"/>
      <c r="AF68" s="15"/>
      <c r="AG68" s="15"/>
    </row>
    <row r="69" spans="1:33">
      <c r="A69" s="364"/>
      <c r="B69" s="365" t="s">
        <v>74</v>
      </c>
      <c r="C69" s="359" t="s">
        <v>246</v>
      </c>
      <c r="D69" s="135"/>
      <c r="E69" s="359" t="s">
        <v>246</v>
      </c>
      <c r="F69" s="135"/>
      <c r="G69" s="359">
        <v>0</v>
      </c>
      <c r="H69" s="359" t="s">
        <v>247</v>
      </c>
      <c r="I69" s="359" t="s">
        <v>247</v>
      </c>
      <c r="J69" s="359" t="s">
        <v>247</v>
      </c>
      <c r="K69" s="359" t="s">
        <v>247</v>
      </c>
      <c r="L69" s="359" t="s">
        <v>246</v>
      </c>
      <c r="M69" s="359" t="s">
        <v>246</v>
      </c>
      <c r="N69" s="359" t="s">
        <v>246</v>
      </c>
      <c r="O69" s="359" t="s">
        <v>246</v>
      </c>
      <c r="P69" s="359" t="s">
        <v>246</v>
      </c>
      <c r="Q69" s="359" t="s">
        <v>246</v>
      </c>
      <c r="R69" s="359">
        <v>8.5</v>
      </c>
      <c r="S69" s="359">
        <v>21206</v>
      </c>
      <c r="T69" s="359">
        <v>154022.29999999999</v>
      </c>
      <c r="U69" s="134">
        <v>27762673597</v>
      </c>
      <c r="V69" s="134">
        <v>125</v>
      </c>
      <c r="W69" s="134">
        <v>-0.36425748019999998</v>
      </c>
      <c r="X69" s="134" t="b">
        <v>0</v>
      </c>
      <c r="Y69" s="134">
        <v>20</v>
      </c>
      <c r="Z69" s="134">
        <v>0</v>
      </c>
      <c r="AA69" s="134">
        <v>2.9</v>
      </c>
      <c r="AB69" s="134">
        <v>82.9</v>
      </c>
      <c r="AC69" s="15"/>
      <c r="AD69" s="15"/>
      <c r="AE69" s="15"/>
      <c r="AF69" s="15"/>
      <c r="AG69" s="15"/>
    </row>
    <row r="70" spans="1:33">
      <c r="A70" s="364"/>
      <c r="B70" s="365" t="s">
        <v>75</v>
      </c>
      <c r="C70" s="359" t="s">
        <v>252</v>
      </c>
      <c r="D70" s="135"/>
      <c r="E70" s="359" t="s">
        <v>252</v>
      </c>
      <c r="F70" s="135"/>
      <c r="G70" s="359">
        <v>1</v>
      </c>
      <c r="H70" s="359" t="s">
        <v>247</v>
      </c>
      <c r="I70" s="359" t="s">
        <v>247</v>
      </c>
      <c r="J70" s="359" t="s">
        <v>247</v>
      </c>
      <c r="K70" s="359" t="s">
        <v>247</v>
      </c>
      <c r="L70" s="359" t="s">
        <v>246</v>
      </c>
      <c r="M70" s="359" t="s">
        <v>252</v>
      </c>
      <c r="N70" s="359" t="s">
        <v>246</v>
      </c>
      <c r="O70" s="359" t="s">
        <v>246</v>
      </c>
      <c r="P70" s="359" t="s">
        <v>246</v>
      </c>
      <c r="Q70" s="359" t="s">
        <v>246</v>
      </c>
      <c r="R70" s="359">
        <v>4.7</v>
      </c>
      <c r="S70" s="359">
        <v>45484</v>
      </c>
      <c r="T70" s="359">
        <v>61172.5</v>
      </c>
      <c r="U70" s="134">
        <v>13077138953</v>
      </c>
      <c r="V70" s="134">
        <v>110</v>
      </c>
      <c r="W70" s="134">
        <v>0.13512531750000001</v>
      </c>
      <c r="X70" s="134" t="b">
        <v>0</v>
      </c>
      <c r="Y70" s="134">
        <v>19.100000000000001</v>
      </c>
      <c r="Z70" s="134">
        <v>0.3</v>
      </c>
      <c r="AA70" s="134">
        <v>4.97</v>
      </c>
      <c r="AB70" s="134">
        <v>66.37</v>
      </c>
      <c r="AC70" s="15"/>
      <c r="AD70" s="15"/>
      <c r="AE70" s="15"/>
      <c r="AF70" s="15"/>
      <c r="AG70" s="15"/>
    </row>
    <row r="71" spans="1:33">
      <c r="A71" s="364"/>
      <c r="B71" s="365" t="s">
        <v>76</v>
      </c>
      <c r="C71" s="359" t="s">
        <v>246</v>
      </c>
      <c r="D71" s="135"/>
      <c r="E71" s="359" t="s">
        <v>246</v>
      </c>
      <c r="F71" s="135"/>
      <c r="G71" s="359">
        <v>0</v>
      </c>
      <c r="H71" s="359" t="s">
        <v>247</v>
      </c>
      <c r="I71" s="359" t="s">
        <v>247</v>
      </c>
      <c r="J71" s="359" t="s">
        <v>247</v>
      </c>
      <c r="K71" s="359" t="s">
        <v>247</v>
      </c>
      <c r="L71" s="359" t="s">
        <v>246</v>
      </c>
      <c r="M71" s="359" t="s">
        <v>246</v>
      </c>
      <c r="N71" s="359" t="s">
        <v>246</v>
      </c>
      <c r="O71" s="359" t="s">
        <v>246</v>
      </c>
      <c r="P71" s="359" t="s">
        <v>246</v>
      </c>
      <c r="Q71" s="359" t="s">
        <v>246</v>
      </c>
      <c r="R71" s="359">
        <v>3</v>
      </c>
      <c r="S71" s="359">
        <v>54236</v>
      </c>
      <c r="T71" s="359">
        <v>78017.39</v>
      </c>
      <c r="U71" s="134">
        <v>12694053492</v>
      </c>
      <c r="V71" s="134">
        <v>109</v>
      </c>
      <c r="W71" s="134">
        <v>0.1481521697</v>
      </c>
      <c r="X71" s="134" t="b">
        <v>0</v>
      </c>
      <c r="Y71" s="134">
        <v>20</v>
      </c>
      <c r="Z71" s="134">
        <v>0</v>
      </c>
      <c r="AA71" s="134">
        <v>5.0999999999999996</v>
      </c>
      <c r="AB71" s="134">
        <v>85.1</v>
      </c>
      <c r="AC71" s="15"/>
      <c r="AD71" s="15"/>
      <c r="AE71" s="15"/>
      <c r="AF71" s="15"/>
      <c r="AG71" s="15"/>
    </row>
    <row r="72" spans="1:33">
      <c r="A72" s="364"/>
      <c r="B72" s="365" t="s">
        <v>77</v>
      </c>
      <c r="C72" s="359" t="s">
        <v>265</v>
      </c>
      <c r="D72" s="135"/>
      <c r="E72" s="193" t="s">
        <v>265</v>
      </c>
      <c r="F72" s="135"/>
      <c r="G72" s="194">
        <v>0</v>
      </c>
      <c r="H72" s="194" t="s">
        <v>247</v>
      </c>
      <c r="I72" s="193" t="s">
        <v>247</v>
      </c>
      <c r="J72" s="193" t="s">
        <v>247</v>
      </c>
      <c r="K72" s="193" t="s">
        <v>247</v>
      </c>
      <c r="L72" s="193" t="s">
        <v>265</v>
      </c>
      <c r="M72" s="193" t="s">
        <v>265</v>
      </c>
      <c r="N72" s="193" t="s">
        <v>265</v>
      </c>
      <c r="O72" s="193" t="s">
        <v>265</v>
      </c>
      <c r="P72" s="193" t="s">
        <v>265</v>
      </c>
      <c r="Q72" s="193" t="s">
        <v>265</v>
      </c>
      <c r="R72" s="193">
        <v>40</v>
      </c>
      <c r="S72" s="193">
        <v>11627</v>
      </c>
      <c r="T72" s="193">
        <v>64858.15</v>
      </c>
      <c r="U72" s="134" t="s">
        <v>267</v>
      </c>
      <c r="V72" s="134" t="s">
        <v>267</v>
      </c>
      <c r="W72" s="134" t="s">
        <v>267</v>
      </c>
      <c r="X72" s="134" t="b">
        <v>0</v>
      </c>
      <c r="Y72" s="134">
        <v>10</v>
      </c>
      <c r="Z72" s="134">
        <v>0</v>
      </c>
      <c r="AA72" s="134">
        <v>0</v>
      </c>
      <c r="AB72" s="134">
        <v>35</v>
      </c>
      <c r="AC72" s="15"/>
      <c r="AD72" s="15"/>
      <c r="AE72" s="15"/>
      <c r="AF72" s="15"/>
      <c r="AG72" s="15"/>
    </row>
    <row r="73" spans="1:33">
      <c r="A73" s="364"/>
      <c r="B73" s="365" t="s">
        <v>78</v>
      </c>
      <c r="C73" s="359" t="s">
        <v>246</v>
      </c>
      <c r="D73" s="135"/>
      <c r="E73" s="359" t="s">
        <v>252</v>
      </c>
      <c r="F73" s="135"/>
      <c r="G73" s="359">
        <v>2</v>
      </c>
      <c r="H73" s="359" t="s">
        <v>247</v>
      </c>
      <c r="I73" s="359" t="s">
        <v>247</v>
      </c>
      <c r="J73" s="359" t="s">
        <v>247</v>
      </c>
      <c r="K73" s="359" t="s">
        <v>247</v>
      </c>
      <c r="L73" s="359" t="s">
        <v>246</v>
      </c>
      <c r="M73" s="359" t="s">
        <v>252</v>
      </c>
      <c r="N73" s="359" t="s">
        <v>246</v>
      </c>
      <c r="O73" s="359" t="s">
        <v>246</v>
      </c>
      <c r="P73" s="359" t="s">
        <v>252</v>
      </c>
      <c r="Q73" s="359" t="s">
        <v>246</v>
      </c>
      <c r="R73" s="359">
        <v>3.1</v>
      </c>
      <c r="S73" s="359">
        <v>54236</v>
      </c>
      <c r="T73" s="359">
        <v>46892.26</v>
      </c>
      <c r="U73" s="134">
        <v>7884070701</v>
      </c>
      <c r="V73" s="134">
        <v>83</v>
      </c>
      <c r="W73" s="134">
        <v>0.31171602500000001</v>
      </c>
      <c r="X73" s="134" t="b">
        <v>0</v>
      </c>
      <c r="Y73" s="134">
        <v>18.2</v>
      </c>
      <c r="Z73" s="134">
        <v>0.6</v>
      </c>
      <c r="AA73" s="134">
        <v>8.69</v>
      </c>
      <c r="AB73" s="134">
        <v>87.49</v>
      </c>
      <c r="AC73" s="15"/>
      <c r="AD73" s="15"/>
      <c r="AE73" s="15"/>
      <c r="AF73" s="15"/>
      <c r="AG73" s="15"/>
    </row>
    <row r="74" spans="1:33">
      <c r="A74" s="364"/>
      <c r="B74" s="365" t="s">
        <v>79</v>
      </c>
      <c r="C74" s="359" t="s">
        <v>246</v>
      </c>
      <c r="D74" s="135"/>
      <c r="E74" s="359" t="s">
        <v>252</v>
      </c>
      <c r="F74" s="135"/>
      <c r="G74" s="359">
        <v>1</v>
      </c>
      <c r="H74" s="359" t="s">
        <v>247</v>
      </c>
      <c r="I74" s="359" t="s">
        <v>247</v>
      </c>
      <c r="J74" s="359" t="s">
        <v>247</v>
      </c>
      <c r="K74" s="359" t="s">
        <v>247</v>
      </c>
      <c r="L74" s="359" t="s">
        <v>246</v>
      </c>
      <c r="M74" s="359" t="s">
        <v>252</v>
      </c>
      <c r="N74" s="359" t="s">
        <v>246</v>
      </c>
      <c r="O74" s="359" t="s">
        <v>246</v>
      </c>
      <c r="P74" s="359" t="s">
        <v>246</v>
      </c>
      <c r="Q74" s="359" t="s">
        <v>246</v>
      </c>
      <c r="R74" s="359">
        <v>8</v>
      </c>
      <c r="S74" s="359">
        <v>11824</v>
      </c>
      <c r="T74" s="359">
        <v>26168.79</v>
      </c>
      <c r="U74" s="134">
        <v>2475358184</v>
      </c>
      <c r="V74" s="134">
        <v>13</v>
      </c>
      <c r="W74" s="134">
        <v>0.49563973319999999</v>
      </c>
      <c r="X74" s="134" t="b">
        <v>0</v>
      </c>
      <c r="Y74" s="134">
        <v>19.100000000000001</v>
      </c>
      <c r="Z74" s="134">
        <v>0.3</v>
      </c>
      <c r="AA74" s="134">
        <v>18.34</v>
      </c>
      <c r="AB74" s="134">
        <v>97.74</v>
      </c>
      <c r="AC74" s="15"/>
      <c r="AD74" s="15"/>
      <c r="AE74" s="15"/>
      <c r="AF74" s="15"/>
      <c r="AG74" s="15"/>
    </row>
    <row r="75" spans="1:33">
      <c r="A75" s="364"/>
      <c r="B75" s="365" t="s">
        <v>80</v>
      </c>
      <c r="C75" s="359" t="s">
        <v>246</v>
      </c>
      <c r="D75" s="135"/>
      <c r="E75" s="359" t="s">
        <v>246</v>
      </c>
      <c r="F75" s="135"/>
      <c r="G75" s="359">
        <v>0</v>
      </c>
      <c r="H75" s="359" t="s">
        <v>247</v>
      </c>
      <c r="I75" s="359" t="s">
        <v>247</v>
      </c>
      <c r="J75" s="359" t="s">
        <v>247</v>
      </c>
      <c r="K75" s="359" t="s">
        <v>247</v>
      </c>
      <c r="L75" s="359" t="s">
        <v>246</v>
      </c>
      <c r="M75" s="359" t="s">
        <v>246</v>
      </c>
      <c r="N75" s="359" t="s">
        <v>246</v>
      </c>
      <c r="O75" s="359" t="s">
        <v>246</v>
      </c>
      <c r="P75" s="359" t="s">
        <v>246</v>
      </c>
      <c r="Q75" s="359" t="s">
        <v>246</v>
      </c>
      <c r="R75" s="359">
        <v>3.3</v>
      </c>
      <c r="S75" s="359">
        <v>32730</v>
      </c>
      <c r="T75" s="359">
        <v>29718.06</v>
      </c>
      <c r="U75" s="134">
        <v>3209817943</v>
      </c>
      <c r="V75" s="134">
        <v>27</v>
      </c>
      <c r="W75" s="134">
        <v>0.47066436950000001</v>
      </c>
      <c r="X75" s="134" t="b">
        <v>0</v>
      </c>
      <c r="Y75" s="134">
        <v>20</v>
      </c>
      <c r="Z75" s="134">
        <v>0</v>
      </c>
      <c r="AA75" s="134">
        <v>16.41</v>
      </c>
      <c r="AB75" s="134">
        <v>96.41</v>
      </c>
      <c r="AC75" s="15"/>
      <c r="AD75" s="15"/>
      <c r="AE75" s="15"/>
      <c r="AF75" s="15"/>
      <c r="AG75" s="15"/>
    </row>
    <row r="76" spans="1:33">
      <c r="A76" s="364"/>
      <c r="B76" s="365" t="s">
        <v>81</v>
      </c>
      <c r="C76" s="359" t="s">
        <v>252</v>
      </c>
      <c r="D76" s="135"/>
      <c r="E76" s="359" t="s">
        <v>246</v>
      </c>
      <c r="F76" s="135"/>
      <c r="G76" s="359">
        <v>0</v>
      </c>
      <c r="H76" s="359" t="s">
        <v>247</v>
      </c>
      <c r="I76" s="359" t="s">
        <v>247</v>
      </c>
      <c r="J76" s="359" t="s">
        <v>247</v>
      </c>
      <c r="K76" s="359" t="s">
        <v>247</v>
      </c>
      <c r="L76" s="359" t="s">
        <v>246</v>
      </c>
      <c r="M76" s="359" t="s">
        <v>246</v>
      </c>
      <c r="N76" s="359" t="s">
        <v>246</v>
      </c>
      <c r="O76" s="359" t="s">
        <v>246</v>
      </c>
      <c r="P76" s="359" t="s">
        <v>246</v>
      </c>
      <c r="Q76" s="359" t="s">
        <v>246</v>
      </c>
      <c r="R76" s="359">
        <v>6.3</v>
      </c>
      <c r="S76" s="359">
        <v>10618</v>
      </c>
      <c r="T76" s="359">
        <v>116001.5</v>
      </c>
      <c r="U76" s="134">
        <v>7759734740</v>
      </c>
      <c r="V76" s="134">
        <v>82</v>
      </c>
      <c r="W76" s="134">
        <v>0.31594407940000002</v>
      </c>
      <c r="X76" s="134" t="b">
        <v>0</v>
      </c>
      <c r="Y76" s="134">
        <v>20</v>
      </c>
      <c r="Z76" s="134">
        <v>0</v>
      </c>
      <c r="AA76" s="134">
        <v>8.83</v>
      </c>
      <c r="AB76" s="134">
        <v>70.83</v>
      </c>
      <c r="AC76" s="15"/>
      <c r="AD76" s="15"/>
      <c r="AE76" s="15"/>
      <c r="AF76" s="15"/>
      <c r="AG76" s="15"/>
    </row>
    <row r="77" spans="1:33">
      <c r="A77" s="364"/>
      <c r="B77" s="365" t="s">
        <v>82</v>
      </c>
      <c r="C77" s="359" t="s">
        <v>246</v>
      </c>
      <c r="D77" s="135"/>
      <c r="E77" s="359" t="s">
        <v>246</v>
      </c>
      <c r="F77" s="135"/>
      <c r="G77" s="359">
        <v>0</v>
      </c>
      <c r="H77" s="359" t="s">
        <v>247</v>
      </c>
      <c r="I77" s="359" t="s">
        <v>247</v>
      </c>
      <c r="J77" s="359" t="s">
        <v>247</v>
      </c>
      <c r="K77" s="359" t="s">
        <v>247</v>
      </c>
      <c r="L77" s="359" t="s">
        <v>246</v>
      </c>
      <c r="M77" s="359" t="s">
        <v>246</v>
      </c>
      <c r="N77" s="359" t="s">
        <v>246</v>
      </c>
      <c r="O77" s="359" t="s">
        <v>246</v>
      </c>
      <c r="P77" s="359" t="s">
        <v>246</v>
      </c>
      <c r="Q77" s="359" t="s">
        <v>246</v>
      </c>
      <c r="R77" s="359">
        <v>5</v>
      </c>
      <c r="S77" s="359">
        <v>22427</v>
      </c>
      <c r="T77" s="359">
        <v>58524.68</v>
      </c>
      <c r="U77" s="134">
        <v>6562664992</v>
      </c>
      <c r="V77" s="134">
        <v>73</v>
      </c>
      <c r="W77" s="134">
        <v>0.35665053340000002</v>
      </c>
      <c r="X77" s="134" t="b">
        <v>0</v>
      </c>
      <c r="Y77" s="134">
        <v>20</v>
      </c>
      <c r="Z77" s="134">
        <v>0</v>
      </c>
      <c r="AA77" s="134">
        <v>10.07</v>
      </c>
      <c r="AB77" s="134">
        <v>90.07</v>
      </c>
      <c r="AC77" s="15"/>
      <c r="AD77" s="15"/>
      <c r="AE77" s="15"/>
      <c r="AF77" s="15"/>
      <c r="AG77" s="15"/>
    </row>
    <row r="78" spans="1:33">
      <c r="A78" s="364"/>
      <c r="B78" s="365" t="s">
        <v>83</v>
      </c>
      <c r="C78" s="359" t="s">
        <v>246</v>
      </c>
      <c r="D78" s="135"/>
      <c r="E78" s="359" t="s">
        <v>246</v>
      </c>
      <c r="F78" s="135"/>
      <c r="G78" s="359">
        <v>0</v>
      </c>
      <c r="H78" s="359" t="s">
        <v>247</v>
      </c>
      <c r="I78" s="359" t="s">
        <v>247</v>
      </c>
      <c r="J78" s="359" t="s">
        <v>247</v>
      </c>
      <c r="K78" s="359" t="s">
        <v>247</v>
      </c>
      <c r="L78" s="359" t="s">
        <v>246</v>
      </c>
      <c r="M78" s="359" t="s">
        <v>246</v>
      </c>
      <c r="N78" s="359" t="s">
        <v>246</v>
      </c>
      <c r="O78" s="359" t="s">
        <v>246</v>
      </c>
      <c r="P78" s="359" t="s">
        <v>246</v>
      </c>
      <c r="Q78" s="359" t="s">
        <v>246</v>
      </c>
      <c r="R78" s="359">
        <v>6</v>
      </c>
      <c r="S78" s="359">
        <v>55457</v>
      </c>
      <c r="T78" s="359">
        <v>55165.02</v>
      </c>
      <c r="U78" s="134">
        <v>18355719085</v>
      </c>
      <c r="V78" s="134">
        <v>117</v>
      </c>
      <c r="W78" s="134">
        <v>-4.4373228350000002E-2</v>
      </c>
      <c r="X78" s="134" t="b">
        <v>0</v>
      </c>
      <c r="Y78" s="134">
        <v>20</v>
      </c>
      <c r="Z78" s="134">
        <v>0</v>
      </c>
      <c r="AA78" s="134">
        <v>4</v>
      </c>
      <c r="AB78" s="134">
        <v>84</v>
      </c>
      <c r="AC78" s="15"/>
      <c r="AD78" s="15"/>
      <c r="AE78" s="15"/>
      <c r="AF78" s="15"/>
      <c r="AG78" s="15"/>
    </row>
    <row r="79" spans="1:33">
      <c r="A79" s="364"/>
      <c r="B79" s="365" t="s">
        <v>84</v>
      </c>
      <c r="C79" s="359" t="s">
        <v>246</v>
      </c>
      <c r="D79" s="135"/>
      <c r="E79" s="359" t="s">
        <v>246</v>
      </c>
      <c r="F79" s="135"/>
      <c r="G79" s="359">
        <v>0</v>
      </c>
      <c r="H79" s="359" t="s">
        <v>247</v>
      </c>
      <c r="I79" s="359" t="s">
        <v>247</v>
      </c>
      <c r="J79" s="359" t="s">
        <v>247</v>
      </c>
      <c r="K79" s="359" t="s">
        <v>247</v>
      </c>
      <c r="L79" s="359" t="s">
        <v>246</v>
      </c>
      <c r="M79" s="359" t="s">
        <v>246</v>
      </c>
      <c r="N79" s="359" t="s">
        <v>246</v>
      </c>
      <c r="O79" s="359" t="s">
        <v>246</v>
      </c>
      <c r="P79" s="359" t="s">
        <v>246</v>
      </c>
      <c r="Q79" s="359" t="s">
        <v>246</v>
      </c>
      <c r="R79" s="359">
        <v>4.7</v>
      </c>
      <c r="S79" s="359">
        <v>25460</v>
      </c>
      <c r="T79" s="359">
        <v>51326.35</v>
      </c>
      <c r="U79" s="134">
        <v>6141813694</v>
      </c>
      <c r="V79" s="134">
        <v>70</v>
      </c>
      <c r="W79" s="134">
        <v>0.37096161589999999</v>
      </c>
      <c r="X79" s="134" t="b">
        <v>0</v>
      </c>
      <c r="Y79" s="134">
        <v>20</v>
      </c>
      <c r="Z79" s="134">
        <v>0</v>
      </c>
      <c r="AA79" s="134">
        <v>10.48</v>
      </c>
      <c r="AB79" s="134">
        <v>90.48</v>
      </c>
      <c r="AC79" s="15"/>
      <c r="AD79" s="15"/>
      <c r="AE79" s="15"/>
      <c r="AF79" s="15"/>
      <c r="AG79" s="15"/>
    </row>
    <row r="80" spans="1:33">
      <c r="A80" s="364"/>
      <c r="B80" s="365" t="s">
        <v>85</v>
      </c>
      <c r="C80" s="359" t="s">
        <v>252</v>
      </c>
      <c r="D80" s="135"/>
      <c r="E80" s="359" t="s">
        <v>246</v>
      </c>
      <c r="F80" s="135"/>
      <c r="G80" s="359">
        <v>0</v>
      </c>
      <c r="H80" s="359" t="s">
        <v>247</v>
      </c>
      <c r="I80" s="359" t="s">
        <v>247</v>
      </c>
      <c r="J80" s="359" t="s">
        <v>247</v>
      </c>
      <c r="K80" s="359" t="s">
        <v>247</v>
      </c>
      <c r="L80" s="359" t="s">
        <v>246</v>
      </c>
      <c r="M80" s="359" t="s">
        <v>246</v>
      </c>
      <c r="N80" s="359" t="s">
        <v>246</v>
      </c>
      <c r="O80" s="359" t="s">
        <v>246</v>
      </c>
      <c r="P80" s="359" t="s">
        <v>246</v>
      </c>
      <c r="Q80" s="359" t="s">
        <v>246</v>
      </c>
      <c r="R80" s="359">
        <v>6</v>
      </c>
      <c r="S80" s="359">
        <v>22427</v>
      </c>
      <c r="T80" s="359">
        <v>53541.74</v>
      </c>
      <c r="U80" s="134">
        <v>7204683618</v>
      </c>
      <c r="V80" s="134">
        <v>80</v>
      </c>
      <c r="W80" s="134">
        <v>0.33481863789999999</v>
      </c>
      <c r="X80" s="134" t="b">
        <v>0</v>
      </c>
      <c r="Y80" s="134">
        <v>20</v>
      </c>
      <c r="Z80" s="134">
        <v>0</v>
      </c>
      <c r="AA80" s="134">
        <v>9.1</v>
      </c>
      <c r="AB80" s="134">
        <v>71.099999999999994</v>
      </c>
      <c r="AC80" s="15"/>
      <c r="AD80" s="15"/>
      <c r="AE80" s="15"/>
      <c r="AF80" s="15"/>
      <c r="AG80" s="15"/>
    </row>
    <row r="81" spans="1:33">
      <c r="A81" s="364"/>
      <c r="B81" s="365" t="s">
        <v>86</v>
      </c>
      <c r="C81" s="359" t="s">
        <v>246</v>
      </c>
      <c r="D81" s="135"/>
      <c r="E81" s="359" t="s">
        <v>246</v>
      </c>
      <c r="F81" s="135"/>
      <c r="G81" s="359">
        <v>0</v>
      </c>
      <c r="H81" s="359" t="s">
        <v>247</v>
      </c>
      <c r="I81" s="359" t="s">
        <v>247</v>
      </c>
      <c r="J81" s="359" t="s">
        <v>247</v>
      </c>
      <c r="K81" s="359" t="s">
        <v>247</v>
      </c>
      <c r="L81" s="359" t="s">
        <v>246</v>
      </c>
      <c r="M81" s="359" t="s">
        <v>246</v>
      </c>
      <c r="N81" s="359" t="s">
        <v>246</v>
      </c>
      <c r="O81" s="359" t="s">
        <v>246</v>
      </c>
      <c r="P81" s="359" t="s">
        <v>246</v>
      </c>
      <c r="Q81" s="359" t="s">
        <v>246</v>
      </c>
      <c r="R81" s="359">
        <v>7.9</v>
      </c>
      <c r="S81" s="359">
        <v>11824</v>
      </c>
      <c r="T81" s="359">
        <v>26897.27</v>
      </c>
      <c r="U81" s="134">
        <v>2512463232</v>
      </c>
      <c r="V81" s="134">
        <v>14</v>
      </c>
      <c r="W81" s="134">
        <v>0.49437797300000003</v>
      </c>
      <c r="X81" s="134" t="b">
        <v>0</v>
      </c>
      <c r="Y81" s="134">
        <v>20</v>
      </c>
      <c r="Z81" s="134">
        <v>0</v>
      </c>
      <c r="AA81" s="134">
        <v>18.21</v>
      </c>
      <c r="AB81" s="134">
        <v>98.21</v>
      </c>
      <c r="AC81" s="15"/>
      <c r="AD81" s="15"/>
      <c r="AE81" s="15"/>
      <c r="AF81" s="15"/>
      <c r="AG81" s="15"/>
    </row>
    <row r="82" spans="1:33">
      <c r="A82" s="364"/>
      <c r="B82" s="365" t="s">
        <v>87</v>
      </c>
      <c r="C82" s="359" t="s">
        <v>246</v>
      </c>
      <c r="D82" s="135"/>
      <c r="E82" s="359" t="s">
        <v>246</v>
      </c>
      <c r="F82" s="135"/>
      <c r="G82" s="359">
        <v>0</v>
      </c>
      <c r="H82" s="359" t="s">
        <v>247</v>
      </c>
      <c r="I82" s="359" t="s">
        <v>247</v>
      </c>
      <c r="J82" s="359" t="s">
        <v>247</v>
      </c>
      <c r="K82" s="359" t="s">
        <v>247</v>
      </c>
      <c r="L82" s="359" t="s">
        <v>246</v>
      </c>
      <c r="M82" s="359" t="s">
        <v>246</v>
      </c>
      <c r="N82" s="359" t="s">
        <v>246</v>
      </c>
      <c r="O82" s="359" t="s">
        <v>246</v>
      </c>
      <c r="P82" s="359" t="s">
        <v>246</v>
      </c>
      <c r="Q82" s="359" t="s">
        <v>246</v>
      </c>
      <c r="R82" s="359">
        <v>10.4</v>
      </c>
      <c r="S82" s="359">
        <v>10800</v>
      </c>
      <c r="T82" s="359">
        <v>25992.49</v>
      </c>
      <c r="U82" s="134">
        <v>2919476477</v>
      </c>
      <c r="V82" s="134">
        <v>21</v>
      </c>
      <c r="W82" s="134">
        <v>0.48053745460000002</v>
      </c>
      <c r="X82" s="134" t="b">
        <v>0</v>
      </c>
      <c r="Y82" s="134">
        <v>20</v>
      </c>
      <c r="Z82" s="134">
        <v>0</v>
      </c>
      <c r="AA82" s="134">
        <v>17.239999999999998</v>
      </c>
      <c r="AB82" s="134">
        <v>97.24</v>
      </c>
      <c r="AC82" s="15"/>
      <c r="AD82" s="15"/>
      <c r="AE82" s="15"/>
      <c r="AF82" s="15"/>
      <c r="AG82" s="15"/>
    </row>
    <row r="83" spans="1:33">
      <c r="A83" s="366" t="s">
        <v>88</v>
      </c>
      <c r="B83" s="367" t="s">
        <v>89</v>
      </c>
      <c r="C83" s="359" t="s">
        <v>252</v>
      </c>
      <c r="D83" s="135"/>
      <c r="E83" s="359" t="s">
        <v>246</v>
      </c>
      <c r="F83" s="135"/>
      <c r="G83" s="359">
        <v>0</v>
      </c>
      <c r="H83" s="359" t="s">
        <v>247</v>
      </c>
      <c r="I83" s="359" t="s">
        <v>247</v>
      </c>
      <c r="J83" s="359" t="s">
        <v>247</v>
      </c>
      <c r="K83" s="359" t="s">
        <v>247</v>
      </c>
      <c r="L83" s="359" t="s">
        <v>246</v>
      </c>
      <c r="M83" s="359" t="s">
        <v>246</v>
      </c>
      <c r="N83" s="359" t="s">
        <v>246</v>
      </c>
      <c r="O83" s="359" t="s">
        <v>246</v>
      </c>
      <c r="P83" s="359" t="s">
        <v>246</v>
      </c>
      <c r="Q83" s="359" t="s">
        <v>246</v>
      </c>
      <c r="R83" s="359">
        <v>20</v>
      </c>
      <c r="S83" s="359">
        <v>31809</v>
      </c>
      <c r="T83" s="359">
        <v>120375.8</v>
      </c>
      <c r="U83" s="134">
        <v>76580676444</v>
      </c>
      <c r="V83" s="134">
        <v>137</v>
      </c>
      <c r="W83" s="134">
        <v>-2.0243176300000001</v>
      </c>
      <c r="X83" s="134" t="b">
        <v>0</v>
      </c>
      <c r="Y83" s="134">
        <v>20</v>
      </c>
      <c r="Z83" s="134">
        <v>0</v>
      </c>
      <c r="AA83" s="134">
        <v>1.24</v>
      </c>
      <c r="AB83" s="134">
        <v>63.24</v>
      </c>
      <c r="AC83" s="15"/>
      <c r="AD83" s="15"/>
      <c r="AE83" s="15"/>
      <c r="AF83" s="15"/>
      <c r="AG83" s="15"/>
    </row>
    <row r="84" spans="1:33">
      <c r="A84" s="366"/>
      <c r="B84" s="367" t="s">
        <v>90</v>
      </c>
      <c r="C84" s="359" t="s">
        <v>246</v>
      </c>
      <c r="D84" s="135"/>
      <c r="E84" s="359" t="s">
        <v>246</v>
      </c>
      <c r="F84" s="135"/>
      <c r="G84" s="359">
        <v>0</v>
      </c>
      <c r="H84" s="359" t="s">
        <v>247</v>
      </c>
      <c r="I84" s="359" t="s">
        <v>247</v>
      </c>
      <c r="J84" s="359" t="s">
        <v>247</v>
      </c>
      <c r="K84" s="359" t="s">
        <v>247</v>
      </c>
      <c r="L84" s="359" t="s">
        <v>246</v>
      </c>
      <c r="M84" s="359" t="s">
        <v>246</v>
      </c>
      <c r="N84" s="359" t="s">
        <v>246</v>
      </c>
      <c r="O84" s="359" t="s">
        <v>246</v>
      </c>
      <c r="P84" s="359" t="s">
        <v>246</v>
      </c>
      <c r="Q84" s="359" t="s">
        <v>246</v>
      </c>
      <c r="R84" s="359">
        <v>6.2</v>
      </c>
      <c r="S84" s="359">
        <v>11824</v>
      </c>
      <c r="T84" s="359">
        <v>44387.48</v>
      </c>
      <c r="U84" s="134">
        <v>3253992894</v>
      </c>
      <c r="V84" s="134">
        <v>29</v>
      </c>
      <c r="W84" s="134">
        <v>0.46916219669999998</v>
      </c>
      <c r="X84" s="134" t="b">
        <v>0</v>
      </c>
      <c r="Y84" s="134">
        <v>20</v>
      </c>
      <c r="Z84" s="134">
        <v>0</v>
      </c>
      <c r="AA84" s="134">
        <v>16.14</v>
      </c>
      <c r="AB84" s="134">
        <v>96.14</v>
      </c>
      <c r="AC84" s="15"/>
      <c r="AD84" s="15"/>
      <c r="AE84" s="15"/>
      <c r="AF84" s="15"/>
      <c r="AG84" s="15"/>
    </row>
    <row r="85" spans="1:33">
      <c r="A85" s="366"/>
      <c r="B85" s="367" t="s">
        <v>91</v>
      </c>
      <c r="C85" s="359" t="s">
        <v>246</v>
      </c>
      <c r="D85" s="135"/>
      <c r="E85" s="359" t="s">
        <v>246</v>
      </c>
      <c r="F85" s="135"/>
      <c r="G85" s="359">
        <v>0</v>
      </c>
      <c r="H85" s="359" t="s">
        <v>247</v>
      </c>
      <c r="I85" s="359" t="s">
        <v>247</v>
      </c>
      <c r="J85" s="359" t="s">
        <v>247</v>
      </c>
      <c r="K85" s="359" t="s">
        <v>247</v>
      </c>
      <c r="L85" s="359" t="s">
        <v>246</v>
      </c>
      <c r="M85" s="359" t="s">
        <v>246</v>
      </c>
      <c r="N85" s="359" t="s">
        <v>246</v>
      </c>
      <c r="O85" s="359" t="s">
        <v>246</v>
      </c>
      <c r="P85" s="359" t="s">
        <v>246</v>
      </c>
      <c r="Q85" s="359" t="s">
        <v>246</v>
      </c>
      <c r="R85" s="359">
        <v>8.1</v>
      </c>
      <c r="S85" s="359">
        <v>10603</v>
      </c>
      <c r="T85" s="359">
        <v>63391.21</v>
      </c>
      <c r="U85" s="134">
        <v>5444309697</v>
      </c>
      <c r="V85" s="134">
        <v>61</v>
      </c>
      <c r="W85" s="134">
        <v>0.39468029599999999</v>
      </c>
      <c r="X85" s="134" t="b">
        <v>0</v>
      </c>
      <c r="Y85" s="134">
        <v>20</v>
      </c>
      <c r="Z85" s="134">
        <v>0</v>
      </c>
      <c r="AA85" s="134">
        <v>11.72</v>
      </c>
      <c r="AB85" s="134">
        <v>91.72</v>
      </c>
      <c r="AC85" s="15"/>
      <c r="AD85" s="15"/>
      <c r="AE85" s="15"/>
      <c r="AF85" s="15"/>
      <c r="AG85" s="15"/>
    </row>
    <row r="86" spans="1:33">
      <c r="A86" s="366"/>
      <c r="B86" s="367" t="s">
        <v>92</v>
      </c>
      <c r="C86" s="359" t="s">
        <v>246</v>
      </c>
      <c r="D86" s="135"/>
      <c r="E86" s="359" t="s">
        <v>246</v>
      </c>
      <c r="F86" s="135"/>
      <c r="G86" s="359">
        <v>0</v>
      </c>
      <c r="H86" s="359" t="s">
        <v>247</v>
      </c>
      <c r="I86" s="359" t="s">
        <v>247</v>
      </c>
      <c r="J86" s="359" t="s">
        <v>247</v>
      </c>
      <c r="K86" s="359" t="s">
        <v>247</v>
      </c>
      <c r="L86" s="359" t="s">
        <v>246</v>
      </c>
      <c r="M86" s="359" t="s">
        <v>246</v>
      </c>
      <c r="N86" s="359" t="s">
        <v>246</v>
      </c>
      <c r="O86" s="359" t="s">
        <v>246</v>
      </c>
      <c r="P86" s="359" t="s">
        <v>246</v>
      </c>
      <c r="Q86" s="359" t="s">
        <v>246</v>
      </c>
      <c r="R86" s="359">
        <v>5.8</v>
      </c>
      <c r="S86" s="359">
        <v>11824</v>
      </c>
      <c r="T86" s="359">
        <v>30090.61</v>
      </c>
      <c r="U86" s="134">
        <v>2063589961</v>
      </c>
      <c r="V86" s="134">
        <v>1</v>
      </c>
      <c r="W86" s="134">
        <v>0.50964194500000004</v>
      </c>
      <c r="X86" s="134" t="b">
        <v>0</v>
      </c>
      <c r="Y86" s="134">
        <v>20</v>
      </c>
      <c r="Z86" s="134">
        <v>0</v>
      </c>
      <c r="AA86" s="134">
        <v>20</v>
      </c>
      <c r="AB86" s="134">
        <v>100</v>
      </c>
      <c r="AC86" s="15"/>
      <c r="AD86" s="15"/>
      <c r="AE86" s="15"/>
      <c r="AF86" s="15"/>
      <c r="AG86" s="15"/>
    </row>
    <row r="87" spans="1:33">
      <c r="A87" s="366"/>
      <c r="B87" s="367" t="s">
        <v>93</v>
      </c>
      <c r="C87" s="359" t="s">
        <v>246</v>
      </c>
      <c r="D87" s="135"/>
      <c r="E87" s="359" t="s">
        <v>246</v>
      </c>
      <c r="F87" s="135"/>
      <c r="G87" s="359">
        <v>0</v>
      </c>
      <c r="H87" s="359" t="s">
        <v>247</v>
      </c>
      <c r="I87" s="359" t="s">
        <v>247</v>
      </c>
      <c r="J87" s="359" t="s">
        <v>247</v>
      </c>
      <c r="K87" s="359" t="s">
        <v>247</v>
      </c>
      <c r="L87" s="359" t="s">
        <v>246</v>
      </c>
      <c r="M87" s="359" t="s">
        <v>246</v>
      </c>
      <c r="N87" s="359" t="s">
        <v>246</v>
      </c>
      <c r="O87" s="359" t="s">
        <v>246</v>
      </c>
      <c r="P87" s="359" t="s">
        <v>246</v>
      </c>
      <c r="Q87" s="359" t="s">
        <v>246</v>
      </c>
      <c r="R87" s="359">
        <v>3.2</v>
      </c>
      <c r="S87" s="359">
        <v>22427</v>
      </c>
      <c r="T87" s="359">
        <v>36773.35</v>
      </c>
      <c r="U87" s="134">
        <v>2639090945</v>
      </c>
      <c r="V87" s="134">
        <v>16</v>
      </c>
      <c r="W87" s="134">
        <v>0.49007198730000001</v>
      </c>
      <c r="X87" s="134" t="b">
        <v>0</v>
      </c>
      <c r="Y87" s="134">
        <v>20</v>
      </c>
      <c r="Z87" s="134">
        <v>0</v>
      </c>
      <c r="AA87" s="134">
        <v>17.93</v>
      </c>
      <c r="AB87" s="134">
        <v>97.93</v>
      </c>
      <c r="AC87" s="15"/>
      <c r="AD87" s="15"/>
      <c r="AE87" s="15"/>
      <c r="AF87" s="15"/>
      <c r="AG87" s="15"/>
    </row>
    <row r="88" spans="1:33">
      <c r="A88" s="366"/>
      <c r="B88" s="367" t="s">
        <v>94</v>
      </c>
      <c r="C88" s="359" t="s">
        <v>246</v>
      </c>
      <c r="D88" s="135"/>
      <c r="E88" s="359" t="s">
        <v>246</v>
      </c>
      <c r="F88" s="135"/>
      <c r="G88" s="359">
        <v>0</v>
      </c>
      <c r="H88" s="359" t="s">
        <v>247</v>
      </c>
      <c r="I88" s="359" t="s">
        <v>247</v>
      </c>
      <c r="J88" s="359" t="s">
        <v>247</v>
      </c>
      <c r="K88" s="359" t="s">
        <v>247</v>
      </c>
      <c r="L88" s="359" t="s">
        <v>246</v>
      </c>
      <c r="M88" s="359" t="s">
        <v>246</v>
      </c>
      <c r="N88" s="359" t="s">
        <v>246</v>
      </c>
      <c r="O88" s="359" t="s">
        <v>246</v>
      </c>
      <c r="P88" s="359" t="s">
        <v>246</v>
      </c>
      <c r="Q88" s="359" t="s">
        <v>246</v>
      </c>
      <c r="R88" s="359">
        <v>4.4000000000000004</v>
      </c>
      <c r="S88" s="359">
        <v>22427</v>
      </c>
      <c r="T88" s="359">
        <v>41413.68</v>
      </c>
      <c r="U88" s="134">
        <v>4086652246</v>
      </c>
      <c r="V88" s="134">
        <v>42</v>
      </c>
      <c r="W88" s="134">
        <v>0.44084754780000002</v>
      </c>
      <c r="X88" s="134" t="b">
        <v>0</v>
      </c>
      <c r="Y88" s="134">
        <v>20</v>
      </c>
      <c r="Z88" s="134">
        <v>0</v>
      </c>
      <c r="AA88" s="134">
        <v>14.34</v>
      </c>
      <c r="AB88" s="134">
        <v>94.34</v>
      </c>
      <c r="AC88" s="15"/>
      <c r="AD88" s="15"/>
      <c r="AE88" s="15"/>
      <c r="AF88" s="15"/>
      <c r="AG88" s="15"/>
    </row>
    <row r="89" spans="1:33" ht="157.5">
      <c r="A89" s="366"/>
      <c r="B89" s="367" t="s">
        <v>95</v>
      </c>
      <c r="C89" s="359" t="s">
        <v>248</v>
      </c>
      <c r="D89" s="134" t="s">
        <v>274</v>
      </c>
      <c r="E89" s="359" t="s">
        <v>248</v>
      </c>
      <c r="F89" s="359" t="s">
        <v>266</v>
      </c>
      <c r="G89" s="359">
        <v>0</v>
      </c>
      <c r="H89" s="359" t="s">
        <v>247</v>
      </c>
      <c r="I89" s="359" t="s">
        <v>247</v>
      </c>
      <c r="J89" s="359" t="s">
        <v>248</v>
      </c>
      <c r="K89" s="135"/>
      <c r="L89" s="359" t="s">
        <v>248</v>
      </c>
      <c r="M89" s="359" t="s">
        <v>248</v>
      </c>
      <c r="N89" s="359" t="s">
        <v>248</v>
      </c>
      <c r="O89" s="359" t="s">
        <v>248</v>
      </c>
      <c r="P89" s="359" t="s">
        <v>248</v>
      </c>
      <c r="Q89" s="359" t="s">
        <v>248</v>
      </c>
      <c r="R89" s="359">
        <v>4</v>
      </c>
      <c r="S89" s="135"/>
      <c r="T89" s="135"/>
      <c r="U89" s="134" t="s">
        <v>267</v>
      </c>
      <c r="V89" s="134" t="s">
        <v>267</v>
      </c>
      <c r="W89" s="134" t="s">
        <v>267</v>
      </c>
      <c r="X89" s="134" t="b">
        <v>0</v>
      </c>
      <c r="Y89" s="134">
        <v>0</v>
      </c>
      <c r="Z89" s="134">
        <v>0</v>
      </c>
      <c r="AA89" s="134">
        <v>0</v>
      </c>
      <c r="AB89" s="134">
        <v>0</v>
      </c>
      <c r="AC89" s="15"/>
      <c r="AD89" s="15"/>
      <c r="AE89" s="15"/>
      <c r="AF89" s="15"/>
      <c r="AG89" s="15"/>
    </row>
    <row r="90" spans="1:33">
      <c r="A90" s="366"/>
      <c r="B90" s="367" t="s">
        <v>96</v>
      </c>
      <c r="C90" s="359" t="s">
        <v>246</v>
      </c>
      <c r="D90" s="135"/>
      <c r="E90" s="359" t="s">
        <v>252</v>
      </c>
      <c r="F90" s="135"/>
      <c r="G90" s="359">
        <v>1</v>
      </c>
      <c r="H90" s="359" t="s">
        <v>247</v>
      </c>
      <c r="I90" s="359" t="s">
        <v>247</v>
      </c>
      <c r="J90" s="359" t="s">
        <v>247</v>
      </c>
      <c r="K90" s="359" t="s">
        <v>247</v>
      </c>
      <c r="L90" s="359" t="s">
        <v>246</v>
      </c>
      <c r="M90" s="359" t="s">
        <v>252</v>
      </c>
      <c r="N90" s="359" t="s">
        <v>246</v>
      </c>
      <c r="O90" s="359" t="s">
        <v>246</v>
      </c>
      <c r="P90" s="359" t="s">
        <v>246</v>
      </c>
      <c r="Q90" s="359" t="s">
        <v>246</v>
      </c>
      <c r="R90" s="359">
        <v>7.8</v>
      </c>
      <c r="S90" s="359">
        <v>11824</v>
      </c>
      <c r="T90" s="359">
        <v>47248.19</v>
      </c>
      <c r="U90" s="134">
        <v>4357568269</v>
      </c>
      <c r="V90" s="134">
        <v>44</v>
      </c>
      <c r="W90" s="134">
        <v>0.43163502640000001</v>
      </c>
      <c r="X90" s="134" t="b">
        <v>0</v>
      </c>
      <c r="Y90" s="134">
        <v>19.100000000000001</v>
      </c>
      <c r="Z90" s="134">
        <v>0.3</v>
      </c>
      <c r="AA90" s="134">
        <v>14.07</v>
      </c>
      <c r="AB90" s="134">
        <v>93.47</v>
      </c>
      <c r="AC90" s="15"/>
      <c r="AD90" s="15"/>
      <c r="AE90" s="15"/>
      <c r="AF90" s="15"/>
      <c r="AG90" s="15"/>
    </row>
    <row r="91" spans="1:33">
      <c r="A91" s="366"/>
      <c r="B91" s="367" t="s">
        <v>97</v>
      </c>
      <c r="C91" s="359" t="s">
        <v>246</v>
      </c>
      <c r="D91" s="135"/>
      <c r="E91" s="359" t="s">
        <v>246</v>
      </c>
      <c r="F91" s="135"/>
      <c r="G91" s="359">
        <v>0</v>
      </c>
      <c r="H91" s="359" t="s">
        <v>247</v>
      </c>
      <c r="I91" s="359" t="s">
        <v>247</v>
      </c>
      <c r="J91" s="359" t="s">
        <v>247</v>
      </c>
      <c r="K91" s="359" t="s">
        <v>247</v>
      </c>
      <c r="L91" s="359" t="s">
        <v>246</v>
      </c>
      <c r="M91" s="359" t="s">
        <v>246</v>
      </c>
      <c r="N91" s="359" t="s">
        <v>246</v>
      </c>
      <c r="O91" s="359" t="s">
        <v>246</v>
      </c>
      <c r="P91" s="359" t="s">
        <v>246</v>
      </c>
      <c r="Q91" s="359" t="s">
        <v>246</v>
      </c>
      <c r="R91" s="359">
        <v>7.5</v>
      </c>
      <c r="S91" s="359">
        <v>11603</v>
      </c>
      <c r="T91" s="359">
        <v>48798.29</v>
      </c>
      <c r="U91" s="134">
        <v>4246549192</v>
      </c>
      <c r="V91" s="134">
        <v>43</v>
      </c>
      <c r="W91" s="134">
        <v>0.43541023919999999</v>
      </c>
      <c r="X91" s="134" t="b">
        <v>0</v>
      </c>
      <c r="Y91" s="134">
        <v>20</v>
      </c>
      <c r="Z91" s="134">
        <v>0</v>
      </c>
      <c r="AA91" s="134">
        <v>14.21</v>
      </c>
      <c r="AB91" s="134">
        <v>94.21</v>
      </c>
      <c r="AC91" s="15"/>
      <c r="AD91" s="15"/>
      <c r="AE91" s="15"/>
      <c r="AF91" s="15"/>
      <c r="AG91" s="15"/>
    </row>
    <row r="92" spans="1:33">
      <c r="A92" s="366"/>
      <c r="B92" s="367" t="s">
        <v>98</v>
      </c>
      <c r="C92" s="359" t="s">
        <v>246</v>
      </c>
      <c r="D92" s="135"/>
      <c r="E92" s="359" t="s">
        <v>246</v>
      </c>
      <c r="F92" s="135"/>
      <c r="G92" s="359">
        <v>0</v>
      </c>
      <c r="H92" s="359" t="s">
        <v>247</v>
      </c>
      <c r="I92" s="359" t="s">
        <v>247</v>
      </c>
      <c r="J92" s="359" t="s">
        <v>247</v>
      </c>
      <c r="K92" s="359" t="s">
        <v>247</v>
      </c>
      <c r="L92" s="359" t="s">
        <v>246</v>
      </c>
      <c r="M92" s="359" t="s">
        <v>246</v>
      </c>
      <c r="N92" s="359" t="s">
        <v>246</v>
      </c>
      <c r="O92" s="359" t="s">
        <v>246</v>
      </c>
      <c r="P92" s="359" t="s">
        <v>246</v>
      </c>
      <c r="Q92" s="359" t="s">
        <v>246</v>
      </c>
      <c r="R92" s="359">
        <v>4.5</v>
      </c>
      <c r="S92" s="359">
        <v>22230</v>
      </c>
      <c r="T92" s="359">
        <v>46020.74</v>
      </c>
      <c r="U92" s="134">
        <v>4603684726</v>
      </c>
      <c r="V92" s="134">
        <v>47</v>
      </c>
      <c r="W92" s="134">
        <v>0.42326581629999999</v>
      </c>
      <c r="X92" s="134" t="b">
        <v>0</v>
      </c>
      <c r="Y92" s="134">
        <v>20</v>
      </c>
      <c r="Z92" s="134">
        <v>0</v>
      </c>
      <c r="AA92" s="134">
        <v>13.66</v>
      </c>
      <c r="AB92" s="134">
        <v>93.66</v>
      </c>
      <c r="AC92" s="15"/>
      <c r="AD92" s="15"/>
      <c r="AE92" s="15"/>
      <c r="AF92" s="15"/>
      <c r="AG92" s="15"/>
    </row>
    <row r="93" spans="1:33">
      <c r="A93" s="366"/>
      <c r="B93" s="367" t="s">
        <v>99</v>
      </c>
      <c r="C93" s="359" t="s">
        <v>246</v>
      </c>
      <c r="D93" s="135"/>
      <c r="E93" s="359" t="s">
        <v>246</v>
      </c>
      <c r="F93" s="135"/>
      <c r="G93" s="359">
        <v>0</v>
      </c>
      <c r="H93" s="359" t="s">
        <v>247</v>
      </c>
      <c r="I93" s="359" t="s">
        <v>247</v>
      </c>
      <c r="J93" s="359" t="s">
        <v>247</v>
      </c>
      <c r="K93" s="359" t="s">
        <v>247</v>
      </c>
      <c r="L93" s="359" t="s">
        <v>246</v>
      </c>
      <c r="M93" s="359" t="s">
        <v>246</v>
      </c>
      <c r="N93" s="359" t="s">
        <v>246</v>
      </c>
      <c r="O93" s="359" t="s">
        <v>246</v>
      </c>
      <c r="P93" s="359" t="s">
        <v>246</v>
      </c>
      <c r="Q93" s="359" t="s">
        <v>246</v>
      </c>
      <c r="R93" s="359">
        <v>6.4</v>
      </c>
      <c r="S93" s="359">
        <v>11824</v>
      </c>
      <c r="T93" s="359">
        <v>32113.07</v>
      </c>
      <c r="U93" s="134">
        <v>2430111614</v>
      </c>
      <c r="V93" s="134">
        <v>11</v>
      </c>
      <c r="W93" s="134">
        <v>0.49717834649999998</v>
      </c>
      <c r="X93" s="134" t="b">
        <v>0</v>
      </c>
      <c r="Y93" s="134">
        <v>20</v>
      </c>
      <c r="Z93" s="134">
        <v>0</v>
      </c>
      <c r="AA93" s="134">
        <v>18.62</v>
      </c>
      <c r="AB93" s="134">
        <v>98.62</v>
      </c>
      <c r="AC93" s="15"/>
      <c r="AD93" s="15"/>
      <c r="AE93" s="15"/>
      <c r="AF93" s="15"/>
      <c r="AG93" s="15"/>
    </row>
    <row r="94" spans="1:33">
      <c r="A94" s="366"/>
      <c r="B94" s="367" t="s">
        <v>100</v>
      </c>
      <c r="C94" s="359" t="s">
        <v>246</v>
      </c>
      <c r="D94" s="135"/>
      <c r="E94" s="359" t="s">
        <v>246</v>
      </c>
      <c r="F94" s="135"/>
      <c r="G94" s="359">
        <v>0</v>
      </c>
      <c r="H94" s="359" t="s">
        <v>247</v>
      </c>
      <c r="I94" s="359" t="s">
        <v>247</v>
      </c>
      <c r="J94" s="359" t="s">
        <v>247</v>
      </c>
      <c r="K94" s="359" t="s">
        <v>247</v>
      </c>
      <c r="L94" s="359" t="s">
        <v>246</v>
      </c>
      <c r="M94" s="359" t="s">
        <v>246</v>
      </c>
      <c r="N94" s="359" t="s">
        <v>246</v>
      </c>
      <c r="O94" s="359" t="s">
        <v>246</v>
      </c>
      <c r="P94" s="359" t="s">
        <v>246</v>
      </c>
      <c r="Q94" s="359" t="s">
        <v>246</v>
      </c>
      <c r="R94" s="359">
        <v>3.3</v>
      </c>
      <c r="S94" s="359">
        <v>22427</v>
      </c>
      <c r="T94" s="359">
        <v>32349.24</v>
      </c>
      <c r="U94" s="134">
        <v>2394138138</v>
      </c>
      <c r="V94" s="134">
        <v>8</v>
      </c>
      <c r="W94" s="134">
        <v>0.49840162739999999</v>
      </c>
      <c r="X94" s="134" t="b">
        <v>0</v>
      </c>
      <c r="Y94" s="134">
        <v>20</v>
      </c>
      <c r="Z94" s="134">
        <v>0</v>
      </c>
      <c r="AA94" s="134">
        <v>19.03</v>
      </c>
      <c r="AB94" s="134">
        <v>99.03</v>
      </c>
      <c r="AC94" s="15"/>
      <c r="AD94" s="15"/>
      <c r="AE94" s="15"/>
      <c r="AF94" s="15"/>
      <c r="AG94" s="15"/>
    </row>
    <row r="95" spans="1:33">
      <c r="A95" s="366"/>
      <c r="B95" s="367" t="s">
        <v>101</v>
      </c>
      <c r="C95" s="359" t="s">
        <v>246</v>
      </c>
      <c r="D95" s="135"/>
      <c r="E95" s="359" t="s">
        <v>246</v>
      </c>
      <c r="F95" s="135"/>
      <c r="G95" s="359">
        <v>0</v>
      </c>
      <c r="H95" s="359" t="s">
        <v>247</v>
      </c>
      <c r="I95" s="359" t="s">
        <v>247</v>
      </c>
      <c r="J95" s="359" t="s">
        <v>247</v>
      </c>
      <c r="K95" s="359" t="s">
        <v>247</v>
      </c>
      <c r="L95" s="359" t="s">
        <v>246</v>
      </c>
      <c r="M95" s="359" t="s">
        <v>246</v>
      </c>
      <c r="N95" s="359" t="s">
        <v>246</v>
      </c>
      <c r="O95" s="359" t="s">
        <v>246</v>
      </c>
      <c r="P95" s="359" t="s">
        <v>246</v>
      </c>
      <c r="Q95" s="359" t="s">
        <v>246</v>
      </c>
      <c r="R95" s="359">
        <v>3.9</v>
      </c>
      <c r="S95" s="359">
        <v>33030</v>
      </c>
      <c r="T95" s="359">
        <v>28307.66</v>
      </c>
      <c r="U95" s="134">
        <v>3646507838</v>
      </c>
      <c r="V95" s="134">
        <v>37</v>
      </c>
      <c r="W95" s="134">
        <v>0.45581469409999997</v>
      </c>
      <c r="X95" s="134" t="b">
        <v>0</v>
      </c>
      <c r="Y95" s="134">
        <v>20</v>
      </c>
      <c r="Z95" s="134">
        <v>0</v>
      </c>
      <c r="AA95" s="134">
        <v>15.03</v>
      </c>
      <c r="AB95" s="134">
        <v>95.03</v>
      </c>
      <c r="AC95" s="15"/>
      <c r="AD95" s="15"/>
      <c r="AE95" s="15"/>
      <c r="AF95" s="15"/>
      <c r="AG95" s="15"/>
    </row>
    <row r="96" spans="1:33">
      <c r="A96" s="366"/>
      <c r="B96" s="367" t="s">
        <v>102</v>
      </c>
      <c r="C96" s="359" t="s">
        <v>246</v>
      </c>
      <c r="D96" s="135"/>
      <c r="E96" s="359" t="s">
        <v>246</v>
      </c>
      <c r="F96" s="135"/>
      <c r="G96" s="359">
        <v>0</v>
      </c>
      <c r="H96" s="359" t="s">
        <v>247</v>
      </c>
      <c r="I96" s="359" t="s">
        <v>247</v>
      </c>
      <c r="J96" s="359" t="s">
        <v>247</v>
      </c>
      <c r="K96" s="359" t="s">
        <v>247</v>
      </c>
      <c r="L96" s="359" t="s">
        <v>246</v>
      </c>
      <c r="M96" s="359" t="s">
        <v>246</v>
      </c>
      <c r="N96" s="359" t="s">
        <v>246</v>
      </c>
      <c r="O96" s="359" t="s">
        <v>246</v>
      </c>
      <c r="P96" s="359" t="s">
        <v>246</v>
      </c>
      <c r="Q96" s="359" t="s">
        <v>246</v>
      </c>
      <c r="R96" s="359">
        <v>6</v>
      </c>
      <c r="S96" s="359">
        <v>12809</v>
      </c>
      <c r="T96" s="359">
        <v>46596.21</v>
      </c>
      <c r="U96" s="134">
        <v>3581105123</v>
      </c>
      <c r="V96" s="134">
        <v>36</v>
      </c>
      <c r="W96" s="134">
        <v>0.45803871870000001</v>
      </c>
      <c r="X96" s="134" t="b">
        <v>0</v>
      </c>
      <c r="Y96" s="134">
        <v>20</v>
      </c>
      <c r="Z96" s="134">
        <v>0</v>
      </c>
      <c r="AA96" s="134">
        <v>15.17</v>
      </c>
      <c r="AB96" s="134">
        <v>95.17</v>
      </c>
      <c r="AC96" s="15"/>
      <c r="AD96" s="15"/>
      <c r="AE96" s="15"/>
      <c r="AF96" s="15"/>
      <c r="AG96" s="15"/>
    </row>
    <row r="97" spans="1:33">
      <c r="A97" s="366"/>
      <c r="B97" s="140" t="s">
        <v>103</v>
      </c>
      <c r="C97" s="359" t="s">
        <v>248</v>
      </c>
      <c r="D97" s="134" t="s">
        <v>249</v>
      </c>
      <c r="E97" s="135"/>
      <c r="F97" s="135"/>
      <c r="G97" s="359">
        <v>0</v>
      </c>
      <c r="H97" s="359" t="s">
        <v>248</v>
      </c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4" t="s">
        <v>267</v>
      </c>
      <c r="V97" s="134" t="s">
        <v>267</v>
      </c>
      <c r="W97" s="134" t="s">
        <v>267</v>
      </c>
      <c r="X97" s="134" t="b">
        <v>0</v>
      </c>
      <c r="Y97" s="134">
        <v>0</v>
      </c>
      <c r="Z97" s="134">
        <v>0</v>
      </c>
      <c r="AA97" s="134">
        <v>0</v>
      </c>
      <c r="AB97" s="134">
        <v>0</v>
      </c>
      <c r="AC97" s="15"/>
      <c r="AD97" s="15"/>
      <c r="AE97" s="15"/>
      <c r="AF97" s="15"/>
      <c r="AG97" s="15"/>
    </row>
    <row r="98" spans="1:33">
      <c r="A98" s="366"/>
      <c r="B98" s="367" t="s">
        <v>104</v>
      </c>
      <c r="C98" s="359" t="s">
        <v>246</v>
      </c>
      <c r="D98" s="135"/>
      <c r="E98" s="359" t="s">
        <v>246</v>
      </c>
      <c r="F98" s="135"/>
      <c r="G98" s="359">
        <v>0</v>
      </c>
      <c r="H98" s="359" t="s">
        <v>247</v>
      </c>
      <c r="I98" s="359" t="s">
        <v>247</v>
      </c>
      <c r="J98" s="359" t="s">
        <v>247</v>
      </c>
      <c r="K98" s="359" t="s">
        <v>247</v>
      </c>
      <c r="L98" s="359" t="s">
        <v>246</v>
      </c>
      <c r="M98" s="359" t="s">
        <v>246</v>
      </c>
      <c r="N98" s="359" t="s">
        <v>246</v>
      </c>
      <c r="O98" s="359" t="s">
        <v>246</v>
      </c>
      <c r="P98" s="359" t="s">
        <v>246</v>
      </c>
      <c r="Q98" s="359" t="s">
        <v>246</v>
      </c>
      <c r="R98" s="359">
        <v>9</v>
      </c>
      <c r="S98" s="359">
        <v>11772</v>
      </c>
      <c r="T98" s="359">
        <v>44001.62</v>
      </c>
      <c r="U98" s="134">
        <v>4661883636</v>
      </c>
      <c r="V98" s="134">
        <v>48</v>
      </c>
      <c r="W98" s="134">
        <v>0.42128675770000001</v>
      </c>
      <c r="X98" s="134" t="b">
        <v>0</v>
      </c>
      <c r="Y98" s="134">
        <v>20</v>
      </c>
      <c r="Z98" s="134">
        <v>0</v>
      </c>
      <c r="AA98" s="134">
        <v>13.52</v>
      </c>
      <c r="AB98" s="134">
        <v>93.52</v>
      </c>
      <c r="AC98" s="15"/>
      <c r="AD98" s="15"/>
      <c r="AE98" s="15"/>
      <c r="AF98" s="15"/>
      <c r="AG98" s="15"/>
    </row>
    <row r="99" spans="1:33">
      <c r="A99" s="366"/>
      <c r="B99" s="367" t="s">
        <v>105</v>
      </c>
      <c r="C99" s="359" t="s">
        <v>246</v>
      </c>
      <c r="D99" s="135"/>
      <c r="E99" s="359" t="s">
        <v>246</v>
      </c>
      <c r="F99" s="135"/>
      <c r="G99" s="359">
        <v>0</v>
      </c>
      <c r="H99" s="359" t="s">
        <v>247</v>
      </c>
      <c r="I99" s="359" t="s">
        <v>247</v>
      </c>
      <c r="J99" s="359" t="s">
        <v>247</v>
      </c>
      <c r="K99" s="359" t="s">
        <v>247</v>
      </c>
      <c r="L99" s="359" t="s">
        <v>246</v>
      </c>
      <c r="M99" s="359" t="s">
        <v>246</v>
      </c>
      <c r="N99" s="359" t="s">
        <v>246</v>
      </c>
      <c r="O99" s="359" t="s">
        <v>246</v>
      </c>
      <c r="P99" s="359" t="s">
        <v>246</v>
      </c>
      <c r="Q99" s="359" t="s">
        <v>246</v>
      </c>
      <c r="R99" s="359">
        <v>8</v>
      </c>
      <c r="S99" s="359">
        <v>22427</v>
      </c>
      <c r="T99" s="359">
        <v>66444.84</v>
      </c>
      <c r="U99" s="134">
        <v>11921267413</v>
      </c>
      <c r="V99" s="134">
        <v>104</v>
      </c>
      <c r="W99" s="134">
        <v>0.17443082309999999</v>
      </c>
      <c r="X99" s="134" t="b">
        <v>0</v>
      </c>
      <c r="Y99" s="134">
        <v>20</v>
      </c>
      <c r="Z99" s="134">
        <v>0</v>
      </c>
      <c r="AA99" s="134">
        <v>5.79</v>
      </c>
      <c r="AB99" s="134">
        <v>85.79</v>
      </c>
      <c r="AC99" s="15"/>
      <c r="AD99" s="15"/>
      <c r="AE99" s="15"/>
      <c r="AF99" s="15"/>
      <c r="AG99" s="15"/>
    </row>
    <row r="100" spans="1:33">
      <c r="A100" s="366"/>
      <c r="B100" s="367" t="s">
        <v>106</v>
      </c>
      <c r="C100" s="359" t="s">
        <v>246</v>
      </c>
      <c r="D100" s="135"/>
      <c r="E100" s="359" t="s">
        <v>246</v>
      </c>
      <c r="F100" s="135"/>
      <c r="G100" s="359">
        <v>0</v>
      </c>
      <c r="H100" s="359" t="s">
        <v>247</v>
      </c>
      <c r="I100" s="359" t="s">
        <v>247</v>
      </c>
      <c r="J100" s="359" t="s">
        <v>247</v>
      </c>
      <c r="K100" s="359" t="s">
        <v>247</v>
      </c>
      <c r="L100" s="359" t="s">
        <v>246</v>
      </c>
      <c r="M100" s="359" t="s">
        <v>246</v>
      </c>
      <c r="N100" s="359" t="s">
        <v>246</v>
      </c>
      <c r="O100" s="359" t="s">
        <v>246</v>
      </c>
      <c r="P100" s="359" t="s">
        <v>246</v>
      </c>
      <c r="Q100" s="359" t="s">
        <v>246</v>
      </c>
      <c r="R100" s="359">
        <v>3.5</v>
      </c>
      <c r="S100" s="359">
        <v>31809</v>
      </c>
      <c r="T100" s="359">
        <v>45871.06</v>
      </c>
      <c r="U100" s="134">
        <v>5106893916</v>
      </c>
      <c r="V100" s="134">
        <v>56</v>
      </c>
      <c r="W100" s="134">
        <v>0.40615414700000002</v>
      </c>
      <c r="X100" s="134" t="b">
        <v>0</v>
      </c>
      <c r="Y100" s="134">
        <v>20</v>
      </c>
      <c r="Z100" s="134">
        <v>0</v>
      </c>
      <c r="AA100" s="134">
        <v>12.41</v>
      </c>
      <c r="AB100" s="134">
        <v>92.41</v>
      </c>
      <c r="AC100" s="15"/>
      <c r="AD100" s="15"/>
      <c r="AE100" s="15"/>
      <c r="AF100" s="15"/>
      <c r="AG100" s="15"/>
    </row>
    <row r="101" spans="1:33">
      <c r="A101" s="366"/>
      <c r="B101" s="367" t="s">
        <v>107</v>
      </c>
      <c r="C101" s="359" t="s">
        <v>248</v>
      </c>
      <c r="D101" s="134" t="s">
        <v>249</v>
      </c>
      <c r="E101" s="135"/>
      <c r="F101" s="135"/>
      <c r="G101" s="359">
        <v>0</v>
      </c>
      <c r="H101" s="359" t="s">
        <v>248</v>
      </c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4" t="s">
        <v>267</v>
      </c>
      <c r="V101" s="134" t="s">
        <v>267</v>
      </c>
      <c r="W101" s="134" t="s">
        <v>267</v>
      </c>
      <c r="X101" s="134" t="b">
        <v>0</v>
      </c>
      <c r="Y101" s="134">
        <v>0</v>
      </c>
      <c r="Z101" s="134">
        <v>0</v>
      </c>
      <c r="AA101" s="134">
        <v>0</v>
      </c>
      <c r="AB101" s="134">
        <v>0</v>
      </c>
      <c r="AC101" s="15"/>
      <c r="AD101" s="15"/>
      <c r="AE101" s="15"/>
      <c r="AF101" s="15"/>
      <c r="AG101" s="15"/>
    </row>
    <row r="102" spans="1:33">
      <c r="A102" s="366"/>
      <c r="B102" s="367" t="s">
        <v>108</v>
      </c>
      <c r="C102" s="359" t="s">
        <v>246</v>
      </c>
      <c r="D102" s="135"/>
      <c r="E102" s="359" t="s">
        <v>246</v>
      </c>
      <c r="F102" s="135"/>
      <c r="G102" s="359">
        <v>0</v>
      </c>
      <c r="H102" s="359" t="s">
        <v>247</v>
      </c>
      <c r="I102" s="359" t="s">
        <v>247</v>
      </c>
      <c r="J102" s="359" t="s">
        <v>247</v>
      </c>
      <c r="K102" s="359" t="s">
        <v>247</v>
      </c>
      <c r="L102" s="359" t="s">
        <v>246</v>
      </c>
      <c r="M102" s="359" t="s">
        <v>246</v>
      </c>
      <c r="N102" s="359" t="s">
        <v>246</v>
      </c>
      <c r="O102" s="359" t="s">
        <v>246</v>
      </c>
      <c r="P102" s="359" t="s">
        <v>246</v>
      </c>
      <c r="Q102" s="359" t="s">
        <v>246</v>
      </c>
      <c r="R102" s="359">
        <v>7.4</v>
      </c>
      <c r="S102" s="359">
        <v>11824</v>
      </c>
      <c r="T102" s="359">
        <v>34125.54</v>
      </c>
      <c r="U102" s="134">
        <v>2985902849</v>
      </c>
      <c r="V102" s="134">
        <v>22</v>
      </c>
      <c r="W102" s="134">
        <v>0.47827862040000002</v>
      </c>
      <c r="X102" s="134" t="b">
        <v>0</v>
      </c>
      <c r="Y102" s="134">
        <v>20</v>
      </c>
      <c r="Z102" s="134">
        <v>0</v>
      </c>
      <c r="AA102" s="134">
        <v>17.100000000000001</v>
      </c>
      <c r="AB102" s="134">
        <v>97.1</v>
      </c>
      <c r="AC102" s="15"/>
      <c r="AD102" s="15"/>
      <c r="AE102" s="15"/>
      <c r="AF102" s="15"/>
      <c r="AG102" s="15"/>
    </row>
    <row r="103" spans="1:33">
      <c r="A103" s="288" t="s">
        <v>109</v>
      </c>
      <c r="B103" s="368" t="s">
        <v>110</v>
      </c>
      <c r="C103" s="359" t="s">
        <v>246</v>
      </c>
      <c r="D103" s="135"/>
      <c r="E103" s="359" t="s">
        <v>246</v>
      </c>
      <c r="F103" s="135"/>
      <c r="G103" s="359">
        <v>0</v>
      </c>
      <c r="H103" s="359" t="s">
        <v>247</v>
      </c>
      <c r="I103" s="359" t="s">
        <v>247</v>
      </c>
      <c r="J103" s="359" t="s">
        <v>247</v>
      </c>
      <c r="K103" s="359" t="s">
        <v>247</v>
      </c>
      <c r="L103" s="359" t="s">
        <v>246</v>
      </c>
      <c r="M103" s="359" t="s">
        <v>246</v>
      </c>
      <c r="N103" s="359" t="s">
        <v>246</v>
      </c>
      <c r="O103" s="359" t="s">
        <v>246</v>
      </c>
      <c r="P103" s="359" t="s">
        <v>246</v>
      </c>
      <c r="Q103" s="359" t="s">
        <v>246</v>
      </c>
      <c r="R103" s="359">
        <v>5.9</v>
      </c>
      <c r="S103" s="359">
        <v>22427</v>
      </c>
      <c r="T103" s="359">
        <v>39341.33</v>
      </c>
      <c r="U103" s="134">
        <v>5205617247</v>
      </c>
      <c r="V103" s="134">
        <v>58</v>
      </c>
      <c r="W103" s="134">
        <v>0.4027970521</v>
      </c>
      <c r="X103" s="134" t="b">
        <v>0</v>
      </c>
      <c r="Y103" s="134">
        <v>20</v>
      </c>
      <c r="Z103" s="134">
        <v>0</v>
      </c>
      <c r="AA103" s="134">
        <v>12.14</v>
      </c>
      <c r="AB103" s="134">
        <v>92.14</v>
      </c>
      <c r="AC103" s="15"/>
      <c r="AD103" s="15"/>
      <c r="AE103" s="15"/>
      <c r="AF103" s="15"/>
      <c r="AG103" s="15"/>
    </row>
    <row r="104" spans="1:33">
      <c r="A104" s="288"/>
      <c r="B104" s="368" t="s">
        <v>111</v>
      </c>
      <c r="C104" s="359" t="s">
        <v>252</v>
      </c>
      <c r="D104" s="135"/>
      <c r="E104" s="359" t="s">
        <v>252</v>
      </c>
      <c r="F104" s="135"/>
      <c r="G104" s="359">
        <v>1</v>
      </c>
      <c r="H104" s="359" t="s">
        <v>247</v>
      </c>
      <c r="I104" s="359" t="s">
        <v>247</v>
      </c>
      <c r="J104" s="359" t="s">
        <v>247</v>
      </c>
      <c r="K104" s="359" t="s">
        <v>247</v>
      </c>
      <c r="L104" s="359" t="s">
        <v>246</v>
      </c>
      <c r="M104" s="359" t="s">
        <v>252</v>
      </c>
      <c r="N104" s="359" t="s">
        <v>246</v>
      </c>
      <c r="O104" s="359" t="s">
        <v>246</v>
      </c>
      <c r="P104" s="359" t="s">
        <v>246</v>
      </c>
      <c r="Q104" s="359" t="s">
        <v>246</v>
      </c>
      <c r="R104" s="359">
        <v>3.8</v>
      </c>
      <c r="S104" s="359">
        <v>22230</v>
      </c>
      <c r="T104" s="359">
        <v>51625.73</v>
      </c>
      <c r="U104" s="134">
        <v>4361031916</v>
      </c>
      <c r="V104" s="134">
        <v>45</v>
      </c>
      <c r="W104" s="134">
        <v>0.43151724479999998</v>
      </c>
      <c r="X104" s="134" t="b">
        <v>0</v>
      </c>
      <c r="Y104" s="134">
        <v>19.100000000000001</v>
      </c>
      <c r="Z104" s="134">
        <v>0.3</v>
      </c>
      <c r="AA104" s="134">
        <v>13.93</v>
      </c>
      <c r="AB104" s="134">
        <v>75.33</v>
      </c>
      <c r="AC104" s="15"/>
      <c r="AD104" s="15"/>
      <c r="AE104" s="15"/>
      <c r="AF104" s="15"/>
      <c r="AG104" s="15"/>
    </row>
    <row r="105" spans="1:33">
      <c r="A105" s="288"/>
      <c r="B105" s="368" t="s">
        <v>112</v>
      </c>
      <c r="C105" s="359" t="s">
        <v>246</v>
      </c>
      <c r="D105" s="135"/>
      <c r="E105" s="359" t="s">
        <v>246</v>
      </c>
      <c r="F105" s="135"/>
      <c r="G105" s="359">
        <v>0</v>
      </c>
      <c r="H105" s="359" t="s">
        <v>247</v>
      </c>
      <c r="I105" s="359" t="s">
        <v>247</v>
      </c>
      <c r="J105" s="359" t="s">
        <v>247</v>
      </c>
      <c r="K105" s="359" t="s">
        <v>247</v>
      </c>
      <c r="L105" s="359" t="s">
        <v>246</v>
      </c>
      <c r="M105" s="359" t="s">
        <v>246</v>
      </c>
      <c r="N105" s="359" t="s">
        <v>246</v>
      </c>
      <c r="O105" s="359" t="s">
        <v>246</v>
      </c>
      <c r="P105" s="359" t="s">
        <v>246</v>
      </c>
      <c r="Q105" s="359" t="s">
        <v>246</v>
      </c>
      <c r="R105" s="359">
        <v>12</v>
      </c>
      <c r="S105" s="359">
        <v>10603</v>
      </c>
      <c r="T105" s="359">
        <v>52184.56</v>
      </c>
      <c r="U105" s="134">
        <v>6639754676</v>
      </c>
      <c r="V105" s="134">
        <v>74</v>
      </c>
      <c r="W105" s="134">
        <v>0.35402909240000002</v>
      </c>
      <c r="X105" s="134" t="b">
        <v>0</v>
      </c>
      <c r="Y105" s="134">
        <v>20</v>
      </c>
      <c r="Z105" s="134">
        <v>0</v>
      </c>
      <c r="AA105" s="134">
        <v>9.93</v>
      </c>
      <c r="AB105" s="134">
        <v>89.93</v>
      </c>
      <c r="AC105" s="15"/>
      <c r="AD105" s="15"/>
      <c r="AE105" s="15"/>
      <c r="AF105" s="15"/>
      <c r="AG105" s="15"/>
    </row>
    <row r="106" spans="1:33">
      <c r="A106" s="288"/>
      <c r="B106" s="368" t="s">
        <v>113</v>
      </c>
      <c r="C106" s="359" t="s">
        <v>246</v>
      </c>
      <c r="D106" s="135"/>
      <c r="E106" s="359" t="s">
        <v>246</v>
      </c>
      <c r="F106" s="135"/>
      <c r="G106" s="359">
        <v>0</v>
      </c>
      <c r="H106" s="359" t="s">
        <v>247</v>
      </c>
      <c r="I106" s="359" t="s">
        <v>247</v>
      </c>
      <c r="J106" s="359" t="s">
        <v>247</v>
      </c>
      <c r="K106" s="359" t="s">
        <v>247</v>
      </c>
      <c r="L106" s="359" t="s">
        <v>246</v>
      </c>
      <c r="M106" s="359" t="s">
        <v>246</v>
      </c>
      <c r="N106" s="359" t="s">
        <v>246</v>
      </c>
      <c r="O106" s="359" t="s">
        <v>246</v>
      </c>
      <c r="P106" s="359" t="s">
        <v>246</v>
      </c>
      <c r="Q106" s="359" t="s">
        <v>246</v>
      </c>
      <c r="R106" s="359">
        <v>4.0999999999999996</v>
      </c>
      <c r="S106" s="359">
        <v>22230</v>
      </c>
      <c r="T106" s="359">
        <v>53990.8</v>
      </c>
      <c r="U106" s="134">
        <v>4920883484</v>
      </c>
      <c r="V106" s="134">
        <v>53</v>
      </c>
      <c r="W106" s="134">
        <v>0.41247944679999998</v>
      </c>
      <c r="X106" s="134" t="b">
        <v>0</v>
      </c>
      <c r="Y106" s="134">
        <v>20</v>
      </c>
      <c r="Z106" s="134">
        <v>0</v>
      </c>
      <c r="AA106" s="134">
        <v>12.83</v>
      </c>
      <c r="AB106" s="134">
        <v>92.83</v>
      </c>
      <c r="AC106" s="15"/>
      <c r="AD106" s="15"/>
      <c r="AE106" s="15"/>
      <c r="AF106" s="15"/>
      <c r="AG106" s="15"/>
    </row>
    <row r="107" spans="1:33">
      <c r="A107" s="288"/>
      <c r="B107" s="368" t="s">
        <v>114</v>
      </c>
      <c r="C107" s="359" t="s">
        <v>246</v>
      </c>
      <c r="D107" s="135"/>
      <c r="E107" s="359" t="s">
        <v>246</v>
      </c>
      <c r="F107" s="135"/>
      <c r="G107" s="359">
        <v>0</v>
      </c>
      <c r="H107" s="359" t="s">
        <v>247</v>
      </c>
      <c r="I107" s="359" t="s">
        <v>247</v>
      </c>
      <c r="J107" s="359" t="s">
        <v>247</v>
      </c>
      <c r="K107" s="359" t="s">
        <v>247</v>
      </c>
      <c r="L107" s="359" t="s">
        <v>246</v>
      </c>
      <c r="M107" s="359" t="s">
        <v>246</v>
      </c>
      <c r="N107" s="359" t="s">
        <v>246</v>
      </c>
      <c r="O107" s="359" t="s">
        <v>246</v>
      </c>
      <c r="P107" s="359" t="s">
        <v>246</v>
      </c>
      <c r="Q107" s="359" t="s">
        <v>246</v>
      </c>
      <c r="R107" s="359">
        <v>9.6999999999999993</v>
      </c>
      <c r="S107" s="359">
        <v>11824</v>
      </c>
      <c r="T107" s="359">
        <v>38180.42</v>
      </c>
      <c r="U107" s="134">
        <v>4379019275</v>
      </c>
      <c r="V107" s="134">
        <v>46</v>
      </c>
      <c r="W107" s="134">
        <v>0.4309055832</v>
      </c>
      <c r="X107" s="134" t="b">
        <v>0</v>
      </c>
      <c r="Y107" s="134">
        <v>20</v>
      </c>
      <c r="Z107" s="134">
        <v>0</v>
      </c>
      <c r="AA107" s="134">
        <v>13.79</v>
      </c>
      <c r="AB107" s="134">
        <v>93.79</v>
      </c>
      <c r="AC107" s="15"/>
      <c r="AD107" s="15"/>
      <c r="AE107" s="15"/>
      <c r="AF107" s="15"/>
      <c r="AG107" s="15"/>
    </row>
    <row r="108" spans="1:33">
      <c r="A108" s="288"/>
      <c r="B108" s="368" t="s">
        <v>115</v>
      </c>
      <c r="C108" s="359" t="s">
        <v>246</v>
      </c>
      <c r="D108" s="135"/>
      <c r="E108" s="359" t="s">
        <v>246</v>
      </c>
      <c r="F108" s="135"/>
      <c r="G108" s="359">
        <v>0</v>
      </c>
      <c r="H108" s="359" t="s">
        <v>247</v>
      </c>
      <c r="I108" s="359" t="s">
        <v>247</v>
      </c>
      <c r="J108" s="359" t="s">
        <v>247</v>
      </c>
      <c r="K108" s="359" t="s">
        <v>247</v>
      </c>
      <c r="L108" s="359" t="s">
        <v>246</v>
      </c>
      <c r="M108" s="359" t="s">
        <v>246</v>
      </c>
      <c r="N108" s="359" t="s">
        <v>246</v>
      </c>
      <c r="O108" s="359" t="s">
        <v>246</v>
      </c>
      <c r="P108" s="359" t="s">
        <v>246</v>
      </c>
      <c r="Q108" s="359" t="s">
        <v>246</v>
      </c>
      <c r="R108" s="359">
        <v>11</v>
      </c>
      <c r="S108" s="359">
        <v>10603</v>
      </c>
      <c r="T108" s="359">
        <v>49739.66</v>
      </c>
      <c r="U108" s="134">
        <v>5801285765</v>
      </c>
      <c r="V108" s="134">
        <v>66</v>
      </c>
      <c r="W108" s="134">
        <v>0.38254129580000001</v>
      </c>
      <c r="X108" s="134" t="b">
        <v>0</v>
      </c>
      <c r="Y108" s="134">
        <v>20</v>
      </c>
      <c r="Z108" s="134">
        <v>0</v>
      </c>
      <c r="AA108" s="134">
        <v>11.03</v>
      </c>
      <c r="AB108" s="134">
        <v>91.03</v>
      </c>
      <c r="AC108" s="15"/>
      <c r="AD108" s="15"/>
      <c r="AE108" s="15"/>
      <c r="AF108" s="15"/>
      <c r="AG108" s="15"/>
    </row>
    <row r="109" spans="1:33">
      <c r="A109" s="288"/>
      <c r="B109" s="368" t="s">
        <v>116</v>
      </c>
      <c r="C109" s="359" t="s">
        <v>246</v>
      </c>
      <c r="D109" s="135"/>
      <c r="E109" s="359" t="s">
        <v>246</v>
      </c>
      <c r="F109" s="135"/>
      <c r="G109" s="359">
        <v>0</v>
      </c>
      <c r="H109" s="359" t="s">
        <v>247</v>
      </c>
      <c r="I109" s="359" t="s">
        <v>247</v>
      </c>
      <c r="J109" s="359" t="s">
        <v>247</v>
      </c>
      <c r="K109" s="359" t="s">
        <v>247</v>
      </c>
      <c r="L109" s="359" t="s">
        <v>246</v>
      </c>
      <c r="M109" s="359" t="s">
        <v>246</v>
      </c>
      <c r="N109" s="359" t="s">
        <v>246</v>
      </c>
      <c r="O109" s="359" t="s">
        <v>246</v>
      </c>
      <c r="P109" s="359" t="s">
        <v>246</v>
      </c>
      <c r="Q109" s="359" t="s">
        <v>246</v>
      </c>
      <c r="R109" s="359">
        <v>14</v>
      </c>
      <c r="S109" s="359">
        <v>11824</v>
      </c>
      <c r="T109" s="359">
        <v>33200.800000000003</v>
      </c>
      <c r="U109" s="134">
        <v>5495927629</v>
      </c>
      <c r="V109" s="134">
        <v>62</v>
      </c>
      <c r="W109" s="134">
        <v>0.39292502400000001</v>
      </c>
      <c r="X109" s="134" t="b">
        <v>0</v>
      </c>
      <c r="Y109" s="134">
        <v>20</v>
      </c>
      <c r="Z109" s="134">
        <v>0</v>
      </c>
      <c r="AA109" s="134">
        <v>11.59</v>
      </c>
      <c r="AB109" s="134">
        <v>91.59</v>
      </c>
      <c r="AC109" s="15"/>
      <c r="AD109" s="15"/>
      <c r="AE109" s="15"/>
      <c r="AF109" s="15"/>
      <c r="AG109" s="15"/>
    </row>
    <row r="110" spans="1:33">
      <c r="A110" s="288"/>
      <c r="B110" s="368" t="s">
        <v>117</v>
      </c>
      <c r="C110" s="359" t="s">
        <v>246</v>
      </c>
      <c r="D110" s="135"/>
      <c r="E110" s="359" t="s">
        <v>252</v>
      </c>
      <c r="F110" s="135"/>
      <c r="G110" s="359">
        <v>1</v>
      </c>
      <c r="H110" s="359" t="s">
        <v>247</v>
      </c>
      <c r="I110" s="359" t="s">
        <v>247</v>
      </c>
      <c r="J110" s="359" t="s">
        <v>247</v>
      </c>
      <c r="K110" s="359" t="s">
        <v>247</v>
      </c>
      <c r="L110" s="359" t="s">
        <v>246</v>
      </c>
      <c r="M110" s="359" t="s">
        <v>252</v>
      </c>
      <c r="N110" s="359" t="s">
        <v>246</v>
      </c>
      <c r="O110" s="359" t="s">
        <v>246</v>
      </c>
      <c r="P110" s="359" t="s">
        <v>246</v>
      </c>
      <c r="Q110" s="359" t="s">
        <v>246</v>
      </c>
      <c r="R110" s="359">
        <v>6.1</v>
      </c>
      <c r="S110" s="359">
        <v>11824</v>
      </c>
      <c r="T110" s="359">
        <v>33250.699999999997</v>
      </c>
      <c r="U110" s="134">
        <v>2398253288</v>
      </c>
      <c r="V110" s="134">
        <v>9</v>
      </c>
      <c r="W110" s="134">
        <v>0.49826169139999998</v>
      </c>
      <c r="X110" s="134" t="b">
        <v>0</v>
      </c>
      <c r="Y110" s="134">
        <v>19.100000000000001</v>
      </c>
      <c r="Z110" s="134">
        <v>0.3</v>
      </c>
      <c r="AA110" s="134">
        <v>18.899999999999999</v>
      </c>
      <c r="AB110" s="134">
        <v>98.3</v>
      </c>
      <c r="AC110" s="15"/>
      <c r="AD110" s="15"/>
      <c r="AE110" s="15"/>
      <c r="AF110" s="15"/>
      <c r="AG110" s="15"/>
    </row>
    <row r="111" spans="1:33">
      <c r="A111" s="288"/>
      <c r="B111" s="368" t="s">
        <v>118</v>
      </c>
      <c r="C111" s="359" t="s">
        <v>246</v>
      </c>
      <c r="D111" s="135"/>
      <c r="E111" s="359" t="s">
        <v>246</v>
      </c>
      <c r="F111" s="135"/>
      <c r="G111" s="359">
        <v>0</v>
      </c>
      <c r="H111" s="359" t="s">
        <v>247</v>
      </c>
      <c r="I111" s="359" t="s">
        <v>247</v>
      </c>
      <c r="J111" s="359" t="s">
        <v>247</v>
      </c>
      <c r="K111" s="359" t="s">
        <v>247</v>
      </c>
      <c r="L111" s="359" t="s">
        <v>246</v>
      </c>
      <c r="M111" s="359" t="s">
        <v>246</v>
      </c>
      <c r="N111" s="359" t="s">
        <v>246</v>
      </c>
      <c r="O111" s="359" t="s">
        <v>246</v>
      </c>
      <c r="P111" s="359" t="s">
        <v>246</v>
      </c>
      <c r="Q111" s="359" t="s">
        <v>246</v>
      </c>
      <c r="R111" s="359">
        <v>9</v>
      </c>
      <c r="S111" s="359">
        <v>11772</v>
      </c>
      <c r="T111" s="359">
        <v>32562.13</v>
      </c>
      <c r="U111" s="134">
        <v>3449892549</v>
      </c>
      <c r="V111" s="134">
        <v>34</v>
      </c>
      <c r="W111" s="134">
        <v>0.462500613</v>
      </c>
      <c r="X111" s="134" t="b">
        <v>0</v>
      </c>
      <c r="Y111" s="134">
        <v>20</v>
      </c>
      <c r="Z111" s="134">
        <v>0</v>
      </c>
      <c r="AA111" s="134">
        <v>15.45</v>
      </c>
      <c r="AB111" s="134">
        <v>95.45</v>
      </c>
      <c r="AC111" s="15"/>
      <c r="AD111" s="15"/>
      <c r="AE111" s="15"/>
      <c r="AF111" s="15"/>
      <c r="AG111" s="15"/>
    </row>
    <row r="112" spans="1:33">
      <c r="A112" s="288"/>
      <c r="B112" s="368" t="s">
        <v>119</v>
      </c>
      <c r="C112" s="359" t="s">
        <v>246</v>
      </c>
      <c r="D112" s="135"/>
      <c r="E112" s="359" t="s">
        <v>246</v>
      </c>
      <c r="F112" s="135"/>
      <c r="G112" s="359">
        <v>0</v>
      </c>
      <c r="H112" s="359" t="s">
        <v>247</v>
      </c>
      <c r="I112" s="359" t="s">
        <v>247</v>
      </c>
      <c r="J112" s="359" t="s">
        <v>247</v>
      </c>
      <c r="K112" s="359" t="s">
        <v>247</v>
      </c>
      <c r="L112" s="359" t="s">
        <v>246</v>
      </c>
      <c r="M112" s="359" t="s">
        <v>246</v>
      </c>
      <c r="N112" s="359" t="s">
        <v>246</v>
      </c>
      <c r="O112" s="359" t="s">
        <v>246</v>
      </c>
      <c r="P112" s="359" t="s">
        <v>246</v>
      </c>
      <c r="Q112" s="359" t="s">
        <v>246</v>
      </c>
      <c r="R112" s="359">
        <v>4.4000000000000004</v>
      </c>
      <c r="S112" s="359">
        <v>22427</v>
      </c>
      <c r="T112" s="359">
        <v>47574.17</v>
      </c>
      <c r="U112" s="134">
        <v>4694562007</v>
      </c>
      <c r="V112" s="134">
        <v>50</v>
      </c>
      <c r="W112" s="134">
        <v>0.42017552699999999</v>
      </c>
      <c r="X112" s="134" t="b">
        <v>0</v>
      </c>
      <c r="Y112" s="134">
        <v>20</v>
      </c>
      <c r="Z112" s="134">
        <v>0</v>
      </c>
      <c r="AA112" s="134">
        <v>13.24</v>
      </c>
      <c r="AB112" s="134">
        <v>93.24</v>
      </c>
      <c r="AC112" s="15"/>
      <c r="AD112" s="15"/>
      <c r="AE112" s="15"/>
      <c r="AF112" s="15"/>
      <c r="AG112" s="15"/>
    </row>
    <row r="113" spans="1:33">
      <c r="A113" s="288"/>
      <c r="B113" s="368" t="s">
        <v>120</v>
      </c>
      <c r="C113" s="359" t="s">
        <v>252</v>
      </c>
      <c r="D113" s="135"/>
      <c r="E113" s="359" t="s">
        <v>246</v>
      </c>
      <c r="F113" s="135"/>
      <c r="G113" s="359">
        <v>0</v>
      </c>
      <c r="H113" s="359" t="s">
        <v>247</v>
      </c>
      <c r="I113" s="359" t="s">
        <v>247</v>
      </c>
      <c r="J113" s="359" t="s">
        <v>247</v>
      </c>
      <c r="K113" s="359" t="s">
        <v>247</v>
      </c>
      <c r="L113" s="359" t="s">
        <v>246</v>
      </c>
      <c r="M113" s="359" t="s">
        <v>246</v>
      </c>
      <c r="N113" s="359" t="s">
        <v>246</v>
      </c>
      <c r="O113" s="359" t="s">
        <v>246</v>
      </c>
      <c r="P113" s="359" t="s">
        <v>246</v>
      </c>
      <c r="Q113" s="359" t="s">
        <v>246</v>
      </c>
      <c r="R113" s="359">
        <v>10</v>
      </c>
      <c r="S113" s="359">
        <v>10603</v>
      </c>
      <c r="T113" s="359">
        <v>52277.7</v>
      </c>
      <c r="U113" s="134">
        <v>5543004531</v>
      </c>
      <c r="V113" s="134">
        <v>63</v>
      </c>
      <c r="W113" s="134">
        <v>0.39132417009999998</v>
      </c>
      <c r="X113" s="134" t="b">
        <v>0</v>
      </c>
      <c r="Y113" s="134">
        <v>20</v>
      </c>
      <c r="Z113" s="134">
        <v>0</v>
      </c>
      <c r="AA113" s="134">
        <v>11.45</v>
      </c>
      <c r="AB113" s="134">
        <v>73.45</v>
      </c>
      <c r="AC113" s="15"/>
      <c r="AD113" s="15"/>
      <c r="AE113" s="15"/>
      <c r="AF113" s="15"/>
      <c r="AG113" s="15"/>
    </row>
    <row r="114" spans="1:33">
      <c r="A114" s="288"/>
      <c r="B114" s="368" t="s">
        <v>121</v>
      </c>
      <c r="C114" s="359" t="s">
        <v>246</v>
      </c>
      <c r="D114" s="135"/>
      <c r="E114" s="359" t="s">
        <v>246</v>
      </c>
      <c r="F114" s="135"/>
      <c r="G114" s="359">
        <v>0</v>
      </c>
      <c r="H114" s="359" t="s">
        <v>247</v>
      </c>
      <c r="I114" s="359" t="s">
        <v>247</v>
      </c>
      <c r="J114" s="359" t="s">
        <v>247</v>
      </c>
      <c r="K114" s="359" t="s">
        <v>247</v>
      </c>
      <c r="L114" s="359" t="s">
        <v>246</v>
      </c>
      <c r="M114" s="359" t="s">
        <v>246</v>
      </c>
      <c r="N114" s="359" t="s">
        <v>246</v>
      </c>
      <c r="O114" s="359" t="s">
        <v>246</v>
      </c>
      <c r="P114" s="359" t="s">
        <v>246</v>
      </c>
      <c r="Q114" s="359" t="s">
        <v>246</v>
      </c>
      <c r="R114" s="359">
        <v>9.9</v>
      </c>
      <c r="S114" s="359">
        <v>11824</v>
      </c>
      <c r="T114" s="359">
        <v>28869.83</v>
      </c>
      <c r="U114" s="134">
        <v>3379433012</v>
      </c>
      <c r="V114" s="134">
        <v>32</v>
      </c>
      <c r="W114" s="134">
        <v>0.46489659519999998</v>
      </c>
      <c r="X114" s="134" t="b">
        <v>0</v>
      </c>
      <c r="Y114" s="134">
        <v>20</v>
      </c>
      <c r="Z114" s="134">
        <v>0</v>
      </c>
      <c r="AA114" s="134">
        <v>15.72</v>
      </c>
      <c r="AB114" s="134">
        <v>95.72</v>
      </c>
      <c r="AC114" s="15"/>
      <c r="AD114" s="15"/>
      <c r="AE114" s="15"/>
      <c r="AF114" s="15"/>
      <c r="AG114" s="15"/>
    </row>
    <row r="115" spans="1:33">
      <c r="A115" s="288"/>
      <c r="B115" s="368" t="s">
        <v>122</v>
      </c>
      <c r="C115" s="359" t="s">
        <v>246</v>
      </c>
      <c r="D115" s="135"/>
      <c r="E115" s="359" t="s">
        <v>246</v>
      </c>
      <c r="F115" s="135"/>
      <c r="G115" s="359">
        <v>0</v>
      </c>
      <c r="H115" s="359" t="s">
        <v>247</v>
      </c>
      <c r="I115" s="359" t="s">
        <v>247</v>
      </c>
      <c r="J115" s="359" t="s">
        <v>247</v>
      </c>
      <c r="K115" s="359" t="s">
        <v>247</v>
      </c>
      <c r="L115" s="359" t="s">
        <v>246</v>
      </c>
      <c r="M115" s="359" t="s">
        <v>246</v>
      </c>
      <c r="N115" s="359" t="s">
        <v>246</v>
      </c>
      <c r="O115" s="359" t="s">
        <v>246</v>
      </c>
      <c r="P115" s="359" t="s">
        <v>246</v>
      </c>
      <c r="Q115" s="359" t="s">
        <v>246</v>
      </c>
      <c r="R115" s="359">
        <v>4</v>
      </c>
      <c r="S115" s="359">
        <v>22427</v>
      </c>
      <c r="T115" s="359">
        <v>36177.93</v>
      </c>
      <c r="U115" s="134">
        <v>3245449744</v>
      </c>
      <c r="V115" s="134">
        <v>28</v>
      </c>
      <c r="W115" s="134">
        <v>0.46945270709999998</v>
      </c>
      <c r="X115" s="134" t="b">
        <v>0</v>
      </c>
      <c r="Y115" s="134">
        <v>20</v>
      </c>
      <c r="Z115" s="134">
        <v>0</v>
      </c>
      <c r="AA115" s="134">
        <v>16.28</v>
      </c>
      <c r="AB115" s="134">
        <v>96.28</v>
      </c>
      <c r="AC115" s="15"/>
      <c r="AD115" s="15"/>
      <c r="AE115" s="15"/>
      <c r="AF115" s="15"/>
      <c r="AG115" s="15"/>
    </row>
    <row r="116" spans="1:33">
      <c r="A116" s="288"/>
      <c r="B116" s="368" t="s">
        <v>123</v>
      </c>
      <c r="C116" s="359" t="s">
        <v>246</v>
      </c>
      <c r="D116" s="135"/>
      <c r="E116" s="359" t="s">
        <v>246</v>
      </c>
      <c r="F116" s="135"/>
      <c r="G116" s="359">
        <v>0</v>
      </c>
      <c r="H116" s="359" t="s">
        <v>247</v>
      </c>
      <c r="I116" s="359" t="s">
        <v>247</v>
      </c>
      <c r="J116" s="359" t="s">
        <v>247</v>
      </c>
      <c r="K116" s="359" t="s">
        <v>247</v>
      </c>
      <c r="L116" s="359" t="s">
        <v>246</v>
      </c>
      <c r="M116" s="359" t="s">
        <v>246</v>
      </c>
      <c r="N116" s="359" t="s">
        <v>246</v>
      </c>
      <c r="O116" s="359" t="s">
        <v>246</v>
      </c>
      <c r="P116" s="359" t="s">
        <v>246</v>
      </c>
      <c r="Q116" s="359" t="s">
        <v>246</v>
      </c>
      <c r="R116" s="359">
        <v>6.8</v>
      </c>
      <c r="S116" s="359">
        <v>22427</v>
      </c>
      <c r="T116" s="359">
        <v>43672.31</v>
      </c>
      <c r="U116" s="134">
        <v>6660184495</v>
      </c>
      <c r="V116" s="134">
        <v>75</v>
      </c>
      <c r="W116" s="134">
        <v>0.35333437470000001</v>
      </c>
      <c r="X116" s="134" t="b">
        <v>0</v>
      </c>
      <c r="Y116" s="134">
        <v>20</v>
      </c>
      <c r="Z116" s="134">
        <v>0</v>
      </c>
      <c r="AA116" s="134">
        <v>9.7899999999999991</v>
      </c>
      <c r="AB116" s="134">
        <v>89.79</v>
      </c>
      <c r="AC116" s="15"/>
      <c r="AD116" s="15"/>
      <c r="AE116" s="15"/>
      <c r="AF116" s="15"/>
      <c r="AG116" s="15"/>
    </row>
    <row r="117" spans="1:33">
      <c r="A117" s="288"/>
      <c r="B117" s="368" t="s">
        <v>124</v>
      </c>
      <c r="C117" s="359" t="s">
        <v>246</v>
      </c>
      <c r="D117" s="135"/>
      <c r="E117" s="359" t="s">
        <v>246</v>
      </c>
      <c r="F117" s="135"/>
      <c r="G117" s="359">
        <v>0</v>
      </c>
      <c r="H117" s="359" t="s">
        <v>247</v>
      </c>
      <c r="I117" s="359" t="s">
        <v>247</v>
      </c>
      <c r="J117" s="359" t="s">
        <v>247</v>
      </c>
      <c r="K117" s="359" t="s">
        <v>247</v>
      </c>
      <c r="L117" s="359" t="s">
        <v>246</v>
      </c>
      <c r="M117" s="359" t="s">
        <v>246</v>
      </c>
      <c r="N117" s="359" t="s">
        <v>246</v>
      </c>
      <c r="O117" s="359" t="s">
        <v>246</v>
      </c>
      <c r="P117" s="359" t="s">
        <v>246</v>
      </c>
      <c r="Q117" s="359" t="s">
        <v>246</v>
      </c>
      <c r="R117" s="359">
        <v>3.3</v>
      </c>
      <c r="S117" s="359">
        <v>22427</v>
      </c>
      <c r="T117" s="359">
        <v>44287.69</v>
      </c>
      <c r="U117" s="134">
        <v>3277692078</v>
      </c>
      <c r="V117" s="134">
        <v>30</v>
      </c>
      <c r="W117" s="134">
        <v>0.468356304</v>
      </c>
      <c r="X117" s="134" t="b">
        <v>0</v>
      </c>
      <c r="Y117" s="134">
        <v>20</v>
      </c>
      <c r="Z117" s="134">
        <v>0</v>
      </c>
      <c r="AA117" s="134">
        <v>16</v>
      </c>
      <c r="AB117" s="134">
        <v>96</v>
      </c>
      <c r="AC117" s="15"/>
      <c r="AD117" s="15"/>
      <c r="AE117" s="15"/>
      <c r="AF117" s="15"/>
      <c r="AG117" s="15"/>
    </row>
    <row r="118" spans="1:33">
      <c r="A118" s="288"/>
      <c r="B118" s="368" t="s">
        <v>125</v>
      </c>
      <c r="C118" s="359" t="s">
        <v>246</v>
      </c>
      <c r="D118" s="135"/>
      <c r="E118" s="359" t="s">
        <v>246</v>
      </c>
      <c r="F118" s="135"/>
      <c r="G118" s="359">
        <v>0</v>
      </c>
      <c r="H118" s="359" t="s">
        <v>247</v>
      </c>
      <c r="I118" s="359" t="s">
        <v>247</v>
      </c>
      <c r="J118" s="359" t="s">
        <v>247</v>
      </c>
      <c r="K118" s="359" t="s">
        <v>247</v>
      </c>
      <c r="L118" s="359" t="s">
        <v>246</v>
      </c>
      <c r="M118" s="359" t="s">
        <v>246</v>
      </c>
      <c r="N118" s="359" t="s">
        <v>246</v>
      </c>
      <c r="O118" s="359" t="s">
        <v>246</v>
      </c>
      <c r="P118" s="359" t="s">
        <v>246</v>
      </c>
      <c r="Q118" s="359" t="s">
        <v>246</v>
      </c>
      <c r="R118" s="359">
        <v>4.2</v>
      </c>
      <c r="S118" s="359">
        <v>22427</v>
      </c>
      <c r="T118" s="359">
        <v>30110.57</v>
      </c>
      <c r="U118" s="134">
        <v>2836216964</v>
      </c>
      <c r="V118" s="134">
        <v>18</v>
      </c>
      <c r="W118" s="134">
        <v>0.48336870110000002</v>
      </c>
      <c r="X118" s="134" t="b">
        <v>0</v>
      </c>
      <c r="Y118" s="134">
        <v>20</v>
      </c>
      <c r="Z118" s="134">
        <v>0</v>
      </c>
      <c r="AA118" s="134">
        <v>17.66</v>
      </c>
      <c r="AB118" s="134">
        <v>97.66</v>
      </c>
      <c r="AC118" s="15"/>
      <c r="AD118" s="15"/>
      <c r="AE118" s="15"/>
      <c r="AF118" s="15"/>
      <c r="AG118" s="15"/>
    </row>
    <row r="119" spans="1:33">
      <c r="A119" s="289" t="s">
        <v>126</v>
      </c>
      <c r="B119" s="369" t="s">
        <v>127</v>
      </c>
      <c r="C119" s="359" t="s">
        <v>248</v>
      </c>
      <c r="D119" s="134" t="s">
        <v>249</v>
      </c>
      <c r="E119" s="135"/>
      <c r="F119" s="135"/>
      <c r="G119" s="359">
        <v>0</v>
      </c>
      <c r="H119" s="359" t="s">
        <v>248</v>
      </c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4" t="s">
        <v>267</v>
      </c>
      <c r="V119" s="134" t="s">
        <v>267</v>
      </c>
      <c r="W119" s="134" t="s">
        <v>267</v>
      </c>
      <c r="X119" s="134" t="b">
        <v>0</v>
      </c>
      <c r="Y119" s="134">
        <v>0</v>
      </c>
      <c r="Z119" s="134">
        <v>0</v>
      </c>
      <c r="AA119" s="134">
        <v>0</v>
      </c>
      <c r="AB119" s="134">
        <v>0</v>
      </c>
      <c r="AC119" s="15"/>
      <c r="AD119" s="15"/>
      <c r="AE119" s="15"/>
      <c r="AF119" s="15"/>
      <c r="AG119" s="15"/>
    </row>
    <row r="120" spans="1:33" ht="47.25">
      <c r="A120" s="289"/>
      <c r="B120" s="369" t="s">
        <v>128</v>
      </c>
      <c r="C120" s="359" t="s">
        <v>252</v>
      </c>
      <c r="D120" s="135"/>
      <c r="E120" s="359" t="s">
        <v>248</v>
      </c>
      <c r="F120" s="359" t="s">
        <v>275</v>
      </c>
      <c r="G120" s="359">
        <v>0</v>
      </c>
      <c r="H120" s="359" t="s">
        <v>247</v>
      </c>
      <c r="I120" s="359" t="s">
        <v>247</v>
      </c>
      <c r="J120" s="359" t="s">
        <v>247</v>
      </c>
      <c r="K120" s="359" t="s">
        <v>247</v>
      </c>
      <c r="L120" s="359" t="s">
        <v>252</v>
      </c>
      <c r="M120" s="359" t="s">
        <v>248</v>
      </c>
      <c r="N120" s="359" t="s">
        <v>252</v>
      </c>
      <c r="O120" s="359" t="s">
        <v>248</v>
      </c>
      <c r="P120" s="359" t="s">
        <v>252</v>
      </c>
      <c r="Q120" s="359" t="s">
        <v>252</v>
      </c>
      <c r="R120" s="359">
        <v>4</v>
      </c>
      <c r="S120" s="359">
        <v>34280</v>
      </c>
      <c r="T120" s="359">
        <v>71404.5</v>
      </c>
      <c r="U120" s="134">
        <v>9790985040</v>
      </c>
      <c r="V120" s="134">
        <v>96</v>
      </c>
      <c r="W120" s="134">
        <v>0.2468712481</v>
      </c>
      <c r="X120" s="134" t="b">
        <v>0</v>
      </c>
      <c r="Y120" s="134">
        <v>9.8000000000000007</v>
      </c>
      <c r="Z120" s="134">
        <v>0</v>
      </c>
      <c r="AA120" s="134">
        <v>6.9</v>
      </c>
      <c r="AB120" s="134">
        <v>58.7</v>
      </c>
      <c r="AC120" s="15"/>
      <c r="AD120" s="15"/>
      <c r="AE120" s="15"/>
      <c r="AF120" s="15"/>
      <c r="AG120" s="15"/>
    </row>
    <row r="121" spans="1:33">
      <c r="A121" s="289"/>
      <c r="B121" s="369" t="s">
        <v>129</v>
      </c>
      <c r="C121" s="359" t="s">
        <v>246</v>
      </c>
      <c r="D121" s="135"/>
      <c r="E121" s="359" t="s">
        <v>246</v>
      </c>
      <c r="F121" s="135"/>
      <c r="G121" s="359">
        <v>0</v>
      </c>
      <c r="H121" s="359" t="s">
        <v>247</v>
      </c>
      <c r="I121" s="359" t="s">
        <v>247</v>
      </c>
      <c r="J121" s="359" t="s">
        <v>247</v>
      </c>
      <c r="K121" s="359" t="s">
        <v>247</v>
      </c>
      <c r="L121" s="359" t="s">
        <v>246</v>
      </c>
      <c r="M121" s="359" t="s">
        <v>246</v>
      </c>
      <c r="N121" s="359" t="s">
        <v>246</v>
      </c>
      <c r="O121" s="359" t="s">
        <v>246</v>
      </c>
      <c r="P121" s="359" t="s">
        <v>246</v>
      </c>
      <c r="Q121" s="359" t="s">
        <v>246</v>
      </c>
      <c r="R121" s="359">
        <v>12</v>
      </c>
      <c r="S121" s="359">
        <v>10603</v>
      </c>
      <c r="T121" s="359">
        <v>47830.31</v>
      </c>
      <c r="U121" s="134">
        <v>6085737323</v>
      </c>
      <c r="V121" s="134">
        <v>69</v>
      </c>
      <c r="W121" s="134">
        <v>0.37286849750000001</v>
      </c>
      <c r="X121" s="134" t="b">
        <v>0</v>
      </c>
      <c r="Y121" s="134">
        <v>20</v>
      </c>
      <c r="Z121" s="134">
        <v>0</v>
      </c>
      <c r="AA121" s="134">
        <v>10.62</v>
      </c>
      <c r="AB121" s="134">
        <v>90.62</v>
      </c>
      <c r="AC121" s="15"/>
      <c r="AD121" s="15"/>
      <c r="AE121" s="15"/>
      <c r="AF121" s="15"/>
      <c r="AG121" s="15"/>
    </row>
    <row r="122" spans="1:33">
      <c r="A122" s="289"/>
      <c r="B122" s="369" t="s">
        <v>130</v>
      </c>
      <c r="C122" s="359" t="s">
        <v>246</v>
      </c>
      <c r="D122" s="135"/>
      <c r="E122" s="359" t="s">
        <v>246</v>
      </c>
      <c r="F122" s="135"/>
      <c r="G122" s="359">
        <v>0</v>
      </c>
      <c r="H122" s="359" t="s">
        <v>247</v>
      </c>
      <c r="I122" s="359" t="s">
        <v>247</v>
      </c>
      <c r="J122" s="359" t="s">
        <v>247</v>
      </c>
      <c r="K122" s="359" t="s">
        <v>247</v>
      </c>
      <c r="L122" s="359" t="s">
        <v>246</v>
      </c>
      <c r="M122" s="359" t="s">
        <v>246</v>
      </c>
      <c r="N122" s="359" t="s">
        <v>246</v>
      </c>
      <c r="O122" s="359" t="s">
        <v>246</v>
      </c>
      <c r="P122" s="359" t="s">
        <v>246</v>
      </c>
      <c r="Q122" s="359" t="s">
        <v>246</v>
      </c>
      <c r="R122" s="359">
        <v>3.6</v>
      </c>
      <c r="S122" s="359">
        <v>74221</v>
      </c>
      <c r="T122" s="359">
        <v>119391.2</v>
      </c>
      <c r="U122" s="134">
        <v>31900803319</v>
      </c>
      <c r="V122" s="134">
        <v>127</v>
      </c>
      <c r="W122" s="134">
        <v>-0.50497491719999998</v>
      </c>
      <c r="X122" s="134" t="b">
        <v>0</v>
      </c>
      <c r="Y122" s="134">
        <v>20</v>
      </c>
      <c r="Z122" s="134">
        <v>0</v>
      </c>
      <c r="AA122" s="134">
        <v>2.62</v>
      </c>
      <c r="AB122" s="134">
        <v>82.62</v>
      </c>
      <c r="AC122" s="15"/>
      <c r="AD122" s="15"/>
      <c r="AE122" s="15"/>
      <c r="AF122" s="15"/>
      <c r="AG122" s="15"/>
    </row>
    <row r="123" spans="1:33">
      <c r="A123" s="289"/>
      <c r="B123" s="369" t="s">
        <v>131</v>
      </c>
      <c r="C123" s="359" t="s">
        <v>246</v>
      </c>
      <c r="D123" s="135"/>
      <c r="E123" s="359" t="s">
        <v>252</v>
      </c>
      <c r="F123" s="135"/>
      <c r="G123" s="359">
        <v>1</v>
      </c>
      <c r="H123" s="359" t="s">
        <v>247</v>
      </c>
      <c r="I123" s="359" t="s">
        <v>247</v>
      </c>
      <c r="J123" s="359" t="s">
        <v>247</v>
      </c>
      <c r="K123" s="359" t="s">
        <v>247</v>
      </c>
      <c r="L123" s="359" t="s">
        <v>246</v>
      </c>
      <c r="M123" s="359" t="s">
        <v>246</v>
      </c>
      <c r="N123" s="359" t="s">
        <v>246</v>
      </c>
      <c r="O123" s="359" t="s">
        <v>246</v>
      </c>
      <c r="P123" s="359" t="s">
        <v>252</v>
      </c>
      <c r="Q123" s="359" t="s">
        <v>246</v>
      </c>
      <c r="R123" s="359">
        <v>4.5</v>
      </c>
      <c r="S123" s="359">
        <v>32688</v>
      </c>
      <c r="T123" s="359">
        <v>59798.69</v>
      </c>
      <c r="U123" s="134">
        <v>8796148104</v>
      </c>
      <c r="V123" s="134">
        <v>90</v>
      </c>
      <c r="W123" s="134">
        <v>0.28070075880000001</v>
      </c>
      <c r="X123" s="134" t="b">
        <v>0</v>
      </c>
      <c r="Y123" s="134">
        <v>19.100000000000001</v>
      </c>
      <c r="Z123" s="134">
        <v>0.3</v>
      </c>
      <c r="AA123" s="134">
        <v>7.72</v>
      </c>
      <c r="AB123" s="134">
        <v>87.12</v>
      </c>
      <c r="AC123" s="15"/>
      <c r="AD123" s="15"/>
      <c r="AE123" s="15"/>
      <c r="AF123" s="15"/>
      <c r="AG123" s="15"/>
    </row>
    <row r="124" spans="1:33">
      <c r="A124" s="289"/>
      <c r="B124" s="369" t="s">
        <v>132</v>
      </c>
      <c r="C124" s="359" t="s">
        <v>246</v>
      </c>
      <c r="D124" s="135"/>
      <c r="E124" s="359" t="s">
        <v>246</v>
      </c>
      <c r="F124" s="135"/>
      <c r="G124" s="359">
        <v>0</v>
      </c>
      <c r="H124" s="359" t="s">
        <v>247</v>
      </c>
      <c r="I124" s="359" t="s">
        <v>247</v>
      </c>
      <c r="J124" s="359" t="s">
        <v>247</v>
      </c>
      <c r="K124" s="359" t="s">
        <v>247</v>
      </c>
      <c r="L124" s="359" t="s">
        <v>246</v>
      </c>
      <c r="M124" s="359" t="s">
        <v>246</v>
      </c>
      <c r="N124" s="359" t="s">
        <v>246</v>
      </c>
      <c r="O124" s="359" t="s">
        <v>246</v>
      </c>
      <c r="P124" s="359" t="s">
        <v>246</v>
      </c>
      <c r="Q124" s="359" t="s">
        <v>246</v>
      </c>
      <c r="R124" s="359">
        <v>40</v>
      </c>
      <c r="S124" s="359">
        <v>64618</v>
      </c>
      <c r="T124" s="359">
        <v>49942.57</v>
      </c>
      <c r="U124" s="134">
        <v>129087559530</v>
      </c>
      <c r="V124" s="134">
        <v>143</v>
      </c>
      <c r="W124" s="134">
        <v>-3.8098184509999999</v>
      </c>
      <c r="X124" s="134" t="b">
        <v>0</v>
      </c>
      <c r="Y124" s="134">
        <v>20</v>
      </c>
      <c r="Z124" s="134">
        <v>0</v>
      </c>
      <c r="AA124" s="134">
        <v>0.41</v>
      </c>
      <c r="AB124" s="134">
        <v>80.41</v>
      </c>
      <c r="AC124" s="15"/>
      <c r="AD124" s="15"/>
      <c r="AE124" s="15"/>
      <c r="AF124" s="15"/>
      <c r="AG124" s="15"/>
    </row>
    <row r="125" spans="1:33">
      <c r="A125" s="289"/>
      <c r="B125" s="369" t="s">
        <v>133</v>
      </c>
      <c r="C125" s="359" t="s">
        <v>246</v>
      </c>
      <c r="D125" s="135"/>
      <c r="E125" s="359" t="s">
        <v>246</v>
      </c>
      <c r="F125" s="135"/>
      <c r="G125" s="359">
        <v>0</v>
      </c>
      <c r="H125" s="359" t="s">
        <v>247</v>
      </c>
      <c r="I125" s="359" t="s">
        <v>247</v>
      </c>
      <c r="J125" s="359" t="s">
        <v>247</v>
      </c>
      <c r="K125" s="359" t="s">
        <v>247</v>
      </c>
      <c r="L125" s="359" t="s">
        <v>246</v>
      </c>
      <c r="M125" s="359" t="s">
        <v>246</v>
      </c>
      <c r="N125" s="359" t="s">
        <v>246</v>
      </c>
      <c r="O125" s="359" t="s">
        <v>246</v>
      </c>
      <c r="P125" s="359" t="s">
        <v>246</v>
      </c>
      <c r="Q125" s="359" t="s">
        <v>246</v>
      </c>
      <c r="R125" s="359">
        <v>5.4</v>
      </c>
      <c r="S125" s="359">
        <v>53015</v>
      </c>
      <c r="T125" s="359">
        <v>154062.20000000001</v>
      </c>
      <c r="U125" s="134">
        <v>44105080678</v>
      </c>
      <c r="V125" s="134">
        <v>130</v>
      </c>
      <c r="W125" s="134">
        <v>-0.91998235949999996</v>
      </c>
      <c r="X125" s="134" t="b">
        <v>0</v>
      </c>
      <c r="Y125" s="134">
        <v>20</v>
      </c>
      <c r="Z125" s="134">
        <v>0</v>
      </c>
      <c r="AA125" s="134">
        <v>2.21</v>
      </c>
      <c r="AB125" s="134">
        <v>82.21</v>
      </c>
      <c r="AC125" s="15"/>
      <c r="AD125" s="15"/>
      <c r="AE125" s="15"/>
      <c r="AF125" s="15"/>
      <c r="AG125" s="15"/>
    </row>
    <row r="126" spans="1:33">
      <c r="A126" s="289"/>
      <c r="B126" s="369" t="s">
        <v>134</v>
      </c>
      <c r="C126" s="359" t="s">
        <v>246</v>
      </c>
      <c r="D126" s="135"/>
      <c r="E126" s="359" t="s">
        <v>246</v>
      </c>
      <c r="F126" s="135"/>
      <c r="G126" s="359">
        <v>0</v>
      </c>
      <c r="H126" s="359" t="s">
        <v>247</v>
      </c>
      <c r="I126" s="359" t="s">
        <v>247</v>
      </c>
      <c r="J126" s="359" t="s">
        <v>247</v>
      </c>
      <c r="K126" s="359" t="s">
        <v>247</v>
      </c>
      <c r="L126" s="359" t="s">
        <v>246</v>
      </c>
      <c r="M126" s="359" t="s">
        <v>246</v>
      </c>
      <c r="N126" s="359" t="s">
        <v>246</v>
      </c>
      <c r="O126" s="359" t="s">
        <v>246</v>
      </c>
      <c r="P126" s="359" t="s">
        <v>246</v>
      </c>
      <c r="Q126" s="359" t="s">
        <v>246</v>
      </c>
      <c r="R126" s="359">
        <v>11</v>
      </c>
      <c r="S126" s="359">
        <v>11824</v>
      </c>
      <c r="T126" s="359">
        <v>78160.42</v>
      </c>
      <c r="U126" s="134">
        <v>10165856867</v>
      </c>
      <c r="V126" s="134">
        <v>99</v>
      </c>
      <c r="W126" s="134">
        <v>0.23412370120000001</v>
      </c>
      <c r="X126" s="134" t="b">
        <v>0</v>
      </c>
      <c r="Y126" s="134">
        <v>20</v>
      </c>
      <c r="Z126" s="134">
        <v>0</v>
      </c>
      <c r="AA126" s="134">
        <v>6.48</v>
      </c>
      <c r="AB126" s="134">
        <v>86.48</v>
      </c>
      <c r="AC126" s="15"/>
      <c r="AD126" s="15"/>
      <c r="AE126" s="15"/>
      <c r="AF126" s="15"/>
      <c r="AG126" s="15"/>
    </row>
    <row r="127" spans="1:33">
      <c r="A127" s="289"/>
      <c r="B127" s="369" t="s">
        <v>135</v>
      </c>
      <c r="C127" s="359" t="s">
        <v>246</v>
      </c>
      <c r="D127" s="135"/>
      <c r="E127" s="359" t="s">
        <v>246</v>
      </c>
      <c r="F127" s="135"/>
      <c r="G127" s="359">
        <v>0</v>
      </c>
      <c r="H127" s="359" t="s">
        <v>247</v>
      </c>
      <c r="I127" s="359" t="s">
        <v>247</v>
      </c>
      <c r="J127" s="359" t="s">
        <v>247</v>
      </c>
      <c r="K127" s="359" t="s">
        <v>247</v>
      </c>
      <c r="L127" s="359" t="s">
        <v>246</v>
      </c>
      <c r="M127" s="359" t="s">
        <v>246</v>
      </c>
      <c r="N127" s="359" t="s">
        <v>246</v>
      </c>
      <c r="O127" s="359" t="s">
        <v>246</v>
      </c>
      <c r="P127" s="359" t="s">
        <v>246</v>
      </c>
      <c r="Q127" s="359" t="s">
        <v>246</v>
      </c>
      <c r="R127" s="359">
        <v>7.6</v>
      </c>
      <c r="S127" s="359">
        <v>11824</v>
      </c>
      <c r="T127" s="359">
        <v>26065.67</v>
      </c>
      <c r="U127" s="134">
        <v>2342323664</v>
      </c>
      <c r="V127" s="134">
        <v>5</v>
      </c>
      <c r="W127" s="134">
        <v>0.50016358279999995</v>
      </c>
      <c r="X127" s="134" t="b">
        <v>0</v>
      </c>
      <c r="Y127" s="134">
        <v>20</v>
      </c>
      <c r="Z127" s="134">
        <v>0</v>
      </c>
      <c r="AA127" s="134">
        <v>19.45</v>
      </c>
      <c r="AB127" s="134">
        <v>99.45</v>
      </c>
      <c r="AC127" s="15"/>
      <c r="AD127" s="15"/>
      <c r="AE127" s="15"/>
      <c r="AF127" s="15"/>
      <c r="AG127" s="15"/>
    </row>
    <row r="128" spans="1:33">
      <c r="A128" s="289"/>
      <c r="B128" s="369" t="s">
        <v>136</v>
      </c>
      <c r="C128" s="359" t="s">
        <v>252</v>
      </c>
      <c r="D128" s="135"/>
      <c r="E128" s="359" t="s">
        <v>246</v>
      </c>
      <c r="F128" s="135"/>
      <c r="G128" s="359">
        <v>0</v>
      </c>
      <c r="H128" s="359" t="s">
        <v>247</v>
      </c>
      <c r="I128" s="359" t="s">
        <v>247</v>
      </c>
      <c r="J128" s="359" t="s">
        <v>247</v>
      </c>
      <c r="K128" s="359" t="s">
        <v>247</v>
      </c>
      <c r="L128" s="359" t="s">
        <v>246</v>
      </c>
      <c r="M128" s="359" t="s">
        <v>246</v>
      </c>
      <c r="N128" s="359" t="s">
        <v>246</v>
      </c>
      <c r="O128" s="359" t="s">
        <v>246</v>
      </c>
      <c r="P128" s="359" t="s">
        <v>246</v>
      </c>
      <c r="Q128" s="359" t="s">
        <v>246</v>
      </c>
      <c r="R128" s="359">
        <v>7.2</v>
      </c>
      <c r="S128" s="359">
        <v>11824</v>
      </c>
      <c r="T128" s="359">
        <v>34035.730000000003</v>
      </c>
      <c r="U128" s="134">
        <v>2897556995</v>
      </c>
      <c r="V128" s="134">
        <v>20</v>
      </c>
      <c r="W128" s="134">
        <v>0.48128282830000002</v>
      </c>
      <c r="X128" s="134" t="b">
        <v>0</v>
      </c>
      <c r="Y128" s="134">
        <v>20</v>
      </c>
      <c r="Z128" s="134">
        <v>0</v>
      </c>
      <c r="AA128" s="134">
        <v>17.38</v>
      </c>
      <c r="AB128" s="134">
        <v>79.38</v>
      </c>
      <c r="AC128" s="15"/>
      <c r="AD128" s="15"/>
      <c r="AE128" s="15"/>
      <c r="AF128" s="15"/>
      <c r="AG128" s="15"/>
    </row>
    <row r="129" spans="1:33">
      <c r="A129" s="289"/>
      <c r="B129" s="369" t="s">
        <v>137</v>
      </c>
      <c r="C129" s="359" t="s">
        <v>248</v>
      </c>
      <c r="D129" s="134" t="s">
        <v>249</v>
      </c>
      <c r="E129" s="135"/>
      <c r="F129" s="135"/>
      <c r="G129" s="359">
        <v>0</v>
      </c>
      <c r="H129" s="359" t="s">
        <v>248</v>
      </c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  <c r="U129" s="134" t="s">
        <v>267</v>
      </c>
      <c r="V129" s="134" t="s">
        <v>267</v>
      </c>
      <c r="W129" s="134" t="s">
        <v>267</v>
      </c>
      <c r="X129" s="134" t="b">
        <v>0</v>
      </c>
      <c r="Y129" s="134">
        <v>0</v>
      </c>
      <c r="Z129" s="134">
        <v>0</v>
      </c>
      <c r="AA129" s="134">
        <v>0</v>
      </c>
      <c r="AB129" s="134">
        <v>0</v>
      </c>
      <c r="AC129" s="15"/>
      <c r="AD129" s="15"/>
      <c r="AE129" s="15"/>
      <c r="AF129" s="15"/>
      <c r="AG129" s="15"/>
    </row>
    <row r="130" spans="1:33" ht="110.25">
      <c r="A130" s="289"/>
      <c r="B130" s="369" t="s">
        <v>138</v>
      </c>
      <c r="C130" s="359" t="s">
        <v>248</v>
      </c>
      <c r="D130" s="134" t="s">
        <v>270</v>
      </c>
      <c r="E130" s="359" t="s">
        <v>248</v>
      </c>
      <c r="F130" s="359" t="s">
        <v>276</v>
      </c>
      <c r="G130" s="359">
        <v>0</v>
      </c>
      <c r="H130" s="359" t="s">
        <v>247</v>
      </c>
      <c r="I130" s="359" t="s">
        <v>248</v>
      </c>
      <c r="J130" s="135"/>
      <c r="K130" s="135"/>
      <c r="L130" s="359" t="s">
        <v>252</v>
      </c>
      <c r="M130" s="359" t="s">
        <v>248</v>
      </c>
      <c r="N130" s="359" t="s">
        <v>248</v>
      </c>
      <c r="O130" s="359" t="s">
        <v>252</v>
      </c>
      <c r="P130" s="359" t="s">
        <v>248</v>
      </c>
      <c r="Q130" s="359" t="s">
        <v>248</v>
      </c>
      <c r="R130" s="359">
        <v>40</v>
      </c>
      <c r="S130" s="135"/>
      <c r="T130" s="135"/>
      <c r="U130" s="134" t="s">
        <v>267</v>
      </c>
      <c r="V130" s="134" t="s">
        <v>267</v>
      </c>
      <c r="W130" s="134" t="s">
        <v>267</v>
      </c>
      <c r="X130" s="134" t="b">
        <v>0</v>
      </c>
      <c r="Y130" s="134">
        <v>4.2</v>
      </c>
      <c r="Z130" s="134">
        <v>0</v>
      </c>
      <c r="AA130" s="134">
        <v>0</v>
      </c>
      <c r="AB130" s="134">
        <v>4.2</v>
      </c>
      <c r="AC130" s="15"/>
      <c r="AD130" s="15"/>
      <c r="AE130" s="15"/>
      <c r="AF130" s="15"/>
      <c r="AG130" s="15"/>
    </row>
    <row r="131" spans="1:33">
      <c r="A131" s="289"/>
      <c r="B131" s="369" t="s">
        <v>139</v>
      </c>
      <c r="C131" s="359" t="s">
        <v>252</v>
      </c>
      <c r="D131" s="135"/>
      <c r="E131" s="359" t="s">
        <v>252</v>
      </c>
      <c r="F131" s="135"/>
      <c r="G131" s="359">
        <v>2</v>
      </c>
      <c r="H131" s="359" t="s">
        <v>247</v>
      </c>
      <c r="I131" s="359" t="s">
        <v>247</v>
      </c>
      <c r="J131" s="359" t="s">
        <v>247</v>
      </c>
      <c r="K131" s="359" t="s">
        <v>247</v>
      </c>
      <c r="L131" s="359" t="s">
        <v>246</v>
      </c>
      <c r="M131" s="359" t="s">
        <v>252</v>
      </c>
      <c r="N131" s="359" t="s">
        <v>246</v>
      </c>
      <c r="O131" s="359" t="s">
        <v>246</v>
      </c>
      <c r="P131" s="359" t="s">
        <v>252</v>
      </c>
      <c r="Q131" s="359" t="s">
        <v>246</v>
      </c>
      <c r="R131" s="359">
        <v>13</v>
      </c>
      <c r="S131" s="359">
        <v>21206</v>
      </c>
      <c r="T131" s="359">
        <v>102898.9</v>
      </c>
      <c r="U131" s="134">
        <v>28366962954</v>
      </c>
      <c r="V131" s="134">
        <v>126</v>
      </c>
      <c r="W131" s="134">
        <v>-0.38480638880000001</v>
      </c>
      <c r="X131" s="134" t="b">
        <v>0</v>
      </c>
      <c r="Y131" s="134">
        <v>18.2</v>
      </c>
      <c r="Z131" s="134">
        <v>0.6</v>
      </c>
      <c r="AA131" s="134">
        <v>2.76</v>
      </c>
      <c r="AB131" s="134">
        <v>63.56</v>
      </c>
      <c r="AC131" s="15"/>
      <c r="AD131" s="15"/>
      <c r="AE131" s="15"/>
      <c r="AF131" s="15"/>
      <c r="AG131" s="15"/>
    </row>
    <row r="132" spans="1:33">
      <c r="A132" s="289"/>
      <c r="B132" s="369" t="s">
        <v>140</v>
      </c>
      <c r="C132" s="359" t="s">
        <v>246</v>
      </c>
      <c r="D132" s="135"/>
      <c r="E132" s="359" t="s">
        <v>246</v>
      </c>
      <c r="F132" s="135"/>
      <c r="G132" s="359">
        <v>0</v>
      </c>
      <c r="H132" s="359" t="s">
        <v>247</v>
      </c>
      <c r="I132" s="359" t="s">
        <v>247</v>
      </c>
      <c r="J132" s="359" t="s">
        <v>247</v>
      </c>
      <c r="K132" s="359" t="s">
        <v>247</v>
      </c>
      <c r="L132" s="359" t="s">
        <v>246</v>
      </c>
      <c r="M132" s="359" t="s">
        <v>246</v>
      </c>
      <c r="N132" s="359" t="s">
        <v>246</v>
      </c>
      <c r="O132" s="359" t="s">
        <v>246</v>
      </c>
      <c r="P132" s="359" t="s">
        <v>246</v>
      </c>
      <c r="Q132" s="359" t="s">
        <v>246</v>
      </c>
      <c r="R132" s="359">
        <v>10</v>
      </c>
      <c r="S132" s="359">
        <v>11824</v>
      </c>
      <c r="T132" s="359">
        <v>47268.14</v>
      </c>
      <c r="U132" s="134">
        <v>5588984874</v>
      </c>
      <c r="V132" s="134">
        <v>64</v>
      </c>
      <c r="W132" s="134">
        <v>0.38976060480000002</v>
      </c>
      <c r="X132" s="134" t="b">
        <v>0</v>
      </c>
      <c r="Y132" s="134">
        <v>20</v>
      </c>
      <c r="Z132" s="134">
        <v>0</v>
      </c>
      <c r="AA132" s="134">
        <v>11.31</v>
      </c>
      <c r="AB132" s="134">
        <v>91.31</v>
      </c>
      <c r="AC132" s="15"/>
      <c r="AD132" s="15"/>
      <c r="AE132" s="15"/>
      <c r="AF132" s="15"/>
      <c r="AG132" s="15"/>
    </row>
    <row r="133" spans="1:33">
      <c r="A133" s="289"/>
      <c r="B133" s="369" t="s">
        <v>141</v>
      </c>
      <c r="C133" s="359" t="s">
        <v>246</v>
      </c>
      <c r="D133" s="135"/>
      <c r="E133" s="359" t="s">
        <v>252</v>
      </c>
      <c r="F133" s="135"/>
      <c r="G133" s="359">
        <v>1</v>
      </c>
      <c r="H133" s="359" t="s">
        <v>247</v>
      </c>
      <c r="I133" s="359" t="s">
        <v>247</v>
      </c>
      <c r="J133" s="359" t="s">
        <v>247</v>
      </c>
      <c r="K133" s="359" t="s">
        <v>247</v>
      </c>
      <c r="L133" s="359" t="s">
        <v>252</v>
      </c>
      <c r="M133" s="359" t="s">
        <v>246</v>
      </c>
      <c r="N133" s="359" t="s">
        <v>246</v>
      </c>
      <c r="O133" s="359" t="s">
        <v>246</v>
      </c>
      <c r="P133" s="359" t="s">
        <v>246</v>
      </c>
      <c r="Q133" s="359" t="s">
        <v>246</v>
      </c>
      <c r="R133" s="359">
        <v>4.4000000000000004</v>
      </c>
      <c r="S133" s="359">
        <v>33030</v>
      </c>
      <c r="T133" s="359">
        <v>43289.77</v>
      </c>
      <c r="U133" s="134">
        <v>6291388854</v>
      </c>
      <c r="V133" s="134">
        <v>71</v>
      </c>
      <c r="W133" s="134">
        <v>0.3658753005</v>
      </c>
      <c r="X133" s="134" t="b">
        <v>0</v>
      </c>
      <c r="Y133" s="134">
        <v>19.100000000000001</v>
      </c>
      <c r="Z133" s="134">
        <v>0.3</v>
      </c>
      <c r="AA133" s="134">
        <v>10.34</v>
      </c>
      <c r="AB133" s="134">
        <v>89.74</v>
      </c>
      <c r="AC133" s="15"/>
      <c r="AD133" s="15"/>
      <c r="AE133" s="15"/>
      <c r="AF133" s="15"/>
      <c r="AG133" s="15"/>
    </row>
    <row r="134" spans="1:33">
      <c r="A134" s="289"/>
      <c r="B134" s="369" t="s">
        <v>142</v>
      </c>
      <c r="C134" s="359" t="s">
        <v>248</v>
      </c>
      <c r="D134" s="134" t="s">
        <v>249</v>
      </c>
      <c r="E134" s="135"/>
      <c r="F134" s="135"/>
      <c r="G134" s="359">
        <v>0</v>
      </c>
      <c r="H134" s="359" t="s">
        <v>248</v>
      </c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135"/>
      <c r="U134" s="134" t="s">
        <v>267</v>
      </c>
      <c r="V134" s="134" t="s">
        <v>267</v>
      </c>
      <c r="W134" s="134" t="s">
        <v>267</v>
      </c>
      <c r="X134" s="134" t="b">
        <v>0</v>
      </c>
      <c r="Y134" s="134">
        <v>0</v>
      </c>
      <c r="Z134" s="134">
        <v>0</v>
      </c>
      <c r="AA134" s="134">
        <v>0</v>
      </c>
      <c r="AB134" s="134">
        <v>0</v>
      </c>
      <c r="AC134" s="15"/>
      <c r="AD134" s="15"/>
      <c r="AE134" s="15"/>
      <c r="AF134" s="15"/>
      <c r="AG134" s="15"/>
    </row>
    <row r="135" spans="1:33">
      <c r="A135" s="370" t="s">
        <v>143</v>
      </c>
      <c r="B135" s="371" t="s">
        <v>144</v>
      </c>
      <c r="C135" s="359" t="s">
        <v>246</v>
      </c>
      <c r="D135" s="135"/>
      <c r="E135" s="359" t="s">
        <v>246</v>
      </c>
      <c r="F135" s="135"/>
      <c r="G135" s="359">
        <v>0</v>
      </c>
      <c r="H135" s="359" t="s">
        <v>247</v>
      </c>
      <c r="I135" s="359" t="s">
        <v>247</v>
      </c>
      <c r="J135" s="359" t="s">
        <v>247</v>
      </c>
      <c r="K135" s="359" t="s">
        <v>247</v>
      </c>
      <c r="L135" s="359" t="s">
        <v>246</v>
      </c>
      <c r="M135" s="359" t="s">
        <v>246</v>
      </c>
      <c r="N135" s="359" t="s">
        <v>246</v>
      </c>
      <c r="O135" s="359" t="s">
        <v>246</v>
      </c>
      <c r="P135" s="359" t="s">
        <v>246</v>
      </c>
      <c r="Q135" s="359" t="s">
        <v>246</v>
      </c>
      <c r="R135" s="359">
        <v>3.5</v>
      </c>
      <c r="S135" s="359">
        <v>22427</v>
      </c>
      <c r="T135" s="359">
        <v>62000.77</v>
      </c>
      <c r="U135" s="134">
        <v>4866719441</v>
      </c>
      <c r="V135" s="134">
        <v>51</v>
      </c>
      <c r="W135" s="134">
        <v>0.41432129950000002</v>
      </c>
      <c r="X135" s="134" t="b">
        <v>0</v>
      </c>
      <c r="Y135" s="134">
        <v>20</v>
      </c>
      <c r="Z135" s="134">
        <v>0</v>
      </c>
      <c r="AA135" s="134">
        <v>13.1</v>
      </c>
      <c r="AB135" s="134">
        <v>93.1</v>
      </c>
      <c r="AC135" s="15"/>
      <c r="AD135" s="15"/>
      <c r="AE135" s="15"/>
      <c r="AF135" s="15"/>
      <c r="AG135" s="15"/>
    </row>
    <row r="136" spans="1:33">
      <c r="A136" s="370"/>
      <c r="B136" s="189" t="s">
        <v>145</v>
      </c>
      <c r="C136" s="359" t="s">
        <v>248</v>
      </c>
      <c r="D136" s="134" t="s">
        <v>249</v>
      </c>
      <c r="E136" s="135"/>
      <c r="F136" s="135"/>
      <c r="G136" s="359">
        <v>0</v>
      </c>
      <c r="H136" s="359" t="s">
        <v>248</v>
      </c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4" t="s">
        <v>267</v>
      </c>
      <c r="V136" s="134" t="s">
        <v>267</v>
      </c>
      <c r="W136" s="134" t="s">
        <v>267</v>
      </c>
      <c r="X136" s="134" t="b">
        <v>0</v>
      </c>
      <c r="Y136" s="134">
        <v>0</v>
      </c>
      <c r="Z136" s="134">
        <v>0</v>
      </c>
      <c r="AA136" s="134">
        <v>0</v>
      </c>
      <c r="AB136" s="134">
        <v>0</v>
      </c>
      <c r="AC136" s="15"/>
      <c r="AD136" s="15"/>
      <c r="AE136" s="15"/>
      <c r="AF136" s="15"/>
      <c r="AG136" s="15"/>
    </row>
    <row r="137" spans="1:33">
      <c r="A137" s="370"/>
      <c r="B137" s="371" t="s">
        <v>146</v>
      </c>
      <c r="C137" s="359" t="s">
        <v>246</v>
      </c>
      <c r="D137" s="135"/>
      <c r="E137" s="359" t="s">
        <v>246</v>
      </c>
      <c r="F137" s="135"/>
      <c r="G137" s="359">
        <v>0</v>
      </c>
      <c r="H137" s="359" t="s">
        <v>247</v>
      </c>
      <c r="I137" s="359" t="s">
        <v>247</v>
      </c>
      <c r="J137" s="359" t="s">
        <v>247</v>
      </c>
      <c r="K137" s="359" t="s">
        <v>247</v>
      </c>
      <c r="L137" s="359" t="s">
        <v>246</v>
      </c>
      <c r="M137" s="359" t="s">
        <v>246</v>
      </c>
      <c r="N137" s="359" t="s">
        <v>246</v>
      </c>
      <c r="O137" s="359" t="s">
        <v>246</v>
      </c>
      <c r="P137" s="359" t="s">
        <v>246</v>
      </c>
      <c r="Q137" s="359" t="s">
        <v>246</v>
      </c>
      <c r="R137" s="359">
        <v>11</v>
      </c>
      <c r="S137" s="359">
        <v>271487</v>
      </c>
      <c r="T137" s="359">
        <v>60350.879999999997</v>
      </c>
      <c r="U137" s="134">
        <v>180229272944</v>
      </c>
      <c r="V137" s="134">
        <v>145</v>
      </c>
      <c r="W137" s="134">
        <v>-5.5488965669999999</v>
      </c>
      <c r="X137" s="134" t="b">
        <v>0</v>
      </c>
      <c r="Y137" s="134">
        <v>20</v>
      </c>
      <c r="Z137" s="134">
        <v>0</v>
      </c>
      <c r="AA137" s="134">
        <v>0.14000000000000001</v>
      </c>
      <c r="AB137" s="134">
        <v>80.14</v>
      </c>
      <c r="AC137" s="15"/>
      <c r="AD137" s="15"/>
      <c r="AE137" s="15"/>
      <c r="AF137" s="15"/>
      <c r="AG137" s="15"/>
    </row>
    <row r="138" spans="1:33">
      <c r="A138" s="370"/>
      <c r="B138" s="189" t="s">
        <v>148</v>
      </c>
      <c r="C138" s="359" t="s">
        <v>248</v>
      </c>
      <c r="D138" s="134" t="s">
        <v>249</v>
      </c>
      <c r="E138" s="135"/>
      <c r="F138" s="135"/>
      <c r="G138" s="359">
        <v>0</v>
      </c>
      <c r="H138" s="359" t="s">
        <v>248</v>
      </c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4" t="s">
        <v>267</v>
      </c>
      <c r="V138" s="134" t="s">
        <v>267</v>
      </c>
      <c r="W138" s="134" t="s">
        <v>267</v>
      </c>
      <c r="X138" s="134" t="b">
        <v>0</v>
      </c>
      <c r="Y138" s="134">
        <v>0</v>
      </c>
      <c r="Z138" s="134">
        <v>0</v>
      </c>
      <c r="AA138" s="134">
        <v>0</v>
      </c>
      <c r="AB138" s="134">
        <v>0</v>
      </c>
      <c r="AC138" s="15"/>
      <c r="AD138" s="15"/>
      <c r="AE138" s="15"/>
      <c r="AF138" s="15"/>
      <c r="AG138" s="15"/>
    </row>
    <row r="139" spans="1:33">
      <c r="A139" s="370"/>
      <c r="B139" s="189" t="s">
        <v>149</v>
      </c>
      <c r="C139" s="359" t="s">
        <v>248</v>
      </c>
      <c r="D139" s="134" t="s">
        <v>249</v>
      </c>
      <c r="E139" s="135"/>
      <c r="F139" s="135"/>
      <c r="G139" s="359">
        <v>0</v>
      </c>
      <c r="H139" s="359" t="s">
        <v>248</v>
      </c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4" t="s">
        <v>267</v>
      </c>
      <c r="V139" s="134" t="s">
        <v>267</v>
      </c>
      <c r="W139" s="134" t="s">
        <v>267</v>
      </c>
      <c r="X139" s="134" t="b">
        <v>0</v>
      </c>
      <c r="Y139" s="134">
        <v>0</v>
      </c>
      <c r="Z139" s="134">
        <v>0</v>
      </c>
      <c r="AA139" s="134">
        <v>0</v>
      </c>
      <c r="AB139" s="134">
        <v>0</v>
      </c>
      <c r="AC139" s="15"/>
      <c r="AD139" s="15"/>
      <c r="AE139" s="15"/>
      <c r="AF139" s="15"/>
      <c r="AG139" s="15"/>
    </row>
    <row r="140" spans="1:33">
      <c r="A140" s="370"/>
      <c r="B140" s="371" t="s">
        <v>150</v>
      </c>
      <c r="C140" s="359" t="s">
        <v>246</v>
      </c>
      <c r="D140" s="135"/>
      <c r="E140" s="359" t="s">
        <v>252</v>
      </c>
      <c r="F140" s="135"/>
      <c r="G140" s="359">
        <v>1</v>
      </c>
      <c r="H140" s="359" t="s">
        <v>247</v>
      </c>
      <c r="I140" s="359" t="s">
        <v>247</v>
      </c>
      <c r="J140" s="359" t="s">
        <v>247</v>
      </c>
      <c r="K140" s="359" t="s">
        <v>247</v>
      </c>
      <c r="L140" s="359" t="s">
        <v>246</v>
      </c>
      <c r="M140" s="359" t="s">
        <v>246</v>
      </c>
      <c r="N140" s="359" t="s">
        <v>246</v>
      </c>
      <c r="O140" s="359" t="s">
        <v>246</v>
      </c>
      <c r="P140" s="359" t="s">
        <v>252</v>
      </c>
      <c r="Q140" s="359" t="s">
        <v>246</v>
      </c>
      <c r="R140" s="359">
        <v>14</v>
      </c>
      <c r="S140" s="359">
        <v>21206</v>
      </c>
      <c r="T140" s="359">
        <v>233543.2</v>
      </c>
      <c r="U140" s="134">
        <v>69335239389</v>
      </c>
      <c r="V140" s="134">
        <v>136</v>
      </c>
      <c r="W140" s="134">
        <v>-1.777935955</v>
      </c>
      <c r="X140" s="134" t="b">
        <v>0</v>
      </c>
      <c r="Y140" s="134">
        <v>19.100000000000001</v>
      </c>
      <c r="Z140" s="134">
        <v>0.3</v>
      </c>
      <c r="AA140" s="134">
        <v>1.38</v>
      </c>
      <c r="AB140" s="134">
        <v>80.78</v>
      </c>
      <c r="AC140" s="15"/>
      <c r="AD140" s="15"/>
      <c r="AE140" s="15"/>
      <c r="AF140" s="15"/>
      <c r="AG140" s="15"/>
    </row>
    <row r="141" spans="1:33">
      <c r="A141" s="370"/>
      <c r="B141" s="371" t="s">
        <v>151</v>
      </c>
      <c r="C141" s="359" t="s">
        <v>252</v>
      </c>
      <c r="D141" s="135"/>
      <c r="E141" s="359" t="s">
        <v>246</v>
      </c>
      <c r="F141" s="135"/>
      <c r="G141" s="359">
        <v>0</v>
      </c>
      <c r="H141" s="359" t="s">
        <v>247</v>
      </c>
      <c r="I141" s="359" t="s">
        <v>247</v>
      </c>
      <c r="J141" s="359" t="s">
        <v>247</v>
      </c>
      <c r="K141" s="359" t="s">
        <v>247</v>
      </c>
      <c r="L141" s="359" t="s">
        <v>246</v>
      </c>
      <c r="M141" s="359" t="s">
        <v>246</v>
      </c>
      <c r="N141" s="359" t="s">
        <v>246</v>
      </c>
      <c r="O141" s="359" t="s">
        <v>246</v>
      </c>
      <c r="P141" s="359" t="s">
        <v>246</v>
      </c>
      <c r="Q141" s="359" t="s">
        <v>246</v>
      </c>
      <c r="R141" s="359">
        <v>8</v>
      </c>
      <c r="S141" s="359">
        <v>22427</v>
      </c>
      <c r="T141" s="359">
        <v>47497.67</v>
      </c>
      <c r="U141" s="134">
        <v>8521841961</v>
      </c>
      <c r="V141" s="134">
        <v>87</v>
      </c>
      <c r="W141" s="134">
        <v>0.2900285615</v>
      </c>
      <c r="X141" s="134" t="b">
        <v>0</v>
      </c>
      <c r="Y141" s="134">
        <v>20</v>
      </c>
      <c r="Z141" s="134">
        <v>0</v>
      </c>
      <c r="AA141" s="134">
        <v>8.14</v>
      </c>
      <c r="AB141" s="134">
        <v>70.14</v>
      </c>
      <c r="AC141" s="15"/>
      <c r="AD141" s="15"/>
      <c r="AE141" s="15"/>
      <c r="AF141" s="15"/>
      <c r="AG141" s="15"/>
    </row>
    <row r="142" spans="1:33">
      <c r="A142" s="370"/>
      <c r="B142" s="371" t="s">
        <v>152</v>
      </c>
      <c r="C142" s="359" t="s">
        <v>246</v>
      </c>
      <c r="D142" s="135"/>
      <c r="E142" s="359" t="s">
        <v>246</v>
      </c>
      <c r="F142" s="135"/>
      <c r="G142" s="359">
        <v>0</v>
      </c>
      <c r="H142" s="359" t="s">
        <v>247</v>
      </c>
      <c r="I142" s="359" t="s">
        <v>247</v>
      </c>
      <c r="J142" s="359" t="s">
        <v>247</v>
      </c>
      <c r="K142" s="359" t="s">
        <v>247</v>
      </c>
      <c r="L142" s="359" t="s">
        <v>246</v>
      </c>
      <c r="M142" s="359" t="s">
        <v>246</v>
      </c>
      <c r="N142" s="359" t="s">
        <v>246</v>
      </c>
      <c r="O142" s="359" t="s">
        <v>246</v>
      </c>
      <c r="P142" s="359" t="s">
        <v>246</v>
      </c>
      <c r="Q142" s="359" t="s">
        <v>246</v>
      </c>
      <c r="R142" s="359">
        <v>7.3</v>
      </c>
      <c r="S142" s="359">
        <v>11824</v>
      </c>
      <c r="T142" s="359">
        <v>28314.32</v>
      </c>
      <c r="U142" s="134">
        <v>2443956194</v>
      </c>
      <c r="V142" s="134">
        <v>12</v>
      </c>
      <c r="W142" s="134">
        <v>0.49670756040000003</v>
      </c>
      <c r="X142" s="134" t="b">
        <v>0</v>
      </c>
      <c r="Y142" s="134">
        <v>20</v>
      </c>
      <c r="Z142" s="134">
        <v>0</v>
      </c>
      <c r="AA142" s="134">
        <v>18.48</v>
      </c>
      <c r="AB142" s="134">
        <v>98.48</v>
      </c>
      <c r="AC142" s="15"/>
      <c r="AD142" s="15"/>
      <c r="AE142" s="15"/>
      <c r="AF142" s="15"/>
      <c r="AG142" s="15"/>
    </row>
    <row r="143" spans="1:33">
      <c r="A143" s="370"/>
      <c r="B143" s="371" t="s">
        <v>153</v>
      </c>
      <c r="C143" s="359" t="s">
        <v>246</v>
      </c>
      <c r="D143" s="135"/>
      <c r="E143" s="359" t="s">
        <v>246</v>
      </c>
      <c r="F143" s="135"/>
      <c r="G143" s="359">
        <v>0</v>
      </c>
      <c r="H143" s="359" t="s">
        <v>247</v>
      </c>
      <c r="I143" s="359" t="s">
        <v>247</v>
      </c>
      <c r="J143" s="359" t="s">
        <v>247</v>
      </c>
      <c r="K143" s="359" t="s">
        <v>247</v>
      </c>
      <c r="L143" s="359" t="s">
        <v>246</v>
      </c>
      <c r="M143" s="359" t="s">
        <v>246</v>
      </c>
      <c r="N143" s="359" t="s">
        <v>246</v>
      </c>
      <c r="O143" s="359" t="s">
        <v>246</v>
      </c>
      <c r="P143" s="359" t="s">
        <v>246</v>
      </c>
      <c r="Q143" s="359" t="s">
        <v>246</v>
      </c>
      <c r="R143" s="359">
        <v>9.3000000000000007</v>
      </c>
      <c r="S143" s="359">
        <v>11824</v>
      </c>
      <c r="T143" s="359">
        <v>30706</v>
      </c>
      <c r="U143" s="134">
        <v>3376530019</v>
      </c>
      <c r="V143" s="134">
        <v>31</v>
      </c>
      <c r="W143" s="134">
        <v>0.46499531179999998</v>
      </c>
      <c r="X143" s="134" t="b">
        <v>0</v>
      </c>
      <c r="Y143" s="134">
        <v>20</v>
      </c>
      <c r="Z143" s="134">
        <v>0</v>
      </c>
      <c r="AA143" s="134">
        <v>15.86</v>
      </c>
      <c r="AB143" s="134">
        <v>95.86</v>
      </c>
      <c r="AC143" s="15"/>
      <c r="AD143" s="15"/>
      <c r="AE143" s="15"/>
      <c r="AF143" s="15"/>
      <c r="AG143" s="15"/>
    </row>
    <row r="144" spans="1:33">
      <c r="A144" s="370"/>
      <c r="B144" s="371" t="s">
        <v>154</v>
      </c>
      <c r="C144" s="359" t="s">
        <v>246</v>
      </c>
      <c r="D144" s="135"/>
      <c r="E144" s="359" t="s">
        <v>246</v>
      </c>
      <c r="F144" s="135"/>
      <c r="G144" s="359">
        <v>0</v>
      </c>
      <c r="H144" s="359" t="s">
        <v>247</v>
      </c>
      <c r="I144" s="359" t="s">
        <v>247</v>
      </c>
      <c r="J144" s="359" t="s">
        <v>247</v>
      </c>
      <c r="K144" s="359" t="s">
        <v>247</v>
      </c>
      <c r="L144" s="359" t="s">
        <v>246</v>
      </c>
      <c r="M144" s="359" t="s">
        <v>246</v>
      </c>
      <c r="N144" s="359" t="s">
        <v>246</v>
      </c>
      <c r="O144" s="359" t="s">
        <v>246</v>
      </c>
      <c r="P144" s="359" t="s">
        <v>246</v>
      </c>
      <c r="Q144" s="359" t="s">
        <v>246</v>
      </c>
      <c r="R144" s="359">
        <v>7</v>
      </c>
      <c r="S144" s="359">
        <v>21206</v>
      </c>
      <c r="T144" s="359">
        <v>67156.69</v>
      </c>
      <c r="U144" s="134">
        <v>9968873377</v>
      </c>
      <c r="V144" s="134">
        <v>97</v>
      </c>
      <c r="W144" s="134">
        <v>0.24082214069999999</v>
      </c>
      <c r="X144" s="134" t="b">
        <v>0</v>
      </c>
      <c r="Y144" s="134">
        <v>20</v>
      </c>
      <c r="Z144" s="134">
        <v>0</v>
      </c>
      <c r="AA144" s="134">
        <v>6.76</v>
      </c>
      <c r="AB144" s="134">
        <v>86.76</v>
      </c>
      <c r="AC144" s="15"/>
      <c r="AD144" s="15"/>
      <c r="AE144" s="15"/>
      <c r="AF144" s="15"/>
      <c r="AG144" s="15"/>
    </row>
    <row r="145" spans="1:33">
      <c r="A145" s="370"/>
      <c r="B145" s="371" t="s">
        <v>155</v>
      </c>
      <c r="C145" s="359" t="s">
        <v>246</v>
      </c>
      <c r="D145" s="135"/>
      <c r="E145" s="359" t="s">
        <v>246</v>
      </c>
      <c r="F145" s="135"/>
      <c r="G145" s="359">
        <v>0</v>
      </c>
      <c r="H145" s="359" t="s">
        <v>247</v>
      </c>
      <c r="I145" s="359" t="s">
        <v>247</v>
      </c>
      <c r="J145" s="359" t="s">
        <v>247</v>
      </c>
      <c r="K145" s="359" t="s">
        <v>247</v>
      </c>
      <c r="L145" s="359" t="s">
        <v>246</v>
      </c>
      <c r="M145" s="359" t="s">
        <v>246</v>
      </c>
      <c r="N145" s="359" t="s">
        <v>246</v>
      </c>
      <c r="O145" s="359" t="s">
        <v>246</v>
      </c>
      <c r="P145" s="359" t="s">
        <v>246</v>
      </c>
      <c r="Q145" s="359" t="s">
        <v>246</v>
      </c>
      <c r="R145" s="359">
        <v>4.5999999999999996</v>
      </c>
      <c r="S145" s="359">
        <v>32006</v>
      </c>
      <c r="T145" s="359">
        <v>35143.42</v>
      </c>
      <c r="U145" s="134">
        <v>5174081382</v>
      </c>
      <c r="V145" s="134">
        <v>57</v>
      </c>
      <c r="W145" s="134">
        <v>0.4038694317</v>
      </c>
      <c r="X145" s="134" t="b">
        <v>0</v>
      </c>
      <c r="Y145" s="134">
        <v>20</v>
      </c>
      <c r="Z145" s="134">
        <v>0</v>
      </c>
      <c r="AA145" s="134">
        <v>12.28</v>
      </c>
      <c r="AB145" s="134">
        <v>92.28</v>
      </c>
      <c r="AC145" s="15"/>
      <c r="AD145" s="15"/>
      <c r="AE145" s="15"/>
      <c r="AF145" s="15"/>
      <c r="AG145" s="15"/>
    </row>
    <row r="146" spans="1:33">
      <c r="A146" s="370"/>
      <c r="B146" s="189" t="s">
        <v>156</v>
      </c>
      <c r="C146" s="359" t="s">
        <v>248</v>
      </c>
      <c r="D146" s="134" t="s">
        <v>249</v>
      </c>
      <c r="E146" s="135"/>
      <c r="F146" s="135"/>
      <c r="G146" s="359">
        <v>0</v>
      </c>
      <c r="H146" s="359" t="s">
        <v>248</v>
      </c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4" t="s">
        <v>267</v>
      </c>
      <c r="V146" s="134" t="s">
        <v>267</v>
      </c>
      <c r="W146" s="134" t="s">
        <v>267</v>
      </c>
      <c r="X146" s="134" t="b">
        <v>0</v>
      </c>
      <c r="Y146" s="134">
        <v>0</v>
      </c>
      <c r="Z146" s="134">
        <v>0</v>
      </c>
      <c r="AA146" s="134">
        <v>0</v>
      </c>
      <c r="AB146" s="134">
        <v>0</v>
      </c>
      <c r="AC146" s="15"/>
      <c r="AD146" s="15"/>
      <c r="AE146" s="15"/>
      <c r="AF146" s="15"/>
      <c r="AG146" s="15"/>
    </row>
    <row r="147" spans="1:33">
      <c r="A147" s="370"/>
      <c r="B147" s="371" t="s">
        <v>157</v>
      </c>
      <c r="C147" s="359" t="s">
        <v>246</v>
      </c>
      <c r="D147" s="135"/>
      <c r="E147" s="359" t="s">
        <v>246</v>
      </c>
      <c r="F147" s="135"/>
      <c r="G147" s="359">
        <v>0</v>
      </c>
      <c r="H147" s="359" t="s">
        <v>247</v>
      </c>
      <c r="I147" s="359" t="s">
        <v>247</v>
      </c>
      <c r="J147" s="359" t="s">
        <v>247</v>
      </c>
      <c r="K147" s="359" t="s">
        <v>247</v>
      </c>
      <c r="L147" s="359" t="s">
        <v>246</v>
      </c>
      <c r="M147" s="359" t="s">
        <v>246</v>
      </c>
      <c r="N147" s="359" t="s">
        <v>246</v>
      </c>
      <c r="O147" s="359" t="s">
        <v>246</v>
      </c>
      <c r="P147" s="359" t="s">
        <v>246</v>
      </c>
      <c r="Q147" s="359" t="s">
        <v>246</v>
      </c>
      <c r="R147" s="359">
        <v>7.3</v>
      </c>
      <c r="S147" s="359">
        <v>11824</v>
      </c>
      <c r="T147" s="359">
        <v>27299.77</v>
      </c>
      <c r="U147" s="134">
        <v>2356385108</v>
      </c>
      <c r="V147" s="134">
        <v>6</v>
      </c>
      <c r="W147" s="134">
        <v>0.49968542230000002</v>
      </c>
      <c r="X147" s="134" t="b">
        <v>0</v>
      </c>
      <c r="Y147" s="134">
        <v>20</v>
      </c>
      <c r="Z147" s="134">
        <v>0</v>
      </c>
      <c r="AA147" s="134">
        <v>19.309999999999999</v>
      </c>
      <c r="AB147" s="134">
        <v>99.31</v>
      </c>
      <c r="AC147" s="15"/>
      <c r="AD147" s="15"/>
      <c r="AE147" s="15"/>
      <c r="AF147" s="15"/>
      <c r="AG147" s="15"/>
    </row>
    <row r="148" spans="1:33">
      <c r="A148" s="370"/>
      <c r="B148" s="371" t="s">
        <v>158</v>
      </c>
      <c r="C148" s="359" t="s">
        <v>246</v>
      </c>
      <c r="D148" s="135"/>
      <c r="E148" s="359" t="s">
        <v>252</v>
      </c>
      <c r="F148" s="135"/>
      <c r="G148" s="359">
        <v>1</v>
      </c>
      <c r="H148" s="359" t="s">
        <v>247</v>
      </c>
      <c r="I148" s="359" t="s">
        <v>247</v>
      </c>
      <c r="J148" s="359" t="s">
        <v>247</v>
      </c>
      <c r="K148" s="359" t="s">
        <v>247</v>
      </c>
      <c r="L148" s="359" t="s">
        <v>246</v>
      </c>
      <c r="M148" s="359" t="s">
        <v>252</v>
      </c>
      <c r="N148" s="359" t="s">
        <v>246</v>
      </c>
      <c r="O148" s="359" t="s">
        <v>246</v>
      </c>
      <c r="P148" s="359" t="s">
        <v>246</v>
      </c>
      <c r="Q148" s="359" t="s">
        <v>246</v>
      </c>
      <c r="R148" s="359">
        <v>4.5</v>
      </c>
      <c r="S148" s="359">
        <v>69593</v>
      </c>
      <c r="T148" s="359">
        <v>31095.19</v>
      </c>
      <c r="U148" s="134">
        <v>9738034010</v>
      </c>
      <c r="V148" s="134">
        <v>95</v>
      </c>
      <c r="W148" s="134">
        <v>0.24867185219999999</v>
      </c>
      <c r="X148" s="134" t="b">
        <v>0</v>
      </c>
      <c r="Y148" s="134">
        <v>19.100000000000001</v>
      </c>
      <c r="Z148" s="134">
        <v>0.3</v>
      </c>
      <c r="AA148" s="134">
        <v>7.03</v>
      </c>
      <c r="AB148" s="134">
        <v>86.43</v>
      </c>
      <c r="AC148" s="15"/>
      <c r="AD148" s="15"/>
      <c r="AE148" s="15"/>
      <c r="AF148" s="15"/>
      <c r="AG148" s="15"/>
    </row>
    <row r="149" spans="1:33">
      <c r="A149" s="370"/>
      <c r="B149" s="371" t="s">
        <v>159</v>
      </c>
      <c r="C149" s="372" t="s">
        <v>246</v>
      </c>
      <c r="D149" s="152"/>
      <c r="E149" s="372" t="s">
        <v>246</v>
      </c>
      <c r="F149" s="152"/>
      <c r="G149" s="372">
        <v>0</v>
      </c>
      <c r="H149" s="372" t="s">
        <v>247</v>
      </c>
      <c r="I149" s="372" t="s">
        <v>247</v>
      </c>
      <c r="J149" s="372" t="s">
        <v>247</v>
      </c>
      <c r="K149" s="372" t="s">
        <v>247</v>
      </c>
      <c r="L149" s="372" t="s">
        <v>246</v>
      </c>
      <c r="M149" s="372" t="s">
        <v>246</v>
      </c>
      <c r="N149" s="372" t="s">
        <v>246</v>
      </c>
      <c r="O149" s="372" t="s">
        <v>246</v>
      </c>
      <c r="P149" s="372" t="s">
        <v>246</v>
      </c>
      <c r="Q149" s="372" t="s">
        <v>246</v>
      </c>
      <c r="R149" s="372">
        <v>5</v>
      </c>
      <c r="S149" s="372">
        <v>100632</v>
      </c>
      <c r="T149" s="372">
        <v>93511.76</v>
      </c>
      <c r="U149" s="134">
        <v>47051377162</v>
      </c>
      <c r="V149" s="134">
        <v>132</v>
      </c>
      <c r="W149" s="134">
        <v>-1.020171411</v>
      </c>
      <c r="X149" s="134" t="b">
        <v>0</v>
      </c>
      <c r="Y149" s="134">
        <v>20</v>
      </c>
      <c r="Z149" s="134">
        <v>0</v>
      </c>
      <c r="AA149" s="134">
        <v>1.93</v>
      </c>
      <c r="AB149" s="134">
        <v>81.93</v>
      </c>
      <c r="AC149" s="15"/>
      <c r="AD149" s="15"/>
      <c r="AE149" s="15"/>
      <c r="AF149" s="15"/>
      <c r="AG149" s="15"/>
    </row>
    <row r="150" spans="1:33">
      <c r="A150" s="370"/>
      <c r="B150" s="371" t="s">
        <v>160</v>
      </c>
      <c r="C150" s="373" t="s">
        <v>246</v>
      </c>
      <c r="D150" s="158"/>
      <c r="E150" s="373" t="s">
        <v>246</v>
      </c>
      <c r="F150" s="158"/>
      <c r="G150" s="373">
        <v>0</v>
      </c>
      <c r="H150" s="373" t="s">
        <v>247</v>
      </c>
      <c r="I150" s="373" t="s">
        <v>247</v>
      </c>
      <c r="J150" s="373" t="s">
        <v>247</v>
      </c>
      <c r="K150" s="373" t="s">
        <v>247</v>
      </c>
      <c r="L150" s="373" t="s">
        <v>246</v>
      </c>
      <c r="M150" s="373" t="s">
        <v>246</v>
      </c>
      <c r="N150" s="373" t="s">
        <v>246</v>
      </c>
      <c r="O150" s="373" t="s">
        <v>246</v>
      </c>
      <c r="P150" s="373" t="s">
        <v>246</v>
      </c>
      <c r="Q150" s="373" t="s">
        <v>246</v>
      </c>
      <c r="R150" s="373">
        <v>4.7</v>
      </c>
      <c r="S150" s="373">
        <v>21206</v>
      </c>
      <c r="T150" s="373">
        <v>52976.25</v>
      </c>
      <c r="U150" s="134">
        <v>5280047480</v>
      </c>
      <c r="V150" s="134">
        <v>59</v>
      </c>
      <c r="W150" s="134">
        <v>0.40026604599999999</v>
      </c>
      <c r="X150" s="134" t="b">
        <v>0</v>
      </c>
      <c r="Y150" s="134">
        <v>20</v>
      </c>
      <c r="Z150" s="134">
        <v>0</v>
      </c>
      <c r="AA150" s="134">
        <v>12</v>
      </c>
      <c r="AB150" s="134">
        <v>92</v>
      </c>
      <c r="AC150" s="15"/>
      <c r="AD150" s="15"/>
      <c r="AE150" s="15"/>
      <c r="AF150" s="15"/>
      <c r="AG150" s="15"/>
    </row>
    <row r="151" spans="1:33">
      <c r="A151" s="370"/>
      <c r="B151" s="371" t="s">
        <v>161</v>
      </c>
      <c r="C151" s="372" t="s">
        <v>252</v>
      </c>
      <c r="D151" s="152"/>
      <c r="E151" s="372" t="s">
        <v>246</v>
      </c>
      <c r="F151" s="152"/>
      <c r="G151" s="372">
        <v>0</v>
      </c>
      <c r="H151" s="372" t="s">
        <v>247</v>
      </c>
      <c r="I151" s="372" t="s">
        <v>247</v>
      </c>
      <c r="J151" s="372" t="s">
        <v>247</v>
      </c>
      <c r="K151" s="372" t="s">
        <v>247</v>
      </c>
      <c r="L151" s="372" t="s">
        <v>246</v>
      </c>
      <c r="M151" s="372" t="s">
        <v>246</v>
      </c>
      <c r="N151" s="372" t="s">
        <v>246</v>
      </c>
      <c r="O151" s="372" t="s">
        <v>246</v>
      </c>
      <c r="P151" s="372" t="s">
        <v>246</v>
      </c>
      <c r="Q151" s="372" t="s">
        <v>246</v>
      </c>
      <c r="R151" s="372">
        <v>3.3</v>
      </c>
      <c r="S151" s="372">
        <v>33030</v>
      </c>
      <c r="T151" s="372">
        <v>44903.07</v>
      </c>
      <c r="U151" s="134">
        <v>4894389727</v>
      </c>
      <c r="V151" s="134">
        <v>52</v>
      </c>
      <c r="W151" s="134">
        <v>0.41338036919999999</v>
      </c>
      <c r="X151" s="134" t="b">
        <v>0</v>
      </c>
      <c r="Y151" s="134">
        <v>20</v>
      </c>
      <c r="Z151" s="134">
        <v>0</v>
      </c>
      <c r="AA151" s="134">
        <v>12.97</v>
      </c>
      <c r="AB151" s="134">
        <v>74.97</v>
      </c>
      <c r="AC151" s="15"/>
      <c r="AD151" s="15"/>
      <c r="AE151" s="15"/>
      <c r="AF151" s="15"/>
      <c r="AG151" s="15"/>
    </row>
    <row r="152" spans="1:33">
      <c r="A152" s="370"/>
      <c r="B152" s="371" t="s">
        <v>162</v>
      </c>
      <c r="C152" s="373" t="s">
        <v>246</v>
      </c>
      <c r="D152" s="158"/>
      <c r="E152" s="373" t="s">
        <v>246</v>
      </c>
      <c r="F152" s="158"/>
      <c r="G152" s="373">
        <v>0</v>
      </c>
      <c r="H152" s="373" t="s">
        <v>247</v>
      </c>
      <c r="I152" s="373" t="s">
        <v>247</v>
      </c>
      <c r="J152" s="373" t="s">
        <v>247</v>
      </c>
      <c r="K152" s="373" t="s">
        <v>247</v>
      </c>
      <c r="L152" s="373" t="s">
        <v>246</v>
      </c>
      <c r="M152" s="373" t="s">
        <v>246</v>
      </c>
      <c r="N152" s="373" t="s">
        <v>246</v>
      </c>
      <c r="O152" s="373" t="s">
        <v>246</v>
      </c>
      <c r="P152" s="373" t="s">
        <v>246</v>
      </c>
      <c r="Q152" s="373" t="s">
        <v>246</v>
      </c>
      <c r="R152" s="373">
        <v>7</v>
      </c>
      <c r="S152" s="373">
        <v>11824</v>
      </c>
      <c r="T152" s="373">
        <v>25869.41</v>
      </c>
      <c r="U152" s="134">
        <v>2141159327</v>
      </c>
      <c r="V152" s="134">
        <v>2</v>
      </c>
      <c r="W152" s="134">
        <v>0.50700419240000005</v>
      </c>
      <c r="X152" s="134" t="b">
        <v>0</v>
      </c>
      <c r="Y152" s="134">
        <v>20</v>
      </c>
      <c r="Z152" s="134">
        <v>0</v>
      </c>
      <c r="AA152" s="134">
        <v>19.86</v>
      </c>
      <c r="AB152" s="134">
        <v>99.86</v>
      </c>
      <c r="AC152" s="15"/>
      <c r="AD152" s="15"/>
      <c r="AE152" s="15"/>
      <c r="AF152" s="15"/>
      <c r="AG152" s="15"/>
    </row>
    <row r="153" spans="1:33">
      <c r="A153" s="370"/>
      <c r="B153" s="371" t="s">
        <v>163</v>
      </c>
      <c r="C153" s="372" t="s">
        <v>248</v>
      </c>
      <c r="D153" s="154" t="s">
        <v>249</v>
      </c>
      <c r="E153" s="152"/>
      <c r="F153" s="152"/>
      <c r="G153" s="372">
        <v>0</v>
      </c>
      <c r="H153" s="372" t="s">
        <v>248</v>
      </c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34" t="s">
        <v>267</v>
      </c>
      <c r="V153" s="134" t="s">
        <v>267</v>
      </c>
      <c r="W153" s="134" t="s">
        <v>267</v>
      </c>
      <c r="X153" s="134" t="b">
        <v>0</v>
      </c>
      <c r="Y153" s="134">
        <v>0</v>
      </c>
      <c r="Z153" s="134">
        <v>0</v>
      </c>
      <c r="AA153" s="134">
        <v>0</v>
      </c>
      <c r="AB153" s="134">
        <v>0</v>
      </c>
      <c r="AC153" s="15"/>
      <c r="AD153" s="15"/>
      <c r="AE153" s="15"/>
      <c r="AF153" s="15"/>
      <c r="AG153" s="15"/>
    </row>
    <row r="154" spans="1:33">
      <c r="A154" s="370"/>
      <c r="B154" s="189" t="s">
        <v>164</v>
      </c>
      <c r="C154" s="373" t="s">
        <v>248</v>
      </c>
      <c r="D154" s="160" t="s">
        <v>249</v>
      </c>
      <c r="E154" s="158"/>
      <c r="F154" s="158"/>
      <c r="G154" s="373">
        <v>0</v>
      </c>
      <c r="H154" s="373" t="s">
        <v>248</v>
      </c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34" t="s">
        <v>267</v>
      </c>
      <c r="V154" s="134" t="s">
        <v>267</v>
      </c>
      <c r="W154" s="134" t="s">
        <v>267</v>
      </c>
      <c r="X154" s="134" t="b">
        <v>0</v>
      </c>
      <c r="Y154" s="134">
        <v>0</v>
      </c>
      <c r="Z154" s="134">
        <v>0</v>
      </c>
      <c r="AA154" s="134">
        <v>0</v>
      </c>
      <c r="AB154" s="134">
        <v>0</v>
      </c>
      <c r="AC154" s="15"/>
      <c r="AD154" s="15"/>
      <c r="AE154" s="15"/>
      <c r="AF154" s="15"/>
      <c r="AG154" s="15"/>
    </row>
    <row r="155" spans="1:33" ht="141.75">
      <c r="A155" s="370"/>
      <c r="B155" s="371" t="s">
        <v>165</v>
      </c>
      <c r="C155" s="372" t="s">
        <v>246</v>
      </c>
      <c r="D155" s="152"/>
      <c r="E155" s="372" t="s">
        <v>248</v>
      </c>
      <c r="F155" s="372" t="s">
        <v>277</v>
      </c>
      <c r="G155" s="372">
        <v>0</v>
      </c>
      <c r="H155" s="372" t="s">
        <v>247</v>
      </c>
      <c r="I155" s="372" t="s">
        <v>247</v>
      </c>
      <c r="J155" s="372" t="s">
        <v>247</v>
      </c>
      <c r="K155" s="372" t="s">
        <v>247</v>
      </c>
      <c r="L155" s="372" t="s">
        <v>246</v>
      </c>
      <c r="M155" s="372" t="s">
        <v>248</v>
      </c>
      <c r="N155" s="372" t="s">
        <v>248</v>
      </c>
      <c r="O155" s="372" t="s">
        <v>248</v>
      </c>
      <c r="P155" s="372" t="s">
        <v>248</v>
      </c>
      <c r="Q155" s="372" t="s">
        <v>248</v>
      </c>
      <c r="R155" s="372">
        <v>4.5</v>
      </c>
      <c r="S155" s="372">
        <v>172854</v>
      </c>
      <c r="T155" s="372">
        <v>129107.6</v>
      </c>
      <c r="U155" s="134">
        <v>100425442907</v>
      </c>
      <c r="V155" s="134">
        <v>141</v>
      </c>
      <c r="W155" s="134">
        <v>-2.8351608490000002</v>
      </c>
      <c r="X155" s="134" t="b">
        <v>0</v>
      </c>
      <c r="Y155" s="134">
        <v>3</v>
      </c>
      <c r="Z155" s="134">
        <v>0</v>
      </c>
      <c r="AA155" s="134">
        <v>0.69</v>
      </c>
      <c r="AB155" s="134">
        <v>63.69</v>
      </c>
      <c r="AC155" s="15"/>
      <c r="AD155" s="15"/>
      <c r="AE155" s="15"/>
      <c r="AF155" s="15"/>
      <c r="AG155" s="15"/>
    </row>
    <row r="156" spans="1:33">
      <c r="A156" s="370"/>
      <c r="B156" s="371" t="s">
        <v>166</v>
      </c>
      <c r="C156" s="373" t="s">
        <v>246</v>
      </c>
      <c r="D156" s="158"/>
      <c r="E156" s="373" t="s">
        <v>252</v>
      </c>
      <c r="F156" s="158"/>
      <c r="G156" s="373">
        <v>1</v>
      </c>
      <c r="H156" s="373" t="s">
        <v>247</v>
      </c>
      <c r="I156" s="373" t="s">
        <v>247</v>
      </c>
      <c r="J156" s="373" t="s">
        <v>247</v>
      </c>
      <c r="K156" s="373" t="s">
        <v>247</v>
      </c>
      <c r="L156" s="373" t="s">
        <v>246</v>
      </c>
      <c r="M156" s="373" t="s">
        <v>252</v>
      </c>
      <c r="N156" s="373" t="s">
        <v>246</v>
      </c>
      <c r="O156" s="373" t="s">
        <v>246</v>
      </c>
      <c r="P156" s="373" t="s">
        <v>246</v>
      </c>
      <c r="Q156" s="373" t="s">
        <v>246</v>
      </c>
      <c r="R156" s="373">
        <v>7.4</v>
      </c>
      <c r="S156" s="373">
        <v>11824</v>
      </c>
      <c r="T156" s="373">
        <v>29388.74</v>
      </c>
      <c r="U156" s="134">
        <v>2571444217</v>
      </c>
      <c r="V156" s="134">
        <v>15</v>
      </c>
      <c r="W156" s="134">
        <v>0.49237231980000001</v>
      </c>
      <c r="X156" s="134" t="b">
        <v>0</v>
      </c>
      <c r="Y156" s="134">
        <v>19.100000000000001</v>
      </c>
      <c r="Z156" s="134">
        <v>0.3</v>
      </c>
      <c r="AA156" s="134">
        <v>18.07</v>
      </c>
      <c r="AB156" s="134">
        <v>97.47</v>
      </c>
      <c r="AC156" s="15"/>
      <c r="AD156" s="15"/>
      <c r="AE156" s="15"/>
      <c r="AF156" s="15"/>
      <c r="AG156" s="15"/>
    </row>
    <row r="157" spans="1:33">
      <c r="A157" s="370"/>
      <c r="B157" s="371" t="s">
        <v>167</v>
      </c>
      <c r="C157" s="372" t="s">
        <v>246</v>
      </c>
      <c r="D157" s="152"/>
      <c r="E157" s="372" t="s">
        <v>246</v>
      </c>
      <c r="F157" s="152"/>
      <c r="G157" s="372">
        <v>0</v>
      </c>
      <c r="H157" s="372" t="s">
        <v>247</v>
      </c>
      <c r="I157" s="372" t="s">
        <v>247</v>
      </c>
      <c r="J157" s="372" t="s">
        <v>247</v>
      </c>
      <c r="K157" s="372" t="s">
        <v>247</v>
      </c>
      <c r="L157" s="372" t="s">
        <v>246</v>
      </c>
      <c r="M157" s="372" t="s">
        <v>246</v>
      </c>
      <c r="N157" s="372" t="s">
        <v>246</v>
      </c>
      <c r="O157" s="372" t="s">
        <v>246</v>
      </c>
      <c r="P157" s="372" t="s">
        <v>246</v>
      </c>
      <c r="Q157" s="372" t="s">
        <v>246</v>
      </c>
      <c r="R157" s="372">
        <v>4.7</v>
      </c>
      <c r="S157" s="372">
        <v>33030</v>
      </c>
      <c r="T157" s="372">
        <v>36088.11</v>
      </c>
      <c r="U157" s="134">
        <v>5602354285</v>
      </c>
      <c r="V157" s="134">
        <v>65</v>
      </c>
      <c r="W157" s="134">
        <v>0.38930597690000002</v>
      </c>
      <c r="X157" s="134" t="b">
        <v>0</v>
      </c>
      <c r="Y157" s="134">
        <v>20</v>
      </c>
      <c r="Z157" s="134">
        <v>0</v>
      </c>
      <c r="AA157" s="134">
        <v>11.17</v>
      </c>
      <c r="AB157" s="134">
        <v>91.17</v>
      </c>
      <c r="AC157" s="15"/>
      <c r="AD157" s="15"/>
      <c r="AE157" s="15"/>
      <c r="AF157" s="15"/>
      <c r="AG157" s="15"/>
    </row>
    <row r="158" spans="1:33">
      <c r="A158" s="370"/>
      <c r="B158" s="371" t="s">
        <v>168</v>
      </c>
      <c r="C158" s="373" t="s">
        <v>246</v>
      </c>
      <c r="D158" s="158"/>
      <c r="E158" s="373" t="s">
        <v>246</v>
      </c>
      <c r="F158" s="158"/>
      <c r="G158" s="373">
        <v>0</v>
      </c>
      <c r="H158" s="373" t="s">
        <v>247</v>
      </c>
      <c r="I158" s="373" t="s">
        <v>247</v>
      </c>
      <c r="J158" s="373" t="s">
        <v>247</v>
      </c>
      <c r="K158" s="373" t="s">
        <v>247</v>
      </c>
      <c r="L158" s="373" t="s">
        <v>246</v>
      </c>
      <c r="M158" s="373" t="s">
        <v>246</v>
      </c>
      <c r="N158" s="373" t="s">
        <v>246</v>
      </c>
      <c r="O158" s="373" t="s">
        <v>246</v>
      </c>
      <c r="P158" s="373" t="s">
        <v>246</v>
      </c>
      <c r="Q158" s="373" t="s">
        <v>246</v>
      </c>
      <c r="R158" s="373">
        <v>5.3</v>
      </c>
      <c r="S158" s="373">
        <v>33030</v>
      </c>
      <c r="T158" s="373">
        <v>55121.77</v>
      </c>
      <c r="U158" s="134">
        <v>9649561934</v>
      </c>
      <c r="V158" s="134">
        <v>94</v>
      </c>
      <c r="W158" s="134">
        <v>0.25168035230000002</v>
      </c>
      <c r="X158" s="134" t="b">
        <v>0</v>
      </c>
      <c r="Y158" s="134">
        <v>20</v>
      </c>
      <c r="Z158" s="134">
        <v>0</v>
      </c>
      <c r="AA158" s="134">
        <v>7.17</v>
      </c>
      <c r="AB158" s="134">
        <v>87.17</v>
      </c>
      <c r="AC158" s="15"/>
      <c r="AD158" s="15"/>
      <c r="AE158" s="15"/>
      <c r="AF158" s="15"/>
      <c r="AG158" s="15"/>
    </row>
    <row r="159" spans="1:33">
      <c r="A159" s="370"/>
      <c r="B159" s="371" t="s">
        <v>169</v>
      </c>
      <c r="C159" s="372" t="s">
        <v>246</v>
      </c>
      <c r="D159" s="152"/>
      <c r="E159" s="372" t="s">
        <v>246</v>
      </c>
      <c r="F159" s="152"/>
      <c r="G159" s="372">
        <v>0</v>
      </c>
      <c r="H159" s="372" t="s">
        <v>247</v>
      </c>
      <c r="I159" s="372" t="s">
        <v>247</v>
      </c>
      <c r="J159" s="372" t="s">
        <v>247</v>
      </c>
      <c r="K159" s="372" t="s">
        <v>247</v>
      </c>
      <c r="L159" s="372" t="s">
        <v>246</v>
      </c>
      <c r="M159" s="372" t="s">
        <v>246</v>
      </c>
      <c r="N159" s="372" t="s">
        <v>246</v>
      </c>
      <c r="O159" s="372" t="s">
        <v>246</v>
      </c>
      <c r="P159" s="372" t="s">
        <v>246</v>
      </c>
      <c r="Q159" s="372" t="s">
        <v>246</v>
      </c>
      <c r="R159" s="372">
        <v>13.5</v>
      </c>
      <c r="S159" s="372">
        <v>10603</v>
      </c>
      <c r="T159" s="372">
        <v>74910.53</v>
      </c>
      <c r="U159" s="134">
        <v>10722730719</v>
      </c>
      <c r="V159" s="134">
        <v>102</v>
      </c>
      <c r="W159" s="134">
        <v>0.21518716060000001</v>
      </c>
      <c r="X159" s="134" t="b">
        <v>0</v>
      </c>
      <c r="Y159" s="134">
        <v>20</v>
      </c>
      <c r="Z159" s="134">
        <v>0</v>
      </c>
      <c r="AA159" s="134">
        <v>6.07</v>
      </c>
      <c r="AB159" s="134">
        <v>86.07</v>
      </c>
      <c r="AC159" s="15"/>
      <c r="AD159" s="15"/>
      <c r="AE159" s="15"/>
      <c r="AF159" s="15"/>
      <c r="AG159" s="15"/>
    </row>
    <row r="160" spans="1:33">
      <c r="A160" s="370"/>
      <c r="B160" s="371" t="s">
        <v>170</v>
      </c>
      <c r="C160" s="373" t="s">
        <v>246</v>
      </c>
      <c r="D160" s="158"/>
      <c r="E160" s="373" t="s">
        <v>246</v>
      </c>
      <c r="F160" s="158"/>
      <c r="G160" s="373">
        <v>0</v>
      </c>
      <c r="H160" s="373" t="s">
        <v>247</v>
      </c>
      <c r="I160" s="373" t="s">
        <v>247</v>
      </c>
      <c r="J160" s="373" t="s">
        <v>247</v>
      </c>
      <c r="K160" s="373" t="s">
        <v>247</v>
      </c>
      <c r="L160" s="373" t="s">
        <v>246</v>
      </c>
      <c r="M160" s="373" t="s">
        <v>246</v>
      </c>
      <c r="N160" s="373" t="s">
        <v>246</v>
      </c>
      <c r="O160" s="373" t="s">
        <v>246</v>
      </c>
      <c r="P160" s="373" t="s">
        <v>246</v>
      </c>
      <c r="Q160" s="373" t="s">
        <v>246</v>
      </c>
      <c r="R160" s="373">
        <v>15.1</v>
      </c>
      <c r="S160" s="373">
        <v>21206</v>
      </c>
      <c r="T160" s="373">
        <v>99895.12</v>
      </c>
      <c r="U160" s="134">
        <v>31987476312</v>
      </c>
      <c r="V160" s="134">
        <v>128</v>
      </c>
      <c r="W160" s="134">
        <v>-0.50792223940000003</v>
      </c>
      <c r="X160" s="134" t="b">
        <v>0</v>
      </c>
      <c r="Y160" s="134">
        <v>20</v>
      </c>
      <c r="Z160" s="134">
        <v>0</v>
      </c>
      <c r="AA160" s="134">
        <v>2.48</v>
      </c>
      <c r="AB160" s="134">
        <v>82.48</v>
      </c>
      <c r="AC160" s="15"/>
      <c r="AD160" s="15"/>
      <c r="AE160" s="15"/>
      <c r="AF160" s="15"/>
      <c r="AG160" s="15"/>
    </row>
    <row r="161" spans="1:37">
      <c r="A161" s="370"/>
      <c r="B161" s="371" t="s">
        <v>171</v>
      </c>
      <c r="C161" s="372" t="s">
        <v>246</v>
      </c>
      <c r="D161" s="152"/>
      <c r="E161" s="372" t="s">
        <v>246</v>
      </c>
      <c r="F161" s="152"/>
      <c r="G161" s="372">
        <v>0</v>
      </c>
      <c r="H161" s="372" t="s">
        <v>247</v>
      </c>
      <c r="I161" s="372" t="s">
        <v>247</v>
      </c>
      <c r="J161" s="372" t="s">
        <v>247</v>
      </c>
      <c r="K161" s="372" t="s">
        <v>247</v>
      </c>
      <c r="L161" s="372" t="s">
        <v>246</v>
      </c>
      <c r="M161" s="372" t="s">
        <v>246</v>
      </c>
      <c r="N161" s="372" t="s">
        <v>246</v>
      </c>
      <c r="O161" s="372" t="s">
        <v>246</v>
      </c>
      <c r="P161" s="372" t="s">
        <v>246</v>
      </c>
      <c r="Q161" s="372" t="s">
        <v>246</v>
      </c>
      <c r="R161" s="372">
        <v>7.3</v>
      </c>
      <c r="S161" s="372">
        <v>11824</v>
      </c>
      <c r="T161" s="372">
        <v>41436.97</v>
      </c>
      <c r="U161" s="134">
        <v>3576640353</v>
      </c>
      <c r="V161" s="134">
        <v>35</v>
      </c>
      <c r="W161" s="134">
        <v>0.4581905436</v>
      </c>
      <c r="X161" s="134" t="b">
        <v>0</v>
      </c>
      <c r="Y161" s="134">
        <v>20</v>
      </c>
      <c r="Z161" s="134">
        <v>0</v>
      </c>
      <c r="AA161" s="134">
        <v>15.31</v>
      </c>
      <c r="AB161" s="134">
        <v>95.31</v>
      </c>
      <c r="AC161" s="15"/>
      <c r="AD161" s="15"/>
      <c r="AE161" s="15"/>
      <c r="AF161" s="15"/>
      <c r="AG161" s="15"/>
    </row>
    <row r="162" spans="1:37">
      <c r="A162" s="370"/>
      <c r="B162" s="371" t="s">
        <v>172</v>
      </c>
      <c r="C162" s="373" t="s">
        <v>246</v>
      </c>
      <c r="D162" s="158"/>
      <c r="E162" s="373" t="s">
        <v>246</v>
      </c>
      <c r="F162" s="158"/>
      <c r="G162" s="373">
        <v>0</v>
      </c>
      <c r="H162" s="373" t="s">
        <v>247</v>
      </c>
      <c r="I162" s="373" t="s">
        <v>247</v>
      </c>
      <c r="J162" s="373" t="s">
        <v>247</v>
      </c>
      <c r="K162" s="373" t="s">
        <v>247</v>
      </c>
      <c r="L162" s="373" t="s">
        <v>246</v>
      </c>
      <c r="M162" s="373" t="s">
        <v>246</v>
      </c>
      <c r="N162" s="373" t="s">
        <v>246</v>
      </c>
      <c r="O162" s="373" t="s">
        <v>246</v>
      </c>
      <c r="P162" s="373" t="s">
        <v>246</v>
      </c>
      <c r="Q162" s="373" t="s">
        <v>246</v>
      </c>
      <c r="R162" s="373">
        <v>7.1</v>
      </c>
      <c r="S162" s="373">
        <v>11824</v>
      </c>
      <c r="T162" s="373">
        <v>27329.7</v>
      </c>
      <c r="U162" s="134">
        <v>2294339247</v>
      </c>
      <c r="V162" s="134">
        <v>4</v>
      </c>
      <c r="W162" s="134">
        <v>0.50179529680000001</v>
      </c>
      <c r="X162" s="134" t="b">
        <v>0</v>
      </c>
      <c r="Y162" s="134">
        <v>20</v>
      </c>
      <c r="Z162" s="134">
        <v>0</v>
      </c>
      <c r="AA162" s="134">
        <v>19.59</v>
      </c>
      <c r="AB162" s="134">
        <v>99.59</v>
      </c>
      <c r="AC162" s="15"/>
      <c r="AD162" s="15"/>
      <c r="AE162" s="15"/>
      <c r="AF162" s="15"/>
      <c r="AG162" s="15"/>
    </row>
    <row r="163" spans="1:37">
      <c r="A163" s="370"/>
      <c r="B163" s="371" t="s">
        <v>173</v>
      </c>
      <c r="C163" s="372" t="s">
        <v>246</v>
      </c>
      <c r="D163" s="152"/>
      <c r="E163" s="372" t="s">
        <v>246</v>
      </c>
      <c r="F163" s="152"/>
      <c r="G163" s="372">
        <v>0</v>
      </c>
      <c r="H163" s="372" t="s">
        <v>247</v>
      </c>
      <c r="I163" s="372" t="s">
        <v>247</v>
      </c>
      <c r="J163" s="372" t="s">
        <v>247</v>
      </c>
      <c r="K163" s="372" t="s">
        <v>247</v>
      </c>
      <c r="L163" s="372" t="s">
        <v>246</v>
      </c>
      <c r="M163" s="372" t="s">
        <v>246</v>
      </c>
      <c r="N163" s="372" t="s">
        <v>246</v>
      </c>
      <c r="O163" s="372" t="s">
        <v>246</v>
      </c>
      <c r="P163" s="372" t="s">
        <v>246</v>
      </c>
      <c r="Q163" s="372" t="s">
        <v>246</v>
      </c>
      <c r="R163" s="372">
        <v>7.7</v>
      </c>
      <c r="S163" s="372">
        <v>21403</v>
      </c>
      <c r="T163" s="372">
        <v>74015.73</v>
      </c>
      <c r="U163" s="134">
        <v>12198021753</v>
      </c>
      <c r="V163" s="134">
        <v>106</v>
      </c>
      <c r="W163" s="134">
        <v>0.16501976930000001</v>
      </c>
      <c r="X163" s="134" t="b">
        <v>0</v>
      </c>
      <c r="Y163" s="134">
        <v>20</v>
      </c>
      <c r="Z163" s="134">
        <v>0</v>
      </c>
      <c r="AA163" s="134">
        <v>5.52</v>
      </c>
      <c r="AB163" s="134">
        <v>85.52</v>
      </c>
      <c r="AC163" s="15"/>
      <c r="AD163" s="15"/>
      <c r="AE163" s="15"/>
      <c r="AF163" s="15"/>
      <c r="AG163" s="15"/>
    </row>
    <row r="164" spans="1:37">
      <c r="A164" s="370"/>
      <c r="B164" s="371" t="s">
        <v>174</v>
      </c>
      <c r="C164" s="373" t="s">
        <v>252</v>
      </c>
      <c r="D164" s="158"/>
      <c r="E164" s="373" t="s">
        <v>246</v>
      </c>
      <c r="F164" s="158"/>
      <c r="G164" s="373">
        <v>0</v>
      </c>
      <c r="H164" s="373" t="s">
        <v>247</v>
      </c>
      <c r="I164" s="373" t="s">
        <v>247</v>
      </c>
      <c r="J164" s="373" t="s">
        <v>247</v>
      </c>
      <c r="K164" s="373" t="s">
        <v>247</v>
      </c>
      <c r="L164" s="373" t="s">
        <v>246</v>
      </c>
      <c r="M164" s="373" t="s">
        <v>246</v>
      </c>
      <c r="N164" s="373" t="s">
        <v>246</v>
      </c>
      <c r="O164" s="373" t="s">
        <v>246</v>
      </c>
      <c r="P164" s="373" t="s">
        <v>246</v>
      </c>
      <c r="Q164" s="373" t="s">
        <v>246</v>
      </c>
      <c r="R164" s="373">
        <v>5.2</v>
      </c>
      <c r="S164" s="373">
        <v>42412</v>
      </c>
      <c r="T164" s="373">
        <v>117920.9</v>
      </c>
      <c r="U164" s="134">
        <v>26006558296</v>
      </c>
      <c r="V164" s="134">
        <v>124</v>
      </c>
      <c r="W164" s="134">
        <v>-0.30454063679999999</v>
      </c>
      <c r="X164" s="134" t="b">
        <v>0</v>
      </c>
      <c r="Y164" s="134">
        <v>20</v>
      </c>
      <c r="Z164" s="134">
        <v>0</v>
      </c>
      <c r="AA164" s="134">
        <v>3.03</v>
      </c>
      <c r="AB164" s="134">
        <v>65.03</v>
      </c>
      <c r="AC164" s="15"/>
      <c r="AD164" s="15"/>
      <c r="AE164" s="15"/>
      <c r="AF164" s="15"/>
      <c r="AG164" s="15"/>
    </row>
    <row r="165" spans="1:37">
      <c r="A165" s="370"/>
      <c r="B165" s="371" t="s">
        <v>175</v>
      </c>
      <c r="C165" s="372" t="s">
        <v>246</v>
      </c>
      <c r="D165" s="152"/>
      <c r="E165" s="372" t="s">
        <v>246</v>
      </c>
      <c r="F165" s="152"/>
      <c r="G165" s="372">
        <v>0</v>
      </c>
      <c r="H165" s="372" t="s">
        <v>247</v>
      </c>
      <c r="I165" s="372" t="s">
        <v>247</v>
      </c>
      <c r="J165" s="372" t="s">
        <v>247</v>
      </c>
      <c r="K165" s="372" t="s">
        <v>247</v>
      </c>
      <c r="L165" s="372" t="s">
        <v>246</v>
      </c>
      <c r="M165" s="372" t="s">
        <v>246</v>
      </c>
      <c r="N165" s="372" t="s">
        <v>246</v>
      </c>
      <c r="O165" s="372" t="s">
        <v>246</v>
      </c>
      <c r="P165" s="372" t="s">
        <v>246</v>
      </c>
      <c r="Q165" s="372" t="s">
        <v>246</v>
      </c>
      <c r="R165" s="372">
        <v>9.1999999999999993</v>
      </c>
      <c r="S165" s="372">
        <v>11824</v>
      </c>
      <c r="T165" s="372">
        <v>31527.62</v>
      </c>
      <c r="U165" s="134">
        <v>3429599726</v>
      </c>
      <c r="V165" s="134">
        <v>33</v>
      </c>
      <c r="W165" s="134">
        <v>0.46319067209999998</v>
      </c>
      <c r="X165" s="134" t="b">
        <v>0</v>
      </c>
      <c r="Y165" s="134">
        <v>20</v>
      </c>
      <c r="Z165" s="134">
        <v>0</v>
      </c>
      <c r="AA165" s="134">
        <v>15.59</v>
      </c>
      <c r="AB165" s="134">
        <v>95.59</v>
      </c>
      <c r="AC165" s="15"/>
      <c r="AD165" s="15"/>
      <c r="AE165" s="15"/>
      <c r="AF165" s="15"/>
      <c r="AG165" s="15"/>
    </row>
    <row r="166" spans="1:37">
      <c r="A166" s="370"/>
      <c r="B166" s="371" t="s">
        <v>176</v>
      </c>
      <c r="C166" s="373" t="s">
        <v>246</v>
      </c>
      <c r="D166" s="158"/>
      <c r="E166" s="373" t="s">
        <v>246</v>
      </c>
      <c r="F166" s="158"/>
      <c r="G166" s="373">
        <v>0</v>
      </c>
      <c r="H166" s="373" t="s">
        <v>247</v>
      </c>
      <c r="I166" s="373" t="s">
        <v>247</v>
      </c>
      <c r="J166" s="373" t="s">
        <v>247</v>
      </c>
      <c r="K166" s="373" t="s">
        <v>247</v>
      </c>
      <c r="L166" s="373" t="s">
        <v>246</v>
      </c>
      <c r="M166" s="373" t="s">
        <v>246</v>
      </c>
      <c r="N166" s="373" t="s">
        <v>246</v>
      </c>
      <c r="O166" s="373" t="s">
        <v>246</v>
      </c>
      <c r="P166" s="373" t="s">
        <v>246</v>
      </c>
      <c r="Q166" s="373" t="s">
        <v>246</v>
      </c>
      <c r="R166" s="373">
        <v>6.1</v>
      </c>
      <c r="S166" s="373">
        <v>107147</v>
      </c>
      <c r="T166" s="373">
        <v>128628.6</v>
      </c>
      <c r="U166" s="134">
        <v>84071228486</v>
      </c>
      <c r="V166" s="134">
        <v>138</v>
      </c>
      <c r="W166" s="134">
        <v>-2.2790344600000001</v>
      </c>
      <c r="X166" s="134" t="b">
        <v>0</v>
      </c>
      <c r="Y166" s="134">
        <v>20</v>
      </c>
      <c r="Z166" s="134">
        <v>0</v>
      </c>
      <c r="AA166" s="134">
        <v>1.1000000000000001</v>
      </c>
      <c r="AB166" s="134">
        <v>81.099999999999994</v>
      </c>
      <c r="AC166" s="15"/>
      <c r="AD166" s="15"/>
      <c r="AE166" s="15"/>
      <c r="AF166" s="15"/>
      <c r="AG166" s="15"/>
    </row>
    <row r="167" spans="1:37">
      <c r="A167" s="370"/>
      <c r="B167" s="371" t="s">
        <v>177</v>
      </c>
      <c r="C167" s="372" t="s">
        <v>246</v>
      </c>
      <c r="D167" s="152"/>
      <c r="E167" s="372" t="s">
        <v>246</v>
      </c>
      <c r="F167" s="152"/>
      <c r="G167" s="372">
        <v>0</v>
      </c>
      <c r="H167" s="372" t="s">
        <v>247</v>
      </c>
      <c r="I167" s="372" t="s">
        <v>247</v>
      </c>
      <c r="J167" s="372" t="s">
        <v>247</v>
      </c>
      <c r="K167" s="372" t="s">
        <v>247</v>
      </c>
      <c r="L167" s="372" t="s">
        <v>246</v>
      </c>
      <c r="M167" s="372" t="s">
        <v>246</v>
      </c>
      <c r="N167" s="372" t="s">
        <v>246</v>
      </c>
      <c r="O167" s="372" t="s">
        <v>246</v>
      </c>
      <c r="P167" s="372" t="s">
        <v>246</v>
      </c>
      <c r="Q167" s="372" t="s">
        <v>246</v>
      </c>
      <c r="R167" s="372">
        <v>12.2</v>
      </c>
      <c r="S167" s="372">
        <v>22427</v>
      </c>
      <c r="T167" s="372">
        <v>42591.23</v>
      </c>
      <c r="U167" s="134">
        <v>11653360886</v>
      </c>
      <c r="V167" s="134">
        <v>103</v>
      </c>
      <c r="W167" s="134">
        <v>0.1835410063</v>
      </c>
      <c r="X167" s="134" t="b">
        <v>0</v>
      </c>
      <c r="Y167" s="134">
        <v>20</v>
      </c>
      <c r="Z167" s="134">
        <v>0</v>
      </c>
      <c r="AA167" s="134">
        <v>5.93</v>
      </c>
      <c r="AB167" s="134">
        <v>85.93</v>
      </c>
      <c r="AC167" s="15"/>
      <c r="AD167" s="15"/>
      <c r="AE167" s="15"/>
      <c r="AF167" s="15"/>
      <c r="AG167" s="15"/>
    </row>
    <row r="168" spans="1:37">
      <c r="A168" s="370"/>
      <c r="B168" s="371" t="s">
        <v>178</v>
      </c>
      <c r="C168" s="373" t="s">
        <v>252</v>
      </c>
      <c r="D168" s="158"/>
      <c r="E168" s="373" t="s">
        <v>246</v>
      </c>
      <c r="F168" s="158"/>
      <c r="G168" s="373">
        <v>0</v>
      </c>
      <c r="H168" s="373" t="s">
        <v>247</v>
      </c>
      <c r="I168" s="373" t="s">
        <v>247</v>
      </c>
      <c r="J168" s="373" t="s">
        <v>247</v>
      </c>
      <c r="K168" s="373" t="s">
        <v>247</v>
      </c>
      <c r="L168" s="373" t="s">
        <v>246</v>
      </c>
      <c r="M168" s="373" t="s">
        <v>246</v>
      </c>
      <c r="N168" s="373" t="s">
        <v>246</v>
      </c>
      <c r="O168" s="373" t="s">
        <v>246</v>
      </c>
      <c r="P168" s="373" t="s">
        <v>246</v>
      </c>
      <c r="Q168" s="373" t="s">
        <v>246</v>
      </c>
      <c r="R168" s="373">
        <v>12</v>
      </c>
      <c r="S168" s="373">
        <v>11627</v>
      </c>
      <c r="T168" s="373">
        <v>118017.3</v>
      </c>
      <c r="U168" s="134">
        <v>16466245765</v>
      </c>
      <c r="V168" s="134">
        <v>114</v>
      </c>
      <c r="W168" s="134">
        <v>1.9878465259999999E-2</v>
      </c>
      <c r="X168" s="134" t="b">
        <v>0</v>
      </c>
      <c r="Y168" s="134">
        <v>20</v>
      </c>
      <c r="Z168" s="134">
        <v>0</v>
      </c>
      <c r="AA168" s="134">
        <v>4.41</v>
      </c>
      <c r="AB168" s="134">
        <v>66.41</v>
      </c>
      <c r="AC168" s="15"/>
      <c r="AD168" s="15"/>
      <c r="AE168" s="15"/>
      <c r="AF168" s="15"/>
      <c r="AG168" s="15"/>
    </row>
    <row r="169" spans="1:37" ht="94.5">
      <c r="A169" s="370"/>
      <c r="B169" s="371" t="s">
        <v>179</v>
      </c>
      <c r="C169" s="372" t="s">
        <v>246</v>
      </c>
      <c r="D169" s="152"/>
      <c r="E169" s="372" t="s">
        <v>248</v>
      </c>
      <c r="F169" s="372" t="s">
        <v>278</v>
      </c>
      <c r="G169" s="372">
        <v>0</v>
      </c>
      <c r="H169" s="372" t="s">
        <v>247</v>
      </c>
      <c r="I169" s="372" t="s">
        <v>247</v>
      </c>
      <c r="J169" s="372" t="s">
        <v>247</v>
      </c>
      <c r="K169" s="372" t="s">
        <v>247</v>
      </c>
      <c r="L169" s="372" t="s">
        <v>246</v>
      </c>
      <c r="M169" s="372" t="s">
        <v>246</v>
      </c>
      <c r="N169" s="372" t="s">
        <v>246</v>
      </c>
      <c r="O169" s="372" t="s">
        <v>248</v>
      </c>
      <c r="P169" s="372" t="s">
        <v>248</v>
      </c>
      <c r="Q169" s="372" t="s">
        <v>248</v>
      </c>
      <c r="R169" s="372">
        <v>3.5</v>
      </c>
      <c r="S169" s="372">
        <v>74221</v>
      </c>
      <c r="T169" s="372">
        <v>163269.70000000001</v>
      </c>
      <c r="U169" s="134">
        <v>42413141413</v>
      </c>
      <c r="V169" s="134">
        <v>129</v>
      </c>
      <c r="W169" s="134">
        <v>-0.86244782750000004</v>
      </c>
      <c r="X169" s="134" t="b">
        <v>0</v>
      </c>
      <c r="Y169" s="134">
        <v>9</v>
      </c>
      <c r="Z169" s="134">
        <v>0</v>
      </c>
      <c r="AA169" s="134">
        <v>2.34</v>
      </c>
      <c r="AB169" s="134">
        <v>71.34</v>
      </c>
      <c r="AC169" s="15"/>
      <c r="AD169" s="15"/>
      <c r="AE169" s="15"/>
      <c r="AF169" s="15"/>
      <c r="AG169" s="15"/>
    </row>
    <row r="170" spans="1:37">
      <c r="A170" s="370"/>
      <c r="B170" s="189" t="s">
        <v>180</v>
      </c>
      <c r="C170" s="373" t="s">
        <v>248</v>
      </c>
      <c r="D170" s="160" t="s">
        <v>249</v>
      </c>
      <c r="E170" s="158"/>
      <c r="F170" s="158"/>
      <c r="G170" s="373">
        <v>0</v>
      </c>
      <c r="H170" s="373" t="s">
        <v>248</v>
      </c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34" t="s">
        <v>267</v>
      </c>
      <c r="V170" s="134" t="s">
        <v>267</v>
      </c>
      <c r="W170" s="134" t="s">
        <v>267</v>
      </c>
      <c r="X170" s="134" t="b">
        <v>0</v>
      </c>
      <c r="Y170" s="134">
        <v>0</v>
      </c>
      <c r="Z170" s="134">
        <v>0</v>
      </c>
      <c r="AA170" s="134">
        <v>0</v>
      </c>
      <c r="AB170" s="134">
        <v>0</v>
      </c>
      <c r="AC170" s="15"/>
      <c r="AD170" s="15"/>
      <c r="AE170" s="15"/>
      <c r="AF170" s="15"/>
      <c r="AG170" s="15"/>
    </row>
    <row r="171" spans="1:37">
      <c r="A171" s="370"/>
      <c r="B171" s="371" t="s">
        <v>181</v>
      </c>
      <c r="C171" s="359" t="s">
        <v>246</v>
      </c>
      <c r="D171" s="135"/>
      <c r="E171" s="359" t="s">
        <v>246</v>
      </c>
      <c r="F171" s="135"/>
      <c r="G171" s="359">
        <v>0</v>
      </c>
      <c r="H171" s="359" t="s">
        <v>247</v>
      </c>
      <c r="I171" s="359" t="s">
        <v>247</v>
      </c>
      <c r="J171" s="359" t="s">
        <v>247</v>
      </c>
      <c r="K171" s="359" t="s">
        <v>247</v>
      </c>
      <c r="L171" s="359" t="s">
        <v>246</v>
      </c>
      <c r="M171" s="359" t="s">
        <v>246</v>
      </c>
      <c r="N171" s="359" t="s">
        <v>246</v>
      </c>
      <c r="O171" s="359" t="s">
        <v>246</v>
      </c>
      <c r="P171" s="359" t="s">
        <v>246</v>
      </c>
      <c r="Q171" s="359" t="s">
        <v>246</v>
      </c>
      <c r="R171" s="359">
        <v>4.2</v>
      </c>
      <c r="S171" s="359">
        <v>23451</v>
      </c>
      <c r="T171" s="359">
        <v>27506</v>
      </c>
      <c r="U171" s="134">
        <v>2709181465</v>
      </c>
      <c r="V171" s="134">
        <v>17</v>
      </c>
      <c r="W171" s="134">
        <v>0.48768855350000001</v>
      </c>
      <c r="X171" s="134" t="b">
        <v>0</v>
      </c>
      <c r="Y171" s="134">
        <v>20</v>
      </c>
      <c r="Z171" s="134">
        <v>0</v>
      </c>
      <c r="AA171" s="134">
        <v>17.79</v>
      </c>
      <c r="AB171" s="134">
        <v>97.79</v>
      </c>
      <c r="AC171" s="15"/>
      <c r="AD171" s="15"/>
      <c r="AE171" s="15"/>
      <c r="AF171" s="15"/>
      <c r="AG171" s="15"/>
    </row>
    <row r="172" spans="1:37">
      <c r="A172" s="370"/>
      <c r="B172" s="371" t="s">
        <v>182</v>
      </c>
      <c r="C172" s="359" t="s">
        <v>246</v>
      </c>
      <c r="D172" s="135"/>
      <c r="E172" s="359" t="s">
        <v>246</v>
      </c>
      <c r="F172" s="135"/>
      <c r="G172" s="359">
        <v>0</v>
      </c>
      <c r="H172" s="359" t="s">
        <v>247</v>
      </c>
      <c r="I172" s="359" t="s">
        <v>247</v>
      </c>
      <c r="J172" s="359" t="s">
        <v>247</v>
      </c>
      <c r="K172" s="359" t="s">
        <v>247</v>
      </c>
      <c r="L172" s="359" t="s">
        <v>246</v>
      </c>
      <c r="M172" s="359" t="s">
        <v>246</v>
      </c>
      <c r="N172" s="359" t="s">
        <v>246</v>
      </c>
      <c r="O172" s="359" t="s">
        <v>246</v>
      </c>
      <c r="P172" s="359" t="s">
        <v>246</v>
      </c>
      <c r="Q172" s="359" t="s">
        <v>246</v>
      </c>
      <c r="R172" s="359">
        <v>6.5</v>
      </c>
      <c r="S172" s="359">
        <v>11824</v>
      </c>
      <c r="T172" s="359">
        <v>29225.75</v>
      </c>
      <c r="U172" s="134">
        <v>2246174242</v>
      </c>
      <c r="V172" s="134">
        <v>3</v>
      </c>
      <c r="W172" s="134">
        <v>0.50343315170000003</v>
      </c>
      <c r="X172" s="134" t="b">
        <v>0</v>
      </c>
      <c r="Y172" s="134">
        <v>20</v>
      </c>
      <c r="Z172" s="134">
        <v>0</v>
      </c>
      <c r="AA172" s="134">
        <v>19.72</v>
      </c>
      <c r="AB172" s="134">
        <v>99.72</v>
      </c>
      <c r="AC172" s="15"/>
      <c r="AD172" s="15"/>
      <c r="AE172" s="15"/>
      <c r="AF172" s="15"/>
      <c r="AG172" s="15"/>
    </row>
    <row r="173" spans="1:37">
      <c r="A173" s="370"/>
      <c r="B173" s="371" t="s">
        <v>184</v>
      </c>
      <c r="C173" s="359" t="s">
        <v>246</v>
      </c>
      <c r="D173" s="135"/>
      <c r="E173" s="359" t="s">
        <v>246</v>
      </c>
      <c r="F173" s="135"/>
      <c r="G173" s="359">
        <v>0</v>
      </c>
      <c r="H173" s="359" t="s">
        <v>247</v>
      </c>
      <c r="I173" s="359" t="s">
        <v>247</v>
      </c>
      <c r="J173" s="359" t="s">
        <v>247</v>
      </c>
      <c r="K173" s="359" t="s">
        <v>247</v>
      </c>
      <c r="L173" s="359" t="s">
        <v>246</v>
      </c>
      <c r="M173" s="359" t="s">
        <v>246</v>
      </c>
      <c r="N173" s="359" t="s">
        <v>246</v>
      </c>
      <c r="O173" s="359" t="s">
        <v>246</v>
      </c>
      <c r="P173" s="359" t="s">
        <v>246</v>
      </c>
      <c r="Q173" s="359" t="s">
        <v>246</v>
      </c>
      <c r="R173" s="359">
        <v>5.2</v>
      </c>
      <c r="S173" s="359">
        <v>22427</v>
      </c>
      <c r="T173" s="359">
        <v>51971.67</v>
      </c>
      <c r="U173" s="134">
        <v>6060956944</v>
      </c>
      <c r="V173" s="134">
        <v>68</v>
      </c>
      <c r="W173" s="134">
        <v>0.37371115630000001</v>
      </c>
      <c r="X173" s="134" t="b">
        <v>0</v>
      </c>
      <c r="Y173" s="134">
        <v>20</v>
      </c>
      <c r="Z173" s="134">
        <v>0</v>
      </c>
      <c r="AA173" s="134">
        <v>10.76</v>
      </c>
      <c r="AB173" s="134">
        <v>90.76</v>
      </c>
      <c r="AC173" s="15"/>
      <c r="AD173" s="15"/>
      <c r="AE173" s="15"/>
      <c r="AF173" s="15"/>
      <c r="AG173" s="15"/>
    </row>
    <row r="174" spans="1:37">
      <c r="A174" s="370"/>
      <c r="B174" s="371" t="s">
        <v>185</v>
      </c>
      <c r="C174" s="359" t="s">
        <v>246</v>
      </c>
      <c r="D174" s="135"/>
      <c r="E174" s="359" t="s">
        <v>252</v>
      </c>
      <c r="F174" s="135"/>
      <c r="G174" s="359">
        <v>1</v>
      </c>
      <c r="H174" s="359" t="s">
        <v>247</v>
      </c>
      <c r="I174" s="359" t="s">
        <v>247</v>
      </c>
      <c r="J174" s="359" t="s">
        <v>247</v>
      </c>
      <c r="K174" s="359" t="s">
        <v>247</v>
      </c>
      <c r="L174" s="359" t="s">
        <v>246</v>
      </c>
      <c r="M174" s="359" t="s">
        <v>252</v>
      </c>
      <c r="N174" s="359" t="s">
        <v>246</v>
      </c>
      <c r="O174" s="359" t="s">
        <v>246</v>
      </c>
      <c r="P174" s="359" t="s">
        <v>246</v>
      </c>
      <c r="Q174" s="359" t="s">
        <v>246</v>
      </c>
      <c r="R174" s="359">
        <v>3.5</v>
      </c>
      <c r="S174" s="359">
        <v>118599</v>
      </c>
      <c r="T174" s="359">
        <v>46073.97</v>
      </c>
      <c r="U174" s="134">
        <v>19125143688</v>
      </c>
      <c r="V174" s="134">
        <v>119</v>
      </c>
      <c r="W174" s="134">
        <v>-7.053757444E-2</v>
      </c>
      <c r="X174" s="134" t="b">
        <v>0</v>
      </c>
      <c r="Y174" s="134">
        <v>19.100000000000001</v>
      </c>
      <c r="Z174" s="134">
        <v>0.3</v>
      </c>
      <c r="AA174" s="134">
        <v>3.72</v>
      </c>
      <c r="AB174" s="134">
        <v>83.12</v>
      </c>
      <c r="AC174" s="15"/>
      <c r="AD174" s="15"/>
      <c r="AE174" s="15"/>
      <c r="AF174" s="15"/>
      <c r="AG174" s="15"/>
    </row>
    <row r="175" spans="1:37" ht="31.5">
      <c r="A175" s="370"/>
      <c r="B175" s="374" t="s">
        <v>186</v>
      </c>
      <c r="C175" s="359" t="s">
        <v>246</v>
      </c>
      <c r="D175" s="135"/>
      <c r="E175" s="359" t="s">
        <v>252</v>
      </c>
      <c r="F175" s="359" t="s">
        <v>279</v>
      </c>
      <c r="G175" s="359">
        <v>0</v>
      </c>
      <c r="H175" s="359" t="s">
        <v>247</v>
      </c>
      <c r="I175" s="359" t="s">
        <v>247</v>
      </c>
      <c r="J175" s="359" t="s">
        <v>247</v>
      </c>
      <c r="K175" s="359" t="s">
        <v>247</v>
      </c>
      <c r="L175" s="359" t="s">
        <v>246</v>
      </c>
      <c r="M175" s="359" t="s">
        <v>252</v>
      </c>
      <c r="N175" s="359" t="s">
        <v>252</v>
      </c>
      <c r="O175" s="359" t="s">
        <v>252</v>
      </c>
      <c r="P175" s="359" t="s">
        <v>252</v>
      </c>
      <c r="Q175" s="359" t="s">
        <v>246</v>
      </c>
      <c r="R175" s="359">
        <v>6.8</v>
      </c>
      <c r="S175" s="359">
        <v>22427</v>
      </c>
      <c r="T175" s="359">
        <v>48512.22</v>
      </c>
      <c r="U175" s="134">
        <v>7398288194</v>
      </c>
      <c r="V175" s="134">
        <v>81</v>
      </c>
      <c r="W175" s="134">
        <v>0.3282350986</v>
      </c>
      <c r="X175" s="134" t="b">
        <v>0</v>
      </c>
      <c r="Y175" s="134">
        <v>16.399999999999999</v>
      </c>
      <c r="Z175" s="134">
        <v>0</v>
      </c>
      <c r="AA175" s="134">
        <v>8.9700000000000006</v>
      </c>
      <c r="AB175" s="134">
        <v>85.37</v>
      </c>
      <c r="AC175" s="15"/>
      <c r="AD175" s="15"/>
      <c r="AE175" s="15"/>
      <c r="AF175" s="15"/>
      <c r="AG175" s="15"/>
    </row>
    <row r="176" spans="1:37" ht="12.75">
      <c r="A176" s="135"/>
      <c r="B176" s="135" t="s">
        <v>246</v>
      </c>
      <c r="C176" s="196">
        <v>0.75800000000000001</v>
      </c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7">
        <v>84.73</v>
      </c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ht="12.75">
      <c r="A177" s="135"/>
      <c r="B177" s="135" t="s">
        <v>251</v>
      </c>
      <c r="C177" s="196">
        <v>0.92359999999999998</v>
      </c>
      <c r="D177" s="135"/>
      <c r="E177" s="135"/>
      <c r="F177" s="135"/>
      <c r="G177" s="196">
        <v>0.68789999999999996</v>
      </c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5"/>
      <c r="AD177" s="15"/>
      <c r="AE177" s="15"/>
      <c r="AF177" s="15"/>
      <c r="AG177" s="15"/>
      <c r="AH177" s="15"/>
      <c r="AI177" s="15"/>
      <c r="AJ177" s="15"/>
      <c r="AK177" s="15"/>
    </row>
    <row r="178" spans="1:37" ht="12.75">
      <c r="A178" s="135"/>
      <c r="B178" s="135"/>
      <c r="C178" s="135"/>
      <c r="D178" s="135"/>
      <c r="E178" s="135"/>
      <c r="F178" s="135"/>
      <c r="G178" s="196">
        <v>0.86619999999999997</v>
      </c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ht="12.7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</row>
    <row r="180" spans="1:37" ht="12.7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ht="12.7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</row>
    <row r="182" spans="1:37" ht="12.75">
      <c r="A182" s="15"/>
      <c r="B182" s="15"/>
      <c r="C182" s="15"/>
      <c r="D182" s="15" t="s">
        <v>280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ht="12.7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</row>
    <row r="184" spans="1:37" ht="12.7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ht="12.7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</row>
    <row r="186" spans="1:37" ht="12.7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ht="12.7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</row>
    <row r="188" spans="1:37" ht="12.7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ht="12.7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</row>
    <row r="190" spans="1:37" ht="12.7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ht="12.7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</row>
    <row r="192" spans="1:37" ht="12.7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ht="12.7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</row>
    <row r="194" spans="1:37" ht="12.7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ht="12.7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</row>
    <row r="196" spans="1:37" ht="12.7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ht="12.7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</row>
    <row r="198" spans="1:37" ht="12.7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ht="12.7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</row>
    <row r="200" spans="1:37" ht="12.7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ht="12.7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</row>
    <row r="202" spans="1:37" ht="12.7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ht="12.7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</row>
    <row r="204" spans="1:37" ht="12.7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ht="12.7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</row>
    <row r="206" spans="1:37" ht="12.7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ht="12.7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</row>
    <row r="208" spans="1:37" ht="12.7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ht="12.7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</row>
    <row r="210" spans="1:37" ht="12.7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ht="12.7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</row>
    <row r="212" spans="1:37" ht="12.7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ht="12.7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</row>
    <row r="214" spans="1:37" ht="12.7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ht="12.7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</row>
    <row r="216" spans="1:37" ht="12.7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ht="12.7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</row>
    <row r="218" spans="1:37" ht="12.7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ht="12.7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</row>
    <row r="220" spans="1:37" ht="12.7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ht="12.7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</row>
    <row r="222" spans="1:37" ht="12.7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ht="12.7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</row>
    <row r="224" spans="1:37" ht="12.7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ht="12.7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</row>
    <row r="226" spans="1:37" ht="12.7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ht="12.7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</row>
    <row r="228" spans="1:37" ht="12.7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ht="12.7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</row>
    <row r="230" spans="1:37" ht="12.7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ht="12.7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</row>
    <row r="232" spans="1:37" ht="12.7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ht="12.7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</row>
    <row r="234" spans="1:37" ht="12.7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ht="12.7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</row>
    <row r="236" spans="1:37" ht="12.7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ht="12.7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</row>
    <row r="238" spans="1:37" ht="12.7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ht="12.7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</row>
    <row r="240" spans="1:37" ht="12.7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ht="12.7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</row>
    <row r="242" spans="1:37" ht="12.7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ht="12.7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</row>
    <row r="244" spans="1:37" ht="12.7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ht="12.7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</row>
    <row r="246" spans="1:37" ht="12.7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ht="12.7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</row>
    <row r="248" spans="1:37" ht="12.7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ht="12.7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</row>
    <row r="250" spans="1:37" ht="12.7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ht="12.7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</row>
    <row r="252" spans="1:37" ht="12.7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ht="12.7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</row>
    <row r="254" spans="1:37" ht="12.7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ht="12.7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</row>
    <row r="256" spans="1:37" ht="12.7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ht="12.7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</row>
    <row r="258" spans="1:37" ht="12.7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ht="12.7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</row>
    <row r="260" spans="1:37" ht="12.7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ht="12.7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</row>
    <row r="262" spans="1:37" ht="12.7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ht="12.7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</row>
    <row r="264" spans="1:37" ht="12.7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ht="12.7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</row>
    <row r="266" spans="1:37" ht="12.7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ht="12.7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</row>
    <row r="268" spans="1:37" ht="12.7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ht="12.7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</row>
    <row r="270" spans="1:37" ht="12.7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ht="12.7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</row>
    <row r="272" spans="1:37" ht="12.7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ht="12.7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</row>
    <row r="274" spans="1:37" ht="12.7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ht="12.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</row>
    <row r="276" spans="1:37" ht="12.7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ht="12.7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</row>
    <row r="278" spans="1:37" ht="12.7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ht="12.7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</row>
    <row r="280" spans="1:37" ht="12.7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ht="12.7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</row>
    <row r="282" spans="1:37" ht="12.7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ht="12.7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</row>
    <row r="284" spans="1:37" ht="12.7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ht="12.7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</row>
    <row r="286" spans="1:37" ht="12.7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ht="12.7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</row>
    <row r="288" spans="1:37" ht="12.7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ht="12.7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</row>
    <row r="290" spans="1:37" ht="12.7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ht="12.7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</row>
    <row r="292" spans="1:37" ht="12.7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ht="12.7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</row>
    <row r="294" spans="1:37" ht="12.7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ht="12.7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</row>
    <row r="296" spans="1:37" ht="12.7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ht="12.7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</row>
    <row r="298" spans="1:37" ht="12.7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ht="12.7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</row>
    <row r="300" spans="1:37" ht="12.7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ht="12.7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</row>
    <row r="302" spans="1:37" ht="12.7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ht="12.7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</row>
    <row r="304" spans="1:37" ht="12.7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ht="12.7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</row>
    <row r="306" spans="1:37" ht="12.7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ht="12.7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</row>
    <row r="308" spans="1:37" ht="12.7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ht="12.7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</row>
    <row r="310" spans="1:37" ht="12.7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ht="12.7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</row>
    <row r="312" spans="1:37" ht="12.7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ht="12.7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</row>
    <row r="314" spans="1:37" ht="12.7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ht="12.7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</row>
    <row r="316" spans="1:37" ht="12.7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ht="12.7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</row>
    <row r="318" spans="1:37" ht="12.7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ht="12.7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</row>
    <row r="320" spans="1:37" ht="12.7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ht="12.7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</row>
    <row r="322" spans="1:37" ht="12.7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ht="12.7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</row>
    <row r="324" spans="1:37" ht="12.7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ht="12.7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</row>
    <row r="326" spans="1:37" ht="12.7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ht="12.7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</row>
    <row r="328" spans="1:37" ht="12.7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ht="12.7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</row>
    <row r="330" spans="1:37" ht="12.7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ht="12.7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</row>
    <row r="332" spans="1:37" ht="12.7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ht="12.7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</row>
    <row r="334" spans="1:37" ht="12.7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ht="12.7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</row>
    <row r="336" spans="1:37" ht="12.7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ht="12.7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</row>
    <row r="338" spans="1:37" ht="12.7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ht="12.7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</row>
    <row r="340" spans="1:37" ht="12.7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ht="12.7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</row>
    <row r="342" spans="1:37" ht="12.7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ht="12.7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</row>
    <row r="344" spans="1:37" ht="12.7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ht="12.7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</row>
    <row r="346" spans="1:37" ht="12.7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ht="12.7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</row>
    <row r="348" spans="1:37" ht="12.7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ht="12.7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</row>
    <row r="350" spans="1:37" ht="12.7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ht="12.7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</row>
    <row r="352" spans="1:37" ht="12.7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ht="12.7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</row>
    <row r="354" spans="1:37" ht="12.7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ht="12.7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</row>
    <row r="356" spans="1:37" ht="12.7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ht="12.7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</row>
    <row r="358" spans="1:37" ht="12.7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ht="12.7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</row>
    <row r="360" spans="1:37" ht="12.7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ht="12.7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</row>
    <row r="362" spans="1:37" ht="12.7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ht="12.7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</row>
    <row r="364" spans="1:37" ht="12.7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ht="12.7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</row>
    <row r="366" spans="1:37" ht="12.7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ht="12.7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</row>
    <row r="368" spans="1:37" ht="12.7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ht="12.7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</row>
    <row r="370" spans="1:37" ht="12.7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ht="12.7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</row>
    <row r="372" spans="1:37" ht="12.7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ht="12.7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</row>
    <row r="374" spans="1:37" ht="12.7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ht="12.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</row>
    <row r="376" spans="1:37" ht="12.7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ht="12.7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</row>
    <row r="378" spans="1:37" ht="12.7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ht="12.7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</row>
    <row r="380" spans="1:37" ht="12.7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ht="12.7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</row>
    <row r="382" spans="1:37" ht="12.7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ht="12.7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</row>
    <row r="384" spans="1:37" ht="12.7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ht="12.7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</row>
    <row r="386" spans="1:37" ht="12.7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ht="12.7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</row>
    <row r="388" spans="1:37" ht="12.7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ht="12.7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</row>
    <row r="390" spans="1:37" ht="12.7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ht="12.7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</row>
    <row r="392" spans="1:37" ht="12.7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ht="12.7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</row>
    <row r="394" spans="1:37" ht="12.7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ht="12.7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</row>
    <row r="396" spans="1:37" ht="12.7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ht="12.7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</row>
    <row r="398" spans="1:37" ht="12.7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ht="12.7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</row>
    <row r="400" spans="1:37" ht="12.7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ht="12.7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</row>
    <row r="402" spans="1:37" ht="12.7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ht="12.7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</row>
    <row r="404" spans="1:37" ht="12.7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ht="12.7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</row>
    <row r="406" spans="1:37" ht="12.7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ht="12.7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</row>
    <row r="408" spans="1:37" ht="12.7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ht="12.7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</row>
    <row r="410" spans="1:37" ht="12.7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ht="12.7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</row>
    <row r="412" spans="1:37" ht="12.7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ht="12.7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</row>
    <row r="414" spans="1:37" ht="12.7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ht="12.7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</row>
    <row r="416" spans="1:37" ht="12.7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ht="12.7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</row>
    <row r="418" spans="1:37" ht="12.7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ht="12.7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</row>
    <row r="420" spans="1:37" ht="12.7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ht="12.7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</row>
    <row r="422" spans="1:37" ht="12.7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ht="12.7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</row>
    <row r="424" spans="1:37" ht="12.7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ht="12.7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</row>
    <row r="426" spans="1:37" ht="12.7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ht="12.7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</row>
    <row r="428" spans="1:37" ht="12.7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ht="12.7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</row>
    <row r="430" spans="1:37" ht="12.7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ht="12.7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</row>
    <row r="432" spans="1:37" ht="12.7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ht="12.7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</row>
    <row r="434" spans="1:37" ht="12.7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ht="12.7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</row>
    <row r="436" spans="1:37" ht="12.7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ht="12.7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</row>
    <row r="438" spans="1:37" ht="12.7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ht="12.7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</row>
    <row r="440" spans="1:37" ht="12.7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ht="12.7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</row>
    <row r="442" spans="1:37" ht="12.7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ht="12.7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</row>
    <row r="444" spans="1:37" ht="12.7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ht="12.7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</row>
    <row r="446" spans="1:37" ht="12.7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ht="12.7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</row>
    <row r="448" spans="1:37" ht="12.7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ht="12.7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</row>
    <row r="450" spans="1:37" ht="12.7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ht="12.7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</row>
    <row r="452" spans="1:37" ht="12.7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ht="12.7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</row>
    <row r="454" spans="1:37" ht="12.7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ht="12.7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</row>
    <row r="456" spans="1:37" ht="12.7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ht="12.7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</row>
    <row r="458" spans="1:37" ht="12.7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ht="12.7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</row>
    <row r="460" spans="1:37" ht="12.7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ht="12.7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</row>
    <row r="462" spans="1:37" ht="12.7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ht="12.7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</row>
    <row r="464" spans="1:37" ht="12.7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ht="12.7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</row>
    <row r="466" spans="1:37" ht="12.7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ht="12.7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</row>
    <row r="468" spans="1:37" ht="12.7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ht="12.7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</row>
    <row r="470" spans="1:37" ht="12.7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ht="12.7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</row>
    <row r="472" spans="1:37" ht="12.7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ht="12.7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</row>
    <row r="474" spans="1:37" ht="12.7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ht="12.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</row>
    <row r="476" spans="1:37" ht="12.7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ht="12.7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</row>
    <row r="478" spans="1:37" ht="12.7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ht="12.7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</row>
    <row r="480" spans="1:37" ht="12.7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ht="12.7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</row>
    <row r="482" spans="1:37" ht="12.7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ht="12.7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</row>
    <row r="484" spans="1:37" ht="12.7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ht="12.7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</row>
    <row r="486" spans="1:37" ht="12.7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ht="12.7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</row>
    <row r="488" spans="1:37" ht="12.7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ht="12.7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</row>
    <row r="490" spans="1:37" ht="12.7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ht="12.7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</row>
    <row r="492" spans="1:37" ht="12.7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ht="12.7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</row>
    <row r="494" spans="1:37" ht="12.7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ht="12.7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</row>
    <row r="496" spans="1:37" ht="12.7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ht="12.7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</row>
    <row r="498" spans="1:37" ht="12.7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ht="12.7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</row>
    <row r="500" spans="1:37" ht="12.7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ht="12.7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</row>
    <row r="502" spans="1:37" ht="12.7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ht="12.7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</row>
    <row r="504" spans="1:37" ht="12.7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ht="12.7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</row>
    <row r="506" spans="1:37" ht="12.7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ht="12.7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</row>
    <row r="508" spans="1:37" ht="12.7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ht="12.7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</row>
    <row r="510" spans="1:37" ht="12.7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ht="12.7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</row>
    <row r="512" spans="1:37" ht="12.7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ht="12.7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</row>
    <row r="514" spans="1:37" ht="12.7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ht="12.7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</row>
    <row r="516" spans="1:37" ht="12.7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ht="12.7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</row>
    <row r="518" spans="1:37" ht="12.7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ht="12.7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</row>
    <row r="520" spans="1:37" ht="12.7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ht="12.7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</row>
    <row r="522" spans="1:37" ht="12.7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ht="12.7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</row>
    <row r="524" spans="1:37" ht="12.7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ht="12.7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</row>
    <row r="526" spans="1:37" ht="12.7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ht="12.7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</row>
    <row r="528" spans="1:37" ht="12.7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ht="12.7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</row>
    <row r="530" spans="1:37" ht="12.7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ht="12.7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</row>
    <row r="532" spans="1:37" ht="12.7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ht="12.7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</row>
    <row r="534" spans="1:37" ht="12.7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ht="12.7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</row>
    <row r="536" spans="1:37" ht="12.7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ht="12.7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</row>
    <row r="538" spans="1:37" ht="12.7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ht="12.7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</row>
    <row r="540" spans="1:37" ht="12.7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ht="12.7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</row>
    <row r="542" spans="1:37" ht="12.7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ht="12.7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</row>
    <row r="544" spans="1:37" ht="12.7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ht="12.7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</row>
    <row r="546" spans="1:37" ht="12.7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ht="12.7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</row>
    <row r="548" spans="1:37" ht="12.7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ht="12.7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</row>
    <row r="550" spans="1:37" ht="12.7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ht="12.7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</row>
    <row r="552" spans="1:37" ht="12.7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ht="12.7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</row>
    <row r="554" spans="1:37" ht="12.7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ht="12.7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</row>
    <row r="556" spans="1:37" ht="12.7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ht="12.7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</row>
    <row r="558" spans="1:37" ht="12.7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ht="12.7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</row>
    <row r="560" spans="1:37" ht="12.7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ht="12.7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</row>
    <row r="562" spans="1:37" ht="12.7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ht="12.7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</row>
    <row r="564" spans="1:37" ht="12.7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ht="12.7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</row>
    <row r="566" spans="1:37" ht="12.7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ht="12.7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</row>
    <row r="568" spans="1:37" ht="12.7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ht="12.7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</row>
    <row r="570" spans="1:37" ht="12.7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ht="12.7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</row>
    <row r="572" spans="1:37" ht="12.7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ht="12.7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</row>
    <row r="574" spans="1:37" ht="12.7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ht="12.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</row>
    <row r="576" spans="1:37" ht="12.7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ht="12.7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</row>
    <row r="578" spans="1:37" ht="12.7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ht="12.7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</row>
    <row r="580" spans="1:37" ht="12.7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ht="12.7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</row>
    <row r="582" spans="1:37" ht="12.7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ht="12.7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</row>
    <row r="584" spans="1:37" ht="12.7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ht="12.7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</row>
    <row r="586" spans="1:37" ht="12.7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ht="12.7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</row>
    <row r="588" spans="1:37" ht="12.7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ht="12.7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</row>
    <row r="590" spans="1:37" ht="12.7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ht="12.7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</row>
    <row r="592" spans="1:37" ht="12.7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ht="12.7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</row>
    <row r="594" spans="1:37" ht="12.7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ht="12.7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</row>
    <row r="596" spans="1:37" ht="12.7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ht="12.7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</row>
    <row r="598" spans="1:37" ht="12.7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ht="12.7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</row>
    <row r="600" spans="1:37" ht="12.7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ht="12.7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</row>
    <row r="602" spans="1:37" ht="12.7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ht="12.7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</row>
    <row r="604" spans="1:37" ht="12.7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ht="12.7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</row>
    <row r="606" spans="1:37" ht="12.7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ht="12.7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</row>
    <row r="608" spans="1:37" ht="12.7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ht="12.7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</row>
    <row r="610" spans="1:37" ht="12.7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ht="12.7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</row>
    <row r="612" spans="1:37" ht="12.7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ht="12.7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</row>
    <row r="614" spans="1:37" ht="12.7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ht="12.7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</row>
    <row r="616" spans="1:37" ht="12.7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ht="12.7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</row>
    <row r="618" spans="1:37" ht="12.7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ht="12.7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</row>
    <row r="620" spans="1:37" ht="12.7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ht="12.7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</row>
    <row r="622" spans="1:37" ht="12.7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ht="12.7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</row>
    <row r="624" spans="1:37" ht="12.7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ht="12.7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</row>
    <row r="626" spans="1:37" ht="12.7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ht="12.7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</row>
    <row r="628" spans="1:37" ht="12.7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ht="12.7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</row>
    <row r="630" spans="1:37" ht="12.7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ht="12.7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</row>
    <row r="632" spans="1:37" ht="12.7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ht="12.7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</row>
    <row r="634" spans="1:37" ht="12.7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ht="12.7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</row>
    <row r="636" spans="1:37" ht="12.7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ht="12.7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</row>
    <row r="638" spans="1:37" ht="12.7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ht="12.7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</row>
    <row r="640" spans="1:37" ht="12.7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ht="12.7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</row>
    <row r="642" spans="1:37" ht="12.7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ht="12.7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</row>
    <row r="644" spans="1:37" ht="12.7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ht="12.7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</row>
    <row r="646" spans="1:37" ht="12.7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ht="12.7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</row>
    <row r="648" spans="1:37" ht="12.7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ht="12.7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</row>
    <row r="650" spans="1:37" ht="12.7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ht="12.7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</row>
    <row r="652" spans="1:37" ht="12.7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ht="12.7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</row>
    <row r="654" spans="1:37" ht="12.7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ht="12.7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</row>
    <row r="656" spans="1:37" ht="12.7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ht="12.7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</row>
    <row r="658" spans="1:37" ht="12.7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ht="12.7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</row>
    <row r="660" spans="1:37" ht="12.7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ht="12.7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</row>
    <row r="662" spans="1:37" ht="12.7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ht="12.7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</row>
    <row r="664" spans="1:37" ht="12.7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ht="12.7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</row>
    <row r="666" spans="1:37" ht="12.7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ht="12.7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</row>
    <row r="668" spans="1:37" ht="12.7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ht="12.7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</row>
    <row r="670" spans="1:37" ht="12.7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ht="12.7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</row>
    <row r="672" spans="1:37" ht="12.7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ht="12.7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</row>
    <row r="674" spans="1:37" ht="12.7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ht="12.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</row>
    <row r="676" spans="1:37" ht="12.7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ht="12.7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</row>
    <row r="678" spans="1:37" ht="12.7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ht="12.7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</row>
    <row r="680" spans="1:37" ht="12.7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ht="12.7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</row>
    <row r="682" spans="1:37" ht="12.7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ht="12.7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</row>
    <row r="684" spans="1:37" ht="12.7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ht="12.7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</row>
    <row r="686" spans="1:37" ht="12.7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ht="12.7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</row>
    <row r="688" spans="1:37" ht="12.7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ht="12.7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</row>
    <row r="690" spans="1:37" ht="12.7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ht="12.7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</row>
    <row r="692" spans="1:37" ht="12.7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ht="12.7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</row>
    <row r="694" spans="1:37" ht="12.7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ht="12.7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</row>
    <row r="696" spans="1:37" ht="12.7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ht="12.7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</row>
    <row r="698" spans="1:37" ht="12.7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ht="12.7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</row>
    <row r="700" spans="1:37" ht="12.7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ht="12.7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</row>
    <row r="702" spans="1:37" ht="12.7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ht="12.7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</row>
    <row r="704" spans="1:37" ht="12.7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ht="12.7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</row>
    <row r="706" spans="1:37" ht="12.7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ht="12.7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</row>
    <row r="708" spans="1:37" ht="12.7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ht="12.7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</row>
    <row r="710" spans="1:37" ht="12.7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ht="12.7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</row>
    <row r="712" spans="1:37" ht="12.7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ht="12.7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</row>
    <row r="714" spans="1:37" ht="12.7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</row>
    <row r="715" spans="1:37" ht="12.7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</row>
    <row r="716" spans="1:37" ht="12.7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</row>
    <row r="717" spans="1:37" ht="12.7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</row>
    <row r="718" spans="1:37" ht="12.7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</row>
    <row r="719" spans="1:37" ht="12.7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</row>
    <row r="720" spans="1:37" ht="12.7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</row>
    <row r="721" spans="1:37" ht="12.7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</row>
    <row r="722" spans="1:37" ht="12.7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</row>
    <row r="723" spans="1:37" ht="12.7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</row>
    <row r="724" spans="1:37" ht="12.7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</row>
    <row r="725" spans="1:37" ht="12.7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</row>
    <row r="726" spans="1:37" ht="12.7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</row>
    <row r="727" spans="1:37" ht="12.7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</row>
    <row r="728" spans="1:37" ht="12.7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</row>
    <row r="729" spans="1:37" ht="12.7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</row>
    <row r="730" spans="1:37" ht="12.7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</row>
    <row r="731" spans="1:37" ht="12.7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</row>
    <row r="732" spans="1:37" ht="12.7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</row>
    <row r="733" spans="1:37" ht="12.7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</row>
    <row r="734" spans="1:37" ht="12.7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</row>
    <row r="735" spans="1:37" ht="12.7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</row>
    <row r="736" spans="1:37" ht="12.7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</row>
    <row r="737" spans="1:37" ht="12.7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</row>
    <row r="738" spans="1:37" ht="12.7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</row>
    <row r="739" spans="1:37" ht="12.7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</row>
    <row r="740" spans="1:37" ht="12.7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</row>
    <row r="741" spans="1:37" ht="12.7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</row>
    <row r="742" spans="1:37" ht="12.7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</row>
    <row r="743" spans="1:37" ht="12.7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</row>
    <row r="744" spans="1:37" ht="12.7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</row>
    <row r="745" spans="1:37" ht="12.7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</row>
    <row r="746" spans="1:37" ht="12.7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</row>
    <row r="747" spans="1:37" ht="12.7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</row>
    <row r="748" spans="1:37" ht="12.7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</row>
    <row r="749" spans="1:37" ht="12.7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</row>
    <row r="750" spans="1:37" ht="12.7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</row>
    <row r="751" spans="1:37" ht="12.7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</row>
    <row r="752" spans="1:37" ht="12.7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</row>
    <row r="753" spans="1:37" ht="12.7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</row>
    <row r="754" spans="1:37" ht="12.7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</row>
    <row r="755" spans="1:37" ht="12.7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</row>
    <row r="756" spans="1:37" ht="12.7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</row>
    <row r="757" spans="1:37" ht="12.7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</row>
    <row r="758" spans="1:37" ht="12.7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</row>
    <row r="759" spans="1:37" ht="12.7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</row>
    <row r="760" spans="1:37" ht="12.7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</row>
    <row r="761" spans="1:37" ht="12.7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</row>
    <row r="762" spans="1:37" ht="12.7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</row>
    <row r="763" spans="1:37" ht="12.7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</row>
    <row r="764" spans="1:37" ht="12.7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</row>
    <row r="765" spans="1:37" ht="12.7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</row>
    <row r="766" spans="1:37" ht="12.7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</row>
    <row r="767" spans="1:37" ht="12.7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</row>
    <row r="768" spans="1:37" ht="12.7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</row>
    <row r="769" spans="1:37" ht="12.7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</row>
    <row r="770" spans="1:37" ht="12.7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</row>
    <row r="771" spans="1:37" ht="12.7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</row>
    <row r="772" spans="1:37" ht="12.7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</row>
    <row r="773" spans="1:37" ht="12.7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</row>
    <row r="774" spans="1:37" ht="12.7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</row>
    <row r="775" spans="1:37" ht="12.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</row>
    <row r="776" spans="1:37" ht="12.7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</row>
    <row r="777" spans="1:37" ht="12.7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</row>
    <row r="778" spans="1:37" ht="12.7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</row>
    <row r="779" spans="1:37" ht="12.7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</row>
    <row r="780" spans="1:37" ht="12.7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</row>
    <row r="781" spans="1:37" ht="12.7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</row>
    <row r="782" spans="1:37" ht="12.7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</row>
    <row r="783" spans="1:37" ht="12.7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</row>
    <row r="784" spans="1:37" ht="12.7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</row>
    <row r="785" spans="1:37" ht="12.7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</row>
    <row r="786" spans="1:37" ht="12.7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</row>
    <row r="787" spans="1:37" ht="12.7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</row>
    <row r="788" spans="1:37" ht="12.7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</row>
    <row r="789" spans="1:37" ht="12.7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</row>
    <row r="790" spans="1:37" ht="12.7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</row>
    <row r="791" spans="1:37" ht="12.7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</row>
    <row r="792" spans="1:37" ht="12.7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</row>
    <row r="793" spans="1:37" ht="12.7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</row>
    <row r="794" spans="1:37" ht="12.7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</row>
    <row r="795" spans="1:37" ht="12.7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</row>
    <row r="796" spans="1:37" ht="12.7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</row>
    <row r="797" spans="1:37" ht="12.7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</row>
    <row r="798" spans="1:37" ht="12.7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</row>
    <row r="799" spans="1:37" ht="12.7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</row>
    <row r="800" spans="1:37" ht="12.7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</row>
    <row r="801" spans="1:37" ht="12.7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</row>
    <row r="802" spans="1:37" ht="12.7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</row>
    <row r="803" spans="1:37" ht="12.7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</row>
    <row r="804" spans="1:37" ht="12.7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</row>
    <row r="805" spans="1:37" ht="12.7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</row>
    <row r="806" spans="1:37" ht="12.7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</row>
    <row r="807" spans="1:37" ht="12.7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</row>
    <row r="808" spans="1:37" ht="12.7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</row>
    <row r="809" spans="1:37" ht="12.7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</row>
    <row r="810" spans="1:37" ht="12.7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</row>
    <row r="811" spans="1:37" ht="12.7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</row>
    <row r="812" spans="1:37" ht="12.7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</row>
    <row r="813" spans="1:37" ht="12.7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</row>
    <row r="814" spans="1:37" ht="12.7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</row>
    <row r="815" spans="1:37" ht="12.7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</row>
    <row r="816" spans="1:37" ht="12.7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</row>
    <row r="817" spans="1:37" ht="12.7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</row>
    <row r="818" spans="1:37" ht="12.7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</row>
    <row r="819" spans="1:37" ht="12.7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</row>
    <row r="820" spans="1:37" ht="12.7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</row>
    <row r="821" spans="1:37" ht="12.7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</row>
    <row r="822" spans="1:37" ht="12.7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</row>
    <row r="823" spans="1:37" ht="12.7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</row>
    <row r="824" spans="1:37" ht="12.7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</row>
    <row r="825" spans="1:37" ht="12.7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</row>
    <row r="826" spans="1:37" ht="12.7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</row>
    <row r="827" spans="1:37" ht="12.7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</row>
    <row r="828" spans="1:37" ht="12.7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</row>
    <row r="829" spans="1:37" ht="12.7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</row>
    <row r="830" spans="1:37" ht="12.7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</row>
    <row r="831" spans="1:37" ht="12.7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</row>
    <row r="832" spans="1:37" ht="12.7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</row>
    <row r="833" spans="1:37" ht="12.7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</row>
    <row r="834" spans="1:37" ht="12.7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</row>
    <row r="835" spans="1:37" ht="12.7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</row>
    <row r="836" spans="1:37" ht="12.7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</row>
    <row r="837" spans="1:37" ht="12.7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</row>
    <row r="838" spans="1:37" ht="12.7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</row>
    <row r="839" spans="1:37" ht="12.7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</row>
    <row r="840" spans="1:37" ht="12.7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</row>
    <row r="841" spans="1:37" ht="12.7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</row>
    <row r="842" spans="1:37" ht="12.7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</row>
    <row r="843" spans="1:37" ht="12.7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</row>
    <row r="844" spans="1:37" ht="12.7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</row>
    <row r="845" spans="1:37" ht="12.7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</row>
    <row r="846" spans="1:37" ht="12.7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</row>
    <row r="847" spans="1:37" ht="12.7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</row>
    <row r="848" spans="1:37" ht="12.7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</row>
    <row r="849" spans="1:37" ht="12.7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</row>
    <row r="850" spans="1:37" ht="12.7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</row>
    <row r="851" spans="1:37" ht="12.7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</row>
    <row r="852" spans="1:37" ht="12.7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</row>
    <row r="853" spans="1:37" ht="12.7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</row>
    <row r="854" spans="1:37" ht="12.7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</row>
    <row r="855" spans="1:37" ht="12.7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</row>
    <row r="856" spans="1:37" ht="12.7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</row>
    <row r="857" spans="1:37" ht="12.7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</row>
    <row r="858" spans="1:37" ht="12.7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</row>
    <row r="859" spans="1:37" ht="12.7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</row>
    <row r="860" spans="1:37" ht="12.7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</row>
    <row r="861" spans="1:37" ht="12.7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</row>
    <row r="862" spans="1:37" ht="12.7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</row>
    <row r="863" spans="1:37" ht="12.7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</row>
    <row r="864" spans="1:37" ht="12.7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</row>
    <row r="865" spans="1:37" ht="12.7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</row>
    <row r="866" spans="1:37" ht="12.7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</row>
    <row r="867" spans="1:37" ht="12.7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</row>
    <row r="868" spans="1:37" ht="12.7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</row>
    <row r="869" spans="1:37" ht="12.7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</row>
    <row r="870" spans="1:37" ht="12.7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</row>
    <row r="871" spans="1:37" ht="12.7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</row>
    <row r="872" spans="1:37" ht="12.7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</row>
    <row r="873" spans="1:37" ht="12.7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</row>
    <row r="874" spans="1:37" ht="12.7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</row>
    <row r="875" spans="1:37" ht="12.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</row>
    <row r="876" spans="1:37" ht="12.7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</row>
    <row r="877" spans="1:37" ht="12.7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</row>
    <row r="878" spans="1:37" ht="12.7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</row>
    <row r="879" spans="1:37" ht="12.7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</row>
    <row r="880" spans="1:37" ht="12.7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</row>
    <row r="881" spans="1:37" ht="12.7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</row>
    <row r="882" spans="1:37" ht="12.7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</row>
    <row r="883" spans="1:37" ht="12.7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</row>
    <row r="884" spans="1:37" ht="12.7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</row>
    <row r="885" spans="1:37" ht="12.7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</row>
    <row r="886" spans="1:37" ht="12.7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</row>
    <row r="887" spans="1:37" ht="12.7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</row>
    <row r="888" spans="1:37" ht="12.7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</row>
    <row r="889" spans="1:37" ht="12.7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</row>
    <row r="890" spans="1:37" ht="12.7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</row>
    <row r="891" spans="1:37" ht="12.7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</row>
    <row r="892" spans="1:37" ht="12.7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</row>
    <row r="893" spans="1:37" ht="12.7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</row>
    <row r="894" spans="1:37" ht="12.7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</row>
    <row r="895" spans="1:37" ht="12.7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</row>
    <row r="896" spans="1:37" ht="12.7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</row>
    <row r="897" spans="1:37" ht="12.7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</row>
    <row r="898" spans="1:37" ht="12.7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</row>
    <row r="899" spans="1:37" ht="12.7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</row>
    <row r="900" spans="1:37" ht="12.7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</row>
    <row r="901" spans="1:37" ht="12.7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</row>
    <row r="902" spans="1:37" ht="12.7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</row>
    <row r="903" spans="1:37" ht="12.7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</row>
    <row r="904" spans="1:37" ht="12.7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</row>
    <row r="905" spans="1:37" ht="12.7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</row>
    <row r="906" spans="1:37" ht="12.7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</row>
    <row r="907" spans="1:37" ht="12.7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</row>
    <row r="908" spans="1:37" ht="12.7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</row>
    <row r="909" spans="1:37" ht="12.7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</row>
    <row r="910" spans="1:37" ht="12.7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</row>
    <row r="911" spans="1:37" ht="12.7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</row>
    <row r="912" spans="1:37" ht="12.7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</row>
    <row r="913" spans="1:37" ht="12.7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</row>
    <row r="914" spans="1:37" ht="12.7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</row>
    <row r="915" spans="1:37" ht="12.7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</row>
    <row r="916" spans="1:37" ht="12.7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</row>
    <row r="917" spans="1:37" ht="12.7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</row>
    <row r="918" spans="1:37" ht="12.7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</row>
    <row r="919" spans="1:37" ht="12.7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</row>
    <row r="920" spans="1:37" ht="12.7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</row>
    <row r="921" spans="1:37" ht="12.7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</row>
    <row r="922" spans="1:37" ht="12.7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</row>
    <row r="923" spans="1:37" ht="12.7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</row>
    <row r="924" spans="1:37" ht="12.7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</row>
    <row r="925" spans="1:37" ht="12.7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</row>
    <row r="926" spans="1:37" ht="12.7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</row>
    <row r="927" spans="1:37" ht="12.7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</row>
    <row r="928" spans="1:37" ht="12.7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</row>
    <row r="929" spans="1:37" ht="12.7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</row>
    <row r="930" spans="1:37" ht="12.7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</row>
    <row r="931" spans="1:37" ht="12.7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</row>
    <row r="932" spans="1:37" ht="12.7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</row>
    <row r="933" spans="1:37" ht="12.7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</row>
    <row r="934" spans="1:37" ht="12.7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</row>
    <row r="935" spans="1:37" ht="12.7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</row>
    <row r="936" spans="1:37" ht="12.7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</row>
    <row r="937" spans="1:37" ht="12.7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</row>
    <row r="938" spans="1:37" ht="12.7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</row>
    <row r="939" spans="1:37" ht="12.7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</row>
    <row r="940" spans="1:37" ht="12.7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</row>
    <row r="941" spans="1:37" ht="12.7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</row>
    <row r="942" spans="1:37" ht="12.7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</row>
    <row r="943" spans="1:37" ht="12.7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</row>
    <row r="944" spans="1:37" ht="12.7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</row>
    <row r="945" spans="1:37" ht="12.7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</row>
    <row r="946" spans="1:37" ht="12.7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</row>
    <row r="947" spans="1:37" ht="12.7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</row>
    <row r="948" spans="1:37" ht="12.7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</row>
    <row r="949" spans="1:37" ht="12.7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</row>
    <row r="950" spans="1:37" ht="12.7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</row>
    <row r="951" spans="1:37" ht="12.7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</row>
    <row r="952" spans="1:37" ht="12.7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</row>
    <row r="953" spans="1:37" ht="12.7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</row>
    <row r="954" spans="1:37" ht="12.7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</row>
    <row r="955" spans="1:37" ht="12.7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</row>
    <row r="956" spans="1:37" ht="12.7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</row>
    <row r="957" spans="1:37" ht="12.7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</row>
    <row r="958" spans="1:37" ht="12.7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</row>
    <row r="959" spans="1:37" ht="12.7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</row>
    <row r="960" spans="1:37" ht="12.7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</row>
    <row r="961" spans="1:37" ht="12.7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</row>
    <row r="962" spans="1:37" ht="12.7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</row>
    <row r="963" spans="1:37" ht="12.7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</row>
    <row r="964" spans="1:37" ht="12.7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</row>
    <row r="965" spans="1:37" ht="12.7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</row>
    <row r="966" spans="1:37" ht="12.7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</row>
    <row r="967" spans="1:37" ht="12.7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</row>
    <row r="968" spans="1:37" ht="12.7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</row>
    <row r="969" spans="1:37" ht="12.7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</row>
    <row r="970" spans="1:37" ht="12.7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</row>
    <row r="971" spans="1:37" ht="12.7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</row>
    <row r="972" spans="1:37" ht="12.7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</row>
    <row r="973" spans="1:37" ht="12.7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</row>
    <row r="974" spans="1:37" ht="12.7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</row>
    <row r="975" spans="1:37" ht="12.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</row>
    <row r="976" spans="1:37" ht="12.7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</row>
    <row r="977" spans="1:37" ht="12.7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</row>
    <row r="978" spans="1:37" ht="12.7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</row>
    <row r="979" spans="1:37" ht="12.7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</row>
    <row r="980" spans="1:37" ht="12.7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</row>
    <row r="981" spans="1:37" ht="12.7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</row>
    <row r="982" spans="1:37" ht="12.7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</row>
    <row r="983" spans="1:37" ht="12.7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</row>
    <row r="984" spans="1:37" ht="12.7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</row>
    <row r="985" spans="1:37" ht="12.7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</row>
    <row r="986" spans="1:37" ht="12.7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</row>
    <row r="987" spans="1:37" ht="12.7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</row>
    <row r="988" spans="1:37" ht="12.7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</row>
    <row r="989" spans="1:37" ht="12.7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</row>
    <row r="990" spans="1:37" ht="12.7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</row>
    <row r="991" spans="1:37" ht="12.7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</row>
    <row r="992" spans="1:37" ht="12.7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</row>
    <row r="993" spans="1:37" ht="12.7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</row>
    <row r="994" spans="1:37" ht="12.7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</row>
    <row r="995" spans="1:37" ht="12.7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</row>
    <row r="996" spans="1:37" ht="12.7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</row>
    <row r="997" spans="1:37" ht="12.7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</row>
    <row r="998" spans="1:37" ht="12.7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</row>
    <row r="999" spans="1:37" ht="12.7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</row>
    <row r="1000" spans="1:37" ht="12.7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</row>
  </sheetData>
  <mergeCells count="14">
    <mergeCell ref="A119:A134"/>
    <mergeCell ref="A135:A175"/>
    <mergeCell ref="A1:A2"/>
    <mergeCell ref="B1:B2"/>
    <mergeCell ref="C1:G1"/>
    <mergeCell ref="A23:A42"/>
    <mergeCell ref="A43:A62"/>
    <mergeCell ref="A63:A82"/>
    <mergeCell ref="A83:A102"/>
    <mergeCell ref="A103:A118"/>
    <mergeCell ref="Y1:AB1"/>
    <mergeCell ref="A3:A22"/>
    <mergeCell ref="H1:Q1"/>
    <mergeCell ref="R1:W1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77"/>
  <sheetViews>
    <sheetView workbookViewId="0">
      <selection activeCell="H171" sqref="H171"/>
    </sheetView>
  </sheetViews>
  <sheetFormatPr defaultColWidth="12.59765625" defaultRowHeight="15.75" customHeight="1"/>
  <sheetData>
    <row r="1" spans="1:17" ht="15.75" customHeight="1">
      <c r="A1" s="292" t="s">
        <v>0</v>
      </c>
      <c r="B1" s="292" t="s">
        <v>2</v>
      </c>
      <c r="C1" s="302" t="s">
        <v>226</v>
      </c>
      <c r="D1" s="302"/>
      <c r="E1" s="298" t="s">
        <v>227</v>
      </c>
      <c r="F1" s="298"/>
      <c r="G1" s="298"/>
      <c r="H1" s="298"/>
      <c r="I1" s="299" t="s">
        <v>228</v>
      </c>
      <c r="J1" s="299"/>
      <c r="K1" s="299"/>
      <c r="L1" s="299"/>
      <c r="M1" s="299"/>
      <c r="N1" s="299"/>
      <c r="O1" s="175" t="s">
        <v>229</v>
      </c>
      <c r="P1" s="300" t="s">
        <v>230</v>
      </c>
      <c r="Q1" s="300"/>
    </row>
    <row r="2" spans="1:17" ht="15.75" customHeight="1">
      <c r="A2" s="292"/>
      <c r="B2" s="292"/>
      <c r="C2" s="176" t="s">
        <v>231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8" t="s">
        <v>237</v>
      </c>
      <c r="J2" s="178" t="s">
        <v>238</v>
      </c>
      <c r="K2" s="178" t="s">
        <v>239</v>
      </c>
      <c r="L2" s="178" t="s">
        <v>240</v>
      </c>
      <c r="M2" s="178" t="s">
        <v>241</v>
      </c>
      <c r="N2" s="178" t="s">
        <v>242</v>
      </c>
      <c r="O2" s="175" t="s">
        <v>243</v>
      </c>
      <c r="P2" s="179" t="s">
        <v>244</v>
      </c>
      <c r="Q2" s="179" t="s">
        <v>281</v>
      </c>
    </row>
    <row r="3" spans="1:17" ht="15.75" customHeight="1">
      <c r="A3" s="293" t="s">
        <v>3</v>
      </c>
      <c r="B3" s="132" t="s">
        <v>4</v>
      </c>
      <c r="C3" s="197" t="s">
        <v>246</v>
      </c>
      <c r="D3" s="135"/>
      <c r="E3" s="198" t="s">
        <v>247</v>
      </c>
      <c r="F3" s="198" t="s">
        <v>247</v>
      </c>
      <c r="G3" s="198" t="s">
        <v>247</v>
      </c>
      <c r="H3" s="198" t="s">
        <v>247</v>
      </c>
      <c r="I3" s="198">
        <v>50</v>
      </c>
      <c r="J3" s="198">
        <v>2074955</v>
      </c>
      <c r="K3" s="198">
        <v>3250000</v>
      </c>
      <c r="L3" s="198">
        <v>6743603750000</v>
      </c>
      <c r="M3" s="198">
        <v>117</v>
      </c>
      <c r="N3" s="198">
        <v>-0.45311289119999998</v>
      </c>
      <c r="O3" s="198" t="b">
        <v>0</v>
      </c>
      <c r="P3" s="198">
        <v>5.32</v>
      </c>
      <c r="Q3" s="198">
        <v>75.319999999999993</v>
      </c>
    </row>
    <row r="4" spans="1:17" ht="15.75" customHeight="1">
      <c r="A4" s="293"/>
      <c r="B4" s="132" t="s">
        <v>5</v>
      </c>
      <c r="C4" s="197" t="s">
        <v>246</v>
      </c>
      <c r="D4" s="135"/>
      <c r="E4" s="198" t="s">
        <v>247</v>
      </c>
      <c r="F4" s="198" t="s">
        <v>247</v>
      </c>
      <c r="G4" s="198" t="s">
        <v>247</v>
      </c>
      <c r="H4" s="198" t="s">
        <v>247</v>
      </c>
      <c r="I4" s="198">
        <v>32</v>
      </c>
      <c r="J4" s="198">
        <v>2947922</v>
      </c>
      <c r="K4" s="198">
        <v>1408000</v>
      </c>
      <c r="L4" s="198">
        <v>4150674176000</v>
      </c>
      <c r="M4" s="198">
        <v>105</v>
      </c>
      <c r="N4" s="198">
        <v>-12.55905935</v>
      </c>
      <c r="O4" s="198" t="b">
        <v>0</v>
      </c>
      <c r="P4" s="198">
        <v>7.87</v>
      </c>
      <c r="Q4" s="198">
        <v>77.87</v>
      </c>
    </row>
    <row r="5" spans="1:17" ht="15.75" customHeight="1">
      <c r="A5" s="293"/>
      <c r="B5" s="132" t="s">
        <v>6</v>
      </c>
      <c r="C5" s="319" t="s">
        <v>252</v>
      </c>
      <c r="D5" s="319"/>
      <c r="E5" s="198" t="s">
        <v>247</v>
      </c>
      <c r="F5" s="198" t="s">
        <v>247</v>
      </c>
      <c r="G5" s="198" t="s">
        <v>247</v>
      </c>
      <c r="H5" s="198" t="s">
        <v>247</v>
      </c>
      <c r="I5" s="198">
        <v>32</v>
      </c>
      <c r="J5" s="198">
        <v>2614444</v>
      </c>
      <c r="K5" s="198">
        <v>576000</v>
      </c>
      <c r="L5" s="198">
        <v>1505919744000</v>
      </c>
      <c r="M5" s="198">
        <v>65</v>
      </c>
      <c r="N5" s="198">
        <v>-5.0152370580000003</v>
      </c>
      <c r="O5" s="198" t="b">
        <v>0</v>
      </c>
      <c r="P5" s="198">
        <v>16.38</v>
      </c>
      <c r="Q5" s="198">
        <v>60.47</v>
      </c>
    </row>
    <row r="6" spans="1:17" ht="15.75" customHeight="1">
      <c r="A6" s="293"/>
      <c r="B6" s="132" t="s">
        <v>7</v>
      </c>
      <c r="C6" s="319" t="s">
        <v>252</v>
      </c>
      <c r="D6" s="319"/>
      <c r="E6" s="198" t="s">
        <v>247</v>
      </c>
      <c r="F6" s="198" t="s">
        <v>247</v>
      </c>
      <c r="G6" s="198" t="s">
        <v>247</v>
      </c>
      <c r="H6" s="198" t="s">
        <v>247</v>
      </c>
      <c r="I6" s="198">
        <v>35</v>
      </c>
      <c r="J6" s="198">
        <v>4694319</v>
      </c>
      <c r="K6" s="198">
        <v>9205000</v>
      </c>
      <c r="L6" s="198">
        <v>43211206395000</v>
      </c>
      <c r="M6" s="198">
        <v>141</v>
      </c>
      <c r="N6" s="198">
        <v>-123.97421009999999</v>
      </c>
      <c r="O6" s="198" t="b">
        <v>0</v>
      </c>
      <c r="P6" s="198">
        <v>0.21</v>
      </c>
      <c r="Q6" s="198">
        <v>49.15</v>
      </c>
    </row>
    <row r="7" spans="1:17" ht="15.75" customHeight="1">
      <c r="A7" s="293"/>
      <c r="B7" s="132" t="s">
        <v>8</v>
      </c>
      <c r="C7" s="197" t="s">
        <v>246</v>
      </c>
      <c r="D7" s="135"/>
      <c r="E7" s="198" t="s">
        <v>247</v>
      </c>
      <c r="F7" s="198" t="s">
        <v>247</v>
      </c>
      <c r="G7" s="198" t="s">
        <v>247</v>
      </c>
      <c r="H7" s="198" t="s">
        <v>247</v>
      </c>
      <c r="I7" s="198">
        <v>31.5</v>
      </c>
      <c r="J7" s="198">
        <v>2890452</v>
      </c>
      <c r="K7" s="198">
        <v>315000</v>
      </c>
      <c r="L7" s="198">
        <v>910492380000</v>
      </c>
      <c r="M7" s="198">
        <v>23</v>
      </c>
      <c r="N7" s="198">
        <v>-3.3168569859999999</v>
      </c>
      <c r="O7" s="198" t="b">
        <v>0</v>
      </c>
      <c r="P7" s="198">
        <v>25.32</v>
      </c>
      <c r="Q7" s="198">
        <v>95.32</v>
      </c>
    </row>
    <row r="8" spans="1:17" ht="15.75" customHeight="1">
      <c r="A8" s="293"/>
      <c r="B8" s="132" t="s">
        <v>9</v>
      </c>
      <c r="C8" s="197" t="s">
        <v>246</v>
      </c>
      <c r="D8" s="135"/>
      <c r="E8" s="198" t="s">
        <v>247</v>
      </c>
      <c r="F8" s="198" t="s">
        <v>247</v>
      </c>
      <c r="G8" s="198" t="s">
        <v>247</v>
      </c>
      <c r="H8" s="198" t="s">
        <v>247</v>
      </c>
      <c r="I8" s="198">
        <v>26</v>
      </c>
      <c r="J8" s="198">
        <v>2358670</v>
      </c>
      <c r="K8" s="198">
        <v>1248000</v>
      </c>
      <c r="L8" s="198">
        <v>2943620160000</v>
      </c>
      <c r="M8" s="198">
        <v>90</v>
      </c>
      <c r="N8" s="198">
        <v>-9.1160928200000004</v>
      </c>
      <c r="O8" s="198" t="b">
        <v>0</v>
      </c>
      <c r="P8" s="198">
        <v>11.06</v>
      </c>
      <c r="Q8" s="198">
        <v>81.06</v>
      </c>
    </row>
    <row r="9" spans="1:17" ht="15.75" customHeight="1">
      <c r="A9" s="293"/>
      <c r="B9" s="139" t="s">
        <v>10</v>
      </c>
      <c r="C9" s="197" t="s">
        <v>248</v>
      </c>
      <c r="D9" s="197" t="s">
        <v>249</v>
      </c>
      <c r="E9" s="198" t="s">
        <v>248</v>
      </c>
      <c r="F9" s="135"/>
      <c r="G9" s="135"/>
      <c r="H9" s="135"/>
      <c r="I9" s="135"/>
      <c r="J9" s="135"/>
      <c r="K9" s="135"/>
      <c r="L9" s="198" t="s">
        <v>267</v>
      </c>
      <c r="M9" s="198" t="s">
        <v>267</v>
      </c>
      <c r="N9" s="198" t="s">
        <v>267</v>
      </c>
      <c r="O9" s="198" t="b">
        <v>0</v>
      </c>
      <c r="P9" s="198">
        <v>0</v>
      </c>
      <c r="Q9" s="198">
        <v>0</v>
      </c>
    </row>
    <row r="10" spans="1:17" ht="15.75" customHeight="1">
      <c r="A10" s="293"/>
      <c r="B10" s="132" t="s">
        <v>11</v>
      </c>
      <c r="C10" s="197" t="s">
        <v>246</v>
      </c>
      <c r="D10" s="135"/>
      <c r="E10" s="198" t="s">
        <v>247</v>
      </c>
      <c r="F10" s="198" t="s">
        <v>247</v>
      </c>
      <c r="G10" s="198" t="s">
        <v>247</v>
      </c>
      <c r="H10" s="198" t="s">
        <v>247</v>
      </c>
      <c r="I10" s="198">
        <v>18.8</v>
      </c>
      <c r="J10" s="198">
        <v>2054957</v>
      </c>
      <c r="K10" s="198">
        <v>1203200</v>
      </c>
      <c r="L10" s="198">
        <v>2472524262400</v>
      </c>
      <c r="M10" s="198">
        <v>79</v>
      </c>
      <c r="N10" s="198">
        <v>-7.7723522850000002</v>
      </c>
      <c r="O10" s="198" t="b">
        <v>0</v>
      </c>
      <c r="P10" s="198">
        <v>13.4</v>
      </c>
      <c r="Q10" s="198">
        <v>83.4</v>
      </c>
    </row>
    <row r="11" spans="1:17" ht="15.75" customHeight="1">
      <c r="A11" s="293"/>
      <c r="B11" s="132" t="s">
        <v>12</v>
      </c>
      <c r="C11" s="197" t="s">
        <v>246</v>
      </c>
      <c r="D11" s="135"/>
      <c r="E11" s="198" t="s">
        <v>247</v>
      </c>
      <c r="F11" s="198" t="s">
        <v>247</v>
      </c>
      <c r="G11" s="198" t="s">
        <v>247</v>
      </c>
      <c r="H11" s="198" t="s">
        <v>247</v>
      </c>
      <c r="I11" s="198">
        <v>17.5</v>
      </c>
      <c r="J11" s="198">
        <v>2374128</v>
      </c>
      <c r="K11" s="198">
        <v>1085000</v>
      </c>
      <c r="L11" s="198">
        <v>2575928880000</v>
      </c>
      <c r="M11" s="198">
        <v>81</v>
      </c>
      <c r="N11" s="198">
        <v>-8.0673006740000002</v>
      </c>
      <c r="O11" s="198" t="b">
        <v>0</v>
      </c>
      <c r="P11" s="198">
        <v>12.98</v>
      </c>
      <c r="Q11" s="198">
        <v>82.98</v>
      </c>
    </row>
    <row r="12" spans="1:17" ht="15.75" customHeight="1">
      <c r="A12" s="293"/>
      <c r="B12" s="132" t="s">
        <v>13</v>
      </c>
      <c r="C12" s="197" t="s">
        <v>248</v>
      </c>
      <c r="D12" s="197" t="s">
        <v>249</v>
      </c>
      <c r="E12" s="198" t="s">
        <v>248</v>
      </c>
      <c r="F12" s="135"/>
      <c r="G12" s="135"/>
      <c r="H12" s="135"/>
      <c r="I12" s="135"/>
      <c r="J12" s="135"/>
      <c r="K12" s="135"/>
      <c r="L12" s="198" t="s">
        <v>267</v>
      </c>
      <c r="M12" s="198" t="s">
        <v>267</v>
      </c>
      <c r="N12" s="198" t="s">
        <v>267</v>
      </c>
      <c r="O12" s="198" t="b">
        <v>0</v>
      </c>
      <c r="P12" s="198">
        <v>0</v>
      </c>
      <c r="Q12" s="198">
        <v>0</v>
      </c>
    </row>
    <row r="13" spans="1:17" ht="15.75" customHeight="1">
      <c r="A13" s="293"/>
      <c r="B13" s="132" t="s">
        <v>14</v>
      </c>
      <c r="C13" s="197" t="s">
        <v>246</v>
      </c>
      <c r="D13" s="135"/>
      <c r="E13" s="198" t="s">
        <v>247</v>
      </c>
      <c r="F13" s="198" t="s">
        <v>247</v>
      </c>
      <c r="G13" s="198" t="s">
        <v>247</v>
      </c>
      <c r="H13" s="198" t="s">
        <v>247</v>
      </c>
      <c r="I13" s="198">
        <v>30</v>
      </c>
      <c r="J13" s="198">
        <v>2996830</v>
      </c>
      <c r="K13" s="198">
        <v>1800000</v>
      </c>
      <c r="L13" s="198">
        <v>5394294000000</v>
      </c>
      <c r="M13" s="198">
        <v>111</v>
      </c>
      <c r="N13" s="198">
        <v>-16.106325160000001</v>
      </c>
      <c r="O13" s="198" t="b">
        <v>0</v>
      </c>
      <c r="P13" s="198">
        <v>6.6</v>
      </c>
      <c r="Q13" s="198">
        <v>76.599999999999994</v>
      </c>
    </row>
    <row r="14" spans="1:17" ht="15.75" customHeight="1">
      <c r="A14" s="293"/>
      <c r="B14" s="132" t="s">
        <v>15</v>
      </c>
      <c r="C14" s="197" t="s">
        <v>246</v>
      </c>
      <c r="D14" s="135"/>
      <c r="E14" s="198" t="s">
        <v>247</v>
      </c>
      <c r="F14" s="198" t="s">
        <v>247</v>
      </c>
      <c r="G14" s="198" t="s">
        <v>247</v>
      </c>
      <c r="H14" s="198" t="s">
        <v>247</v>
      </c>
      <c r="I14" s="198">
        <v>19</v>
      </c>
      <c r="J14" s="198">
        <v>2830680</v>
      </c>
      <c r="K14" s="198">
        <v>551000</v>
      </c>
      <c r="L14" s="198">
        <v>1559704680000</v>
      </c>
      <c r="M14" s="198">
        <v>67</v>
      </c>
      <c r="N14" s="198">
        <v>-5.1686516789999999</v>
      </c>
      <c r="O14" s="198" t="b">
        <v>0</v>
      </c>
      <c r="P14" s="198">
        <v>15.96</v>
      </c>
      <c r="Q14" s="198">
        <v>85.96</v>
      </c>
    </row>
    <row r="15" spans="1:17" ht="15.75" customHeight="1">
      <c r="A15" s="293"/>
      <c r="B15" s="132" t="s">
        <v>16</v>
      </c>
      <c r="C15" s="197" t="s">
        <v>246</v>
      </c>
      <c r="D15" s="135"/>
      <c r="E15" s="198" t="s">
        <v>247</v>
      </c>
      <c r="F15" s="198" t="s">
        <v>247</v>
      </c>
      <c r="G15" s="198" t="s">
        <v>247</v>
      </c>
      <c r="H15" s="198" t="s">
        <v>247</v>
      </c>
      <c r="I15" s="198">
        <v>36</v>
      </c>
      <c r="J15" s="198">
        <v>1714926</v>
      </c>
      <c r="K15" s="198">
        <v>504000</v>
      </c>
      <c r="L15" s="198">
        <v>864322704000</v>
      </c>
      <c r="M15" s="198">
        <v>16</v>
      </c>
      <c r="N15" s="198">
        <v>-3.185163916</v>
      </c>
      <c r="O15" s="198" t="b">
        <v>0</v>
      </c>
      <c r="P15" s="198">
        <v>26.81</v>
      </c>
      <c r="Q15" s="198">
        <v>96.81</v>
      </c>
    </row>
    <row r="16" spans="1:17" ht="15.75" customHeight="1">
      <c r="A16" s="293"/>
      <c r="B16" s="139" t="s">
        <v>17</v>
      </c>
      <c r="C16" s="197" t="s">
        <v>248</v>
      </c>
      <c r="D16" s="197" t="s">
        <v>249</v>
      </c>
      <c r="E16" s="198" t="s">
        <v>248</v>
      </c>
      <c r="F16" s="135"/>
      <c r="G16" s="135"/>
      <c r="H16" s="135"/>
      <c r="I16" s="135"/>
      <c r="J16" s="135"/>
      <c r="K16" s="135"/>
      <c r="L16" s="198" t="s">
        <v>267</v>
      </c>
      <c r="M16" s="198" t="s">
        <v>267</v>
      </c>
      <c r="N16" s="198" t="s">
        <v>267</v>
      </c>
      <c r="O16" s="198" t="b">
        <v>0</v>
      </c>
      <c r="P16" s="198">
        <v>0</v>
      </c>
      <c r="Q16" s="198">
        <v>0</v>
      </c>
    </row>
    <row r="17" spans="1:17" ht="15.75" customHeight="1">
      <c r="A17" s="293"/>
      <c r="B17" s="132" t="s">
        <v>18</v>
      </c>
      <c r="C17" s="197" t="s">
        <v>246</v>
      </c>
      <c r="D17" s="135"/>
      <c r="E17" s="198" t="s">
        <v>247</v>
      </c>
      <c r="F17" s="198" t="s">
        <v>247</v>
      </c>
      <c r="G17" s="198" t="s">
        <v>247</v>
      </c>
      <c r="H17" s="198" t="s">
        <v>247</v>
      </c>
      <c r="I17" s="198">
        <v>26</v>
      </c>
      <c r="J17" s="198">
        <v>3121264</v>
      </c>
      <c r="K17" s="198">
        <v>312000</v>
      </c>
      <c r="L17" s="198">
        <v>973834368000</v>
      </c>
      <c r="M17" s="198">
        <v>33</v>
      </c>
      <c r="N17" s="198">
        <v>-3.49753187</v>
      </c>
      <c r="O17" s="198" t="b">
        <v>0</v>
      </c>
      <c r="P17" s="198">
        <v>23.19</v>
      </c>
      <c r="Q17" s="198">
        <v>93.19</v>
      </c>
    </row>
    <row r="18" spans="1:17" ht="15.75" customHeight="1">
      <c r="A18" s="293"/>
      <c r="B18" s="132" t="s">
        <v>19</v>
      </c>
      <c r="C18" s="197" t="s">
        <v>246</v>
      </c>
      <c r="D18" s="135"/>
      <c r="E18" s="198" t="s">
        <v>247</v>
      </c>
      <c r="F18" s="198" t="s">
        <v>247</v>
      </c>
      <c r="G18" s="198" t="s">
        <v>247</v>
      </c>
      <c r="H18" s="198" t="s">
        <v>247</v>
      </c>
      <c r="I18" s="198">
        <v>40</v>
      </c>
      <c r="J18" s="198">
        <v>4294466</v>
      </c>
      <c r="K18" s="198">
        <v>4558400</v>
      </c>
      <c r="L18" s="198">
        <v>19575893814400</v>
      </c>
      <c r="M18" s="198">
        <v>137</v>
      </c>
      <c r="N18" s="198">
        <v>-56.557516980000003</v>
      </c>
      <c r="O18" s="198" t="b">
        <v>0</v>
      </c>
      <c r="P18" s="198">
        <v>1.06</v>
      </c>
      <c r="Q18" s="198">
        <v>71.06</v>
      </c>
    </row>
    <row r="19" spans="1:17" ht="15.75" customHeight="1">
      <c r="A19" s="293"/>
      <c r="B19" s="132" t="s">
        <v>20</v>
      </c>
      <c r="C19" s="197" t="s">
        <v>246</v>
      </c>
      <c r="D19" s="135"/>
      <c r="E19" s="198" t="s">
        <v>247</v>
      </c>
      <c r="F19" s="198" t="s">
        <v>247</v>
      </c>
      <c r="G19" s="198" t="s">
        <v>247</v>
      </c>
      <c r="H19" s="198" t="s">
        <v>247</v>
      </c>
      <c r="I19" s="198">
        <v>20</v>
      </c>
      <c r="J19" s="198">
        <v>2610652</v>
      </c>
      <c r="K19" s="198">
        <v>400000</v>
      </c>
      <c r="L19" s="198">
        <v>1044260800000</v>
      </c>
      <c r="M19" s="198">
        <v>36</v>
      </c>
      <c r="N19" s="198">
        <v>-3.6984142210000002</v>
      </c>
      <c r="O19" s="198" t="b">
        <v>0</v>
      </c>
      <c r="P19" s="198">
        <v>22.55</v>
      </c>
      <c r="Q19" s="198">
        <v>92.55</v>
      </c>
    </row>
    <row r="20" spans="1:17" ht="15.75" customHeight="1">
      <c r="A20" s="293"/>
      <c r="B20" s="132" t="s">
        <v>21</v>
      </c>
      <c r="C20" s="197" t="s">
        <v>246</v>
      </c>
      <c r="D20" s="135"/>
      <c r="E20" s="198" t="s">
        <v>247</v>
      </c>
      <c r="F20" s="198" t="s">
        <v>247</v>
      </c>
      <c r="G20" s="198" t="s">
        <v>247</v>
      </c>
      <c r="H20" s="198" t="s">
        <v>247</v>
      </c>
      <c r="I20" s="198">
        <v>46.5</v>
      </c>
      <c r="J20" s="198">
        <v>3354438</v>
      </c>
      <c r="K20" s="198">
        <v>325500</v>
      </c>
      <c r="L20" s="198">
        <v>1091869569000</v>
      </c>
      <c r="M20" s="198">
        <v>40</v>
      </c>
      <c r="N20" s="198">
        <v>-3.834212119</v>
      </c>
      <c r="O20" s="198" t="b">
        <v>0</v>
      </c>
      <c r="P20" s="198">
        <v>21.7</v>
      </c>
      <c r="Q20" s="198">
        <v>91.7</v>
      </c>
    </row>
    <row r="21" spans="1:17" ht="15.75" customHeight="1">
      <c r="A21" s="293"/>
      <c r="B21" s="132" t="s">
        <v>22</v>
      </c>
      <c r="C21" s="197" t="s">
        <v>246</v>
      </c>
      <c r="D21" s="135"/>
      <c r="E21" s="198" t="s">
        <v>247</v>
      </c>
      <c r="F21" s="198" t="s">
        <v>247</v>
      </c>
      <c r="G21" s="198" t="s">
        <v>247</v>
      </c>
      <c r="H21" s="198" t="s">
        <v>247</v>
      </c>
      <c r="I21" s="198">
        <v>22.5</v>
      </c>
      <c r="J21" s="198">
        <v>2612152</v>
      </c>
      <c r="K21" s="198">
        <v>1485000</v>
      </c>
      <c r="L21" s="198">
        <v>3879045720000</v>
      </c>
      <c r="M21" s="198">
        <v>103</v>
      </c>
      <c r="N21" s="198">
        <v>-11.78427407</v>
      </c>
      <c r="O21" s="198" t="b">
        <v>0</v>
      </c>
      <c r="P21" s="198">
        <v>8.3000000000000007</v>
      </c>
      <c r="Q21" s="198">
        <v>78.3</v>
      </c>
    </row>
    <row r="22" spans="1:17" ht="15.75" customHeight="1">
      <c r="A22" s="293"/>
      <c r="B22" s="141" t="s">
        <v>23</v>
      </c>
      <c r="C22" s="197" t="s">
        <v>248</v>
      </c>
      <c r="D22" s="197" t="s">
        <v>249</v>
      </c>
      <c r="E22" s="198" t="s">
        <v>248</v>
      </c>
      <c r="F22" s="135"/>
      <c r="G22" s="135"/>
      <c r="H22" s="135"/>
      <c r="I22" s="135"/>
      <c r="J22" s="135"/>
      <c r="K22" s="135"/>
      <c r="L22" s="198" t="s">
        <v>267</v>
      </c>
      <c r="M22" s="198" t="s">
        <v>267</v>
      </c>
      <c r="N22" s="198" t="s">
        <v>267</v>
      </c>
      <c r="O22" s="198" t="b">
        <v>0</v>
      </c>
      <c r="P22" s="198">
        <v>0</v>
      </c>
      <c r="Q22" s="198">
        <v>0</v>
      </c>
    </row>
    <row r="23" spans="1:17" ht="15.75" customHeight="1">
      <c r="A23" s="294" t="s">
        <v>24</v>
      </c>
      <c r="B23" s="142" t="s">
        <v>25</v>
      </c>
      <c r="C23" s="197" t="s">
        <v>265</v>
      </c>
      <c r="D23" s="135"/>
      <c r="E23" s="198" t="s">
        <v>247</v>
      </c>
      <c r="F23" s="198" t="s">
        <v>247</v>
      </c>
      <c r="G23" s="198" t="s">
        <v>247</v>
      </c>
      <c r="H23" s="198" t="s">
        <v>247</v>
      </c>
      <c r="I23" s="135"/>
      <c r="J23" s="135"/>
      <c r="K23" s="135"/>
      <c r="L23" s="198" t="s">
        <v>267</v>
      </c>
      <c r="M23" s="198" t="s">
        <v>267</v>
      </c>
      <c r="N23" s="198" t="s">
        <v>267</v>
      </c>
      <c r="O23" s="198" t="b">
        <v>0</v>
      </c>
      <c r="P23" s="198">
        <v>0</v>
      </c>
      <c r="Q23" s="198">
        <v>0</v>
      </c>
    </row>
    <row r="24" spans="1:17" ht="15.75" customHeight="1">
      <c r="A24" s="294"/>
      <c r="B24" s="142" t="s">
        <v>26</v>
      </c>
      <c r="C24" s="197" t="s">
        <v>246</v>
      </c>
      <c r="D24" s="135"/>
      <c r="E24" s="198" t="s">
        <v>247</v>
      </c>
      <c r="F24" s="198" t="s">
        <v>247</v>
      </c>
      <c r="G24" s="198" t="s">
        <v>247</v>
      </c>
      <c r="H24" s="198" t="s">
        <v>247</v>
      </c>
      <c r="I24" s="198">
        <v>17.5</v>
      </c>
      <c r="J24" s="198">
        <v>4455084</v>
      </c>
      <c r="K24" s="198">
        <v>595000</v>
      </c>
      <c r="L24" s="198">
        <v>2650774980000</v>
      </c>
      <c r="M24" s="198">
        <v>84</v>
      </c>
      <c r="N24" s="198">
        <v>-8.2807895600000005</v>
      </c>
      <c r="O24" s="198" t="b">
        <v>0</v>
      </c>
      <c r="P24" s="198">
        <v>12.34</v>
      </c>
      <c r="Q24" s="198">
        <v>82.34</v>
      </c>
    </row>
    <row r="25" spans="1:17" ht="15.75" customHeight="1">
      <c r="A25" s="294"/>
      <c r="B25" s="142" t="s">
        <v>27</v>
      </c>
      <c r="C25" s="197" t="s">
        <v>248</v>
      </c>
      <c r="D25" s="197" t="s">
        <v>249</v>
      </c>
      <c r="E25" s="198" t="s">
        <v>248</v>
      </c>
      <c r="F25" s="135"/>
      <c r="G25" s="135"/>
      <c r="H25" s="135"/>
      <c r="I25" s="135"/>
      <c r="J25" s="135"/>
      <c r="K25" s="135"/>
      <c r="L25" s="198" t="s">
        <v>267</v>
      </c>
      <c r="M25" s="198" t="s">
        <v>267</v>
      </c>
      <c r="N25" s="198" t="s">
        <v>267</v>
      </c>
      <c r="O25" s="198" t="b">
        <v>0</v>
      </c>
      <c r="P25" s="198">
        <v>0</v>
      </c>
      <c r="Q25" s="198">
        <v>0</v>
      </c>
    </row>
    <row r="26" spans="1:17" ht="15.75" customHeight="1">
      <c r="A26" s="294"/>
      <c r="B26" s="142" t="s">
        <v>28</v>
      </c>
      <c r="C26" s="197" t="s">
        <v>246</v>
      </c>
      <c r="D26" s="135"/>
      <c r="E26" s="198" t="s">
        <v>247</v>
      </c>
      <c r="F26" s="198" t="s">
        <v>247</v>
      </c>
      <c r="G26" s="198" t="s">
        <v>247</v>
      </c>
      <c r="H26" s="198" t="s">
        <v>247</v>
      </c>
      <c r="I26" s="198">
        <v>22</v>
      </c>
      <c r="J26" s="198">
        <v>2494833.2949999999</v>
      </c>
      <c r="K26" s="198">
        <v>352000</v>
      </c>
      <c r="L26" s="198">
        <v>878181319840</v>
      </c>
      <c r="M26" s="198">
        <v>19</v>
      </c>
      <c r="N26" s="198">
        <v>-3.2246938369999998</v>
      </c>
      <c r="O26" s="198" t="b">
        <v>0</v>
      </c>
      <c r="P26" s="198">
        <v>26.17</v>
      </c>
      <c r="Q26" s="198">
        <v>96.17</v>
      </c>
    </row>
    <row r="27" spans="1:17" ht="15.75" customHeight="1">
      <c r="A27" s="294"/>
      <c r="B27" s="142" t="s">
        <v>29</v>
      </c>
      <c r="C27" s="197" t="s">
        <v>248</v>
      </c>
      <c r="D27" s="197" t="s">
        <v>270</v>
      </c>
      <c r="E27" s="198" t="s">
        <v>247</v>
      </c>
      <c r="F27" s="198" t="s">
        <v>248</v>
      </c>
      <c r="G27" s="135"/>
      <c r="H27" s="135"/>
      <c r="I27" s="135"/>
      <c r="J27" s="135"/>
      <c r="K27" s="135"/>
      <c r="L27" s="198" t="s">
        <v>267</v>
      </c>
      <c r="M27" s="198" t="s">
        <v>267</v>
      </c>
      <c r="N27" s="198" t="s">
        <v>267</v>
      </c>
      <c r="O27" s="198" t="b">
        <v>0</v>
      </c>
      <c r="P27" s="198">
        <v>0</v>
      </c>
      <c r="Q27" s="198">
        <v>0</v>
      </c>
    </row>
    <row r="28" spans="1:17" ht="15.75" customHeight="1">
      <c r="A28" s="294"/>
      <c r="B28" s="142" t="s">
        <v>31</v>
      </c>
      <c r="C28" s="319" t="s">
        <v>252</v>
      </c>
      <c r="D28" s="319"/>
      <c r="E28" s="198" t="s">
        <v>247</v>
      </c>
      <c r="F28" s="198" t="s">
        <v>247</v>
      </c>
      <c r="G28" s="198" t="s">
        <v>247</v>
      </c>
      <c r="H28" s="198" t="s">
        <v>247</v>
      </c>
      <c r="I28" s="198">
        <v>18</v>
      </c>
      <c r="J28" s="198">
        <v>2546246</v>
      </c>
      <c r="K28" s="198">
        <v>1350000</v>
      </c>
      <c r="L28" s="198">
        <v>3437432100000</v>
      </c>
      <c r="M28" s="198">
        <v>97</v>
      </c>
      <c r="N28" s="198">
        <v>-10.524627949999999</v>
      </c>
      <c r="O28" s="198" t="b">
        <v>0</v>
      </c>
      <c r="P28" s="198">
        <v>9.57</v>
      </c>
      <c r="Q28" s="198">
        <v>55.7</v>
      </c>
    </row>
    <row r="29" spans="1:17" ht="15.75" customHeight="1">
      <c r="A29" s="294"/>
      <c r="B29" s="142" t="s">
        <v>32</v>
      </c>
      <c r="C29" s="197" t="s">
        <v>246</v>
      </c>
      <c r="D29" s="135"/>
      <c r="E29" s="198" t="s">
        <v>247</v>
      </c>
      <c r="F29" s="198" t="s">
        <v>247</v>
      </c>
      <c r="G29" s="198" t="s">
        <v>247</v>
      </c>
      <c r="H29" s="198" t="s">
        <v>247</v>
      </c>
      <c r="I29" s="198">
        <v>40</v>
      </c>
      <c r="J29" s="198">
        <v>4082757</v>
      </c>
      <c r="K29" s="198">
        <v>2840000</v>
      </c>
      <c r="L29" s="198">
        <v>11595029880000</v>
      </c>
      <c r="M29" s="198">
        <v>128</v>
      </c>
      <c r="N29" s="198">
        <v>-33.793127759999997</v>
      </c>
      <c r="O29" s="198" t="b">
        <v>0</v>
      </c>
      <c r="P29" s="198">
        <v>2.98</v>
      </c>
      <c r="Q29" s="198">
        <v>72.98</v>
      </c>
    </row>
    <row r="30" spans="1:17" ht="15.75" customHeight="1">
      <c r="A30" s="294"/>
      <c r="B30" s="142" t="s">
        <v>33</v>
      </c>
      <c r="C30" s="319" t="s">
        <v>252</v>
      </c>
      <c r="D30" s="319"/>
      <c r="E30" s="198" t="s">
        <v>247</v>
      </c>
      <c r="F30" s="198" t="s">
        <v>247</v>
      </c>
      <c r="G30" s="198" t="s">
        <v>247</v>
      </c>
      <c r="H30" s="198" t="s">
        <v>247</v>
      </c>
      <c r="I30" s="198">
        <v>33.799999999999997</v>
      </c>
      <c r="J30" s="198">
        <v>2716651</v>
      </c>
      <c r="K30" s="198">
        <v>540800</v>
      </c>
      <c r="L30" s="198">
        <v>1469164860800</v>
      </c>
      <c r="M30" s="198">
        <v>64</v>
      </c>
      <c r="N30" s="198">
        <v>-4.910398475</v>
      </c>
      <c r="O30" s="198" t="b">
        <v>0</v>
      </c>
      <c r="P30" s="198">
        <v>16.600000000000001</v>
      </c>
      <c r="Q30" s="198">
        <v>60.62</v>
      </c>
    </row>
    <row r="31" spans="1:17" ht="15.75" customHeight="1">
      <c r="A31" s="294"/>
      <c r="B31" s="141" t="s">
        <v>34</v>
      </c>
      <c r="C31" s="197" t="s">
        <v>248</v>
      </c>
      <c r="D31" s="197" t="s">
        <v>249</v>
      </c>
      <c r="E31" s="198" t="s">
        <v>248</v>
      </c>
      <c r="F31" s="135"/>
      <c r="G31" s="135"/>
      <c r="H31" s="135"/>
      <c r="I31" s="135"/>
      <c r="J31" s="135"/>
      <c r="K31" s="135"/>
      <c r="L31" s="198" t="s">
        <v>267</v>
      </c>
      <c r="M31" s="198" t="s">
        <v>267</v>
      </c>
      <c r="N31" s="198" t="s">
        <v>267</v>
      </c>
      <c r="O31" s="198" t="b">
        <v>0</v>
      </c>
      <c r="P31" s="198">
        <v>0</v>
      </c>
      <c r="Q31" s="198">
        <v>0</v>
      </c>
    </row>
    <row r="32" spans="1:17" ht="15.75" customHeight="1">
      <c r="A32" s="294"/>
      <c r="B32" s="142" t="s">
        <v>35</v>
      </c>
      <c r="C32" s="197" t="s">
        <v>246</v>
      </c>
      <c r="D32" s="135"/>
      <c r="E32" s="198" t="s">
        <v>247</v>
      </c>
      <c r="F32" s="198" t="s">
        <v>247</v>
      </c>
      <c r="G32" s="198" t="s">
        <v>247</v>
      </c>
      <c r="H32" s="198" t="s">
        <v>247</v>
      </c>
      <c r="I32" s="198">
        <v>36</v>
      </c>
      <c r="J32" s="198">
        <v>4250174.5990000004</v>
      </c>
      <c r="K32" s="198">
        <v>2736000</v>
      </c>
      <c r="L32" s="198">
        <v>11628477702864</v>
      </c>
      <c r="M32" s="198">
        <v>129</v>
      </c>
      <c r="N32" s="198">
        <v>-33.888533379999998</v>
      </c>
      <c r="O32" s="198" t="b">
        <v>0</v>
      </c>
      <c r="P32" s="198">
        <v>2.77</v>
      </c>
      <c r="Q32" s="198">
        <v>72.77</v>
      </c>
    </row>
    <row r="33" spans="1:17" ht="15.75" customHeight="1">
      <c r="A33" s="294"/>
      <c r="B33" s="142" t="s">
        <v>36</v>
      </c>
      <c r="C33" s="197" t="s">
        <v>246</v>
      </c>
      <c r="D33" s="135"/>
      <c r="E33" s="198" t="s">
        <v>247</v>
      </c>
      <c r="F33" s="198" t="s">
        <v>247</v>
      </c>
      <c r="G33" s="198" t="s">
        <v>247</v>
      </c>
      <c r="H33" s="198" t="s">
        <v>247</v>
      </c>
      <c r="I33" s="198">
        <v>24</v>
      </c>
      <c r="J33" s="198">
        <v>1971571</v>
      </c>
      <c r="K33" s="198">
        <v>480000</v>
      </c>
      <c r="L33" s="198">
        <v>946354080000</v>
      </c>
      <c r="M33" s="198">
        <v>26</v>
      </c>
      <c r="N33" s="198">
        <v>-3.4191478790000001</v>
      </c>
      <c r="O33" s="198" t="b">
        <v>0</v>
      </c>
      <c r="P33" s="198">
        <v>24.68</v>
      </c>
      <c r="Q33" s="198">
        <v>94.68</v>
      </c>
    </row>
    <row r="34" spans="1:17" ht="15.75" customHeight="1">
      <c r="A34" s="294"/>
      <c r="B34" s="142" t="s">
        <v>37</v>
      </c>
      <c r="C34" s="197" t="s">
        <v>246</v>
      </c>
      <c r="D34" s="135"/>
      <c r="E34" s="198" t="s">
        <v>247</v>
      </c>
      <c r="F34" s="198" t="s">
        <v>247</v>
      </c>
      <c r="G34" s="198" t="s">
        <v>247</v>
      </c>
      <c r="H34" s="198" t="s">
        <v>247</v>
      </c>
      <c r="I34" s="198">
        <v>20</v>
      </c>
      <c r="J34" s="198">
        <v>3167664</v>
      </c>
      <c r="K34" s="198">
        <v>820000</v>
      </c>
      <c r="L34" s="198">
        <v>2597484480000</v>
      </c>
      <c r="M34" s="198">
        <v>83</v>
      </c>
      <c r="N34" s="198">
        <v>-8.1287852540000003</v>
      </c>
      <c r="O34" s="198" t="b">
        <v>0</v>
      </c>
      <c r="P34" s="198">
        <v>12.55</v>
      </c>
      <c r="Q34" s="198">
        <v>82.55</v>
      </c>
    </row>
    <row r="35" spans="1:17" ht="15.75" customHeight="1">
      <c r="A35" s="294"/>
      <c r="B35" s="142" t="s">
        <v>38</v>
      </c>
      <c r="C35" s="197" t="s">
        <v>282</v>
      </c>
      <c r="D35" s="197" t="s">
        <v>283</v>
      </c>
      <c r="E35" s="198" t="s">
        <v>247</v>
      </c>
      <c r="F35" s="198" t="s">
        <v>247</v>
      </c>
      <c r="G35" s="198" t="s">
        <v>248</v>
      </c>
      <c r="H35" s="135"/>
      <c r="I35" s="135"/>
      <c r="J35" s="135"/>
      <c r="K35" s="135"/>
      <c r="L35" s="198" t="s">
        <v>267</v>
      </c>
      <c r="M35" s="198" t="s">
        <v>267</v>
      </c>
      <c r="N35" s="198" t="s">
        <v>267</v>
      </c>
      <c r="O35" s="198" t="b">
        <v>0</v>
      </c>
      <c r="P35" s="198">
        <v>0</v>
      </c>
      <c r="Q35" s="198">
        <v>30</v>
      </c>
    </row>
    <row r="36" spans="1:17" ht="15.75" customHeight="1">
      <c r="A36" s="294"/>
      <c r="B36" s="142" t="s">
        <v>39</v>
      </c>
      <c r="C36" s="197" t="s">
        <v>246</v>
      </c>
      <c r="D36" s="135"/>
      <c r="E36" s="198" t="s">
        <v>247</v>
      </c>
      <c r="F36" s="198" t="s">
        <v>247</v>
      </c>
      <c r="G36" s="198" t="s">
        <v>247</v>
      </c>
      <c r="H36" s="198" t="s">
        <v>247</v>
      </c>
      <c r="I36" s="198">
        <v>40.200000000000003</v>
      </c>
      <c r="J36" s="198">
        <v>3116434</v>
      </c>
      <c r="K36" s="198">
        <v>1005000</v>
      </c>
      <c r="L36" s="198">
        <v>3132016170000</v>
      </c>
      <c r="M36" s="198">
        <v>93</v>
      </c>
      <c r="N36" s="198">
        <v>-9.6534682390000004</v>
      </c>
      <c r="O36" s="198" t="b">
        <v>0</v>
      </c>
      <c r="P36" s="198">
        <v>10.43</v>
      </c>
      <c r="Q36" s="198">
        <v>80.430000000000007</v>
      </c>
    </row>
    <row r="37" spans="1:17">
      <c r="A37" s="294"/>
      <c r="B37" s="141" t="s">
        <v>40</v>
      </c>
      <c r="C37" s="197" t="s">
        <v>248</v>
      </c>
      <c r="D37" s="197" t="s">
        <v>249</v>
      </c>
      <c r="E37" s="198" t="s">
        <v>248</v>
      </c>
      <c r="F37" s="135"/>
      <c r="G37" s="135"/>
      <c r="H37" s="135"/>
      <c r="I37" s="135"/>
      <c r="J37" s="135"/>
      <c r="K37" s="135"/>
      <c r="L37" s="198" t="s">
        <v>267</v>
      </c>
      <c r="M37" s="198" t="s">
        <v>267</v>
      </c>
      <c r="N37" s="198" t="s">
        <v>267</v>
      </c>
      <c r="O37" s="198" t="b">
        <v>0</v>
      </c>
      <c r="P37" s="198">
        <v>0</v>
      </c>
      <c r="Q37" s="198">
        <v>0</v>
      </c>
    </row>
    <row r="38" spans="1:17">
      <c r="A38" s="294"/>
      <c r="B38" s="142" t="s">
        <v>41</v>
      </c>
      <c r="C38" s="197" t="s">
        <v>246</v>
      </c>
      <c r="D38" s="135"/>
      <c r="E38" s="198" t="s">
        <v>247</v>
      </c>
      <c r="F38" s="198" t="s">
        <v>247</v>
      </c>
      <c r="G38" s="198" t="s">
        <v>247</v>
      </c>
      <c r="H38" s="198" t="s">
        <v>247</v>
      </c>
      <c r="I38" s="198">
        <v>20</v>
      </c>
      <c r="J38" s="198">
        <v>2259078</v>
      </c>
      <c r="K38" s="198">
        <v>1280000</v>
      </c>
      <c r="L38" s="198">
        <v>2891619840000</v>
      </c>
      <c r="M38" s="198">
        <v>88</v>
      </c>
      <c r="N38" s="198">
        <v>-8.9677685870000001</v>
      </c>
      <c r="O38" s="198" t="b">
        <v>0</v>
      </c>
      <c r="P38" s="198">
        <v>11.49</v>
      </c>
      <c r="Q38" s="198">
        <v>81.489999999999995</v>
      </c>
    </row>
    <row r="39" spans="1:17">
      <c r="A39" s="294"/>
      <c r="B39" s="142" t="s">
        <v>42</v>
      </c>
      <c r="C39" s="197" t="s">
        <v>246</v>
      </c>
      <c r="D39" s="135"/>
      <c r="E39" s="198" t="s">
        <v>247</v>
      </c>
      <c r="F39" s="198" t="s">
        <v>247</v>
      </c>
      <c r="G39" s="198" t="s">
        <v>247</v>
      </c>
      <c r="H39" s="198" t="s">
        <v>247</v>
      </c>
      <c r="I39" s="198">
        <v>41</v>
      </c>
      <c r="J39" s="198">
        <v>3494043.9330000002</v>
      </c>
      <c r="K39" s="198">
        <v>1968000</v>
      </c>
      <c r="L39" s="198">
        <v>6876278460144</v>
      </c>
      <c r="M39" s="198">
        <v>118</v>
      </c>
      <c r="N39" s="198">
        <v>-20.333495460000002</v>
      </c>
      <c r="O39" s="198" t="b">
        <v>0</v>
      </c>
      <c r="P39" s="198">
        <v>5.1100000000000003</v>
      </c>
      <c r="Q39" s="198">
        <v>75.11</v>
      </c>
    </row>
    <row r="40" spans="1:17">
      <c r="A40" s="294"/>
      <c r="B40" s="142" t="s">
        <v>43</v>
      </c>
      <c r="C40" s="319" t="s">
        <v>252</v>
      </c>
      <c r="D40" s="319"/>
      <c r="E40" s="198" t="s">
        <v>247</v>
      </c>
      <c r="F40" s="198" t="s">
        <v>247</v>
      </c>
      <c r="G40" s="198" t="s">
        <v>247</v>
      </c>
      <c r="H40" s="198" t="s">
        <v>247</v>
      </c>
      <c r="I40" s="198">
        <v>25</v>
      </c>
      <c r="J40" s="198">
        <v>3515526</v>
      </c>
      <c r="K40" s="198">
        <v>1050000</v>
      </c>
      <c r="L40" s="198">
        <v>3691302300000</v>
      </c>
      <c r="M40" s="198">
        <v>98</v>
      </c>
      <c r="N40" s="198">
        <v>-11.24876008</v>
      </c>
      <c r="O40" s="198" t="b">
        <v>0</v>
      </c>
      <c r="P40" s="198">
        <v>9.36</v>
      </c>
      <c r="Q40" s="198">
        <v>55.55</v>
      </c>
    </row>
    <row r="41" spans="1:17">
      <c r="A41" s="294"/>
      <c r="B41" s="142" t="s">
        <v>44</v>
      </c>
      <c r="C41" s="319" t="s">
        <v>252</v>
      </c>
      <c r="D41" s="319"/>
      <c r="E41" s="198" t="s">
        <v>247</v>
      </c>
      <c r="F41" s="198" t="s">
        <v>247</v>
      </c>
      <c r="G41" s="198" t="s">
        <v>247</v>
      </c>
      <c r="H41" s="198" t="s">
        <v>247</v>
      </c>
      <c r="I41" s="198">
        <v>50</v>
      </c>
      <c r="J41" s="198">
        <v>3611213</v>
      </c>
      <c r="K41" s="198">
        <v>900000</v>
      </c>
      <c r="L41" s="198">
        <v>3250091700000</v>
      </c>
      <c r="M41" s="198">
        <v>95</v>
      </c>
      <c r="N41" s="198">
        <v>-9.9902635209999993</v>
      </c>
      <c r="O41" s="198" t="b">
        <v>0</v>
      </c>
      <c r="P41" s="198">
        <v>10</v>
      </c>
      <c r="Q41" s="198">
        <v>56</v>
      </c>
    </row>
    <row r="42" spans="1:17">
      <c r="A42" s="294"/>
      <c r="B42" s="142" t="s">
        <v>45</v>
      </c>
      <c r="C42" s="197" t="s">
        <v>248</v>
      </c>
      <c r="D42" s="197" t="s">
        <v>249</v>
      </c>
      <c r="E42" s="198" t="s">
        <v>248</v>
      </c>
      <c r="F42" s="135"/>
      <c r="G42" s="135"/>
      <c r="H42" s="135"/>
      <c r="I42" s="135"/>
      <c r="J42" s="135"/>
      <c r="K42" s="135"/>
      <c r="L42" s="198" t="s">
        <v>267</v>
      </c>
      <c r="M42" s="198" t="s">
        <v>267</v>
      </c>
      <c r="N42" s="198" t="s">
        <v>267</v>
      </c>
      <c r="O42" s="198" t="b">
        <v>0</v>
      </c>
      <c r="P42" s="198">
        <v>0</v>
      </c>
      <c r="Q42" s="198">
        <v>0</v>
      </c>
    </row>
    <row r="43" spans="1:17">
      <c r="A43" s="295" t="s">
        <v>46</v>
      </c>
      <c r="B43" s="143" t="s">
        <v>47</v>
      </c>
      <c r="C43" s="197" t="s">
        <v>246</v>
      </c>
      <c r="D43" s="135"/>
      <c r="E43" s="198" t="s">
        <v>247</v>
      </c>
      <c r="F43" s="198" t="s">
        <v>247</v>
      </c>
      <c r="G43" s="198" t="s">
        <v>247</v>
      </c>
      <c r="H43" s="198" t="s">
        <v>247</v>
      </c>
      <c r="I43" s="198">
        <v>32.5</v>
      </c>
      <c r="J43" s="198">
        <v>2665055</v>
      </c>
      <c r="K43" s="198">
        <v>357500</v>
      </c>
      <c r="L43" s="198">
        <v>952757162500</v>
      </c>
      <c r="M43" s="198">
        <v>28</v>
      </c>
      <c r="N43" s="198">
        <v>-3.4374118490000001</v>
      </c>
      <c r="O43" s="198" t="b">
        <v>0</v>
      </c>
      <c r="P43" s="198">
        <v>24.26</v>
      </c>
      <c r="Q43" s="198">
        <v>94.26</v>
      </c>
    </row>
    <row r="44" spans="1:17">
      <c r="A44" s="295"/>
      <c r="B44" s="143" t="s">
        <v>48</v>
      </c>
      <c r="C44" s="197" t="s">
        <v>246</v>
      </c>
      <c r="D44" s="135"/>
      <c r="E44" s="198" t="s">
        <v>247</v>
      </c>
      <c r="F44" s="198" t="s">
        <v>247</v>
      </c>
      <c r="G44" s="198" t="s">
        <v>247</v>
      </c>
      <c r="H44" s="198" t="s">
        <v>247</v>
      </c>
      <c r="I44" s="198">
        <v>18</v>
      </c>
      <c r="J44" s="198">
        <v>2402902</v>
      </c>
      <c r="K44" s="198">
        <v>882000</v>
      </c>
      <c r="L44" s="198">
        <v>2119359564000</v>
      </c>
      <c r="M44" s="198">
        <v>72</v>
      </c>
      <c r="N44" s="198">
        <v>-6.7649953470000002</v>
      </c>
      <c r="O44" s="198" t="b">
        <v>0</v>
      </c>
      <c r="P44" s="198">
        <v>14.89</v>
      </c>
      <c r="Q44" s="198">
        <v>84.89</v>
      </c>
    </row>
    <row r="45" spans="1:17">
      <c r="A45" s="295"/>
      <c r="B45" s="143" t="s">
        <v>49</v>
      </c>
      <c r="C45" s="197" t="s">
        <v>246</v>
      </c>
      <c r="D45" s="135"/>
      <c r="E45" s="198" t="s">
        <v>247</v>
      </c>
      <c r="F45" s="198" t="s">
        <v>247</v>
      </c>
      <c r="G45" s="198" t="s">
        <v>247</v>
      </c>
      <c r="H45" s="198" t="s">
        <v>247</v>
      </c>
      <c r="I45" s="198">
        <v>20</v>
      </c>
      <c r="J45" s="198">
        <v>4363332</v>
      </c>
      <c r="K45" s="198">
        <v>2100000</v>
      </c>
      <c r="L45" s="198">
        <v>9162997200000</v>
      </c>
      <c r="M45" s="198">
        <v>124</v>
      </c>
      <c r="N45" s="198">
        <v>-26.856066940000002</v>
      </c>
      <c r="O45" s="198" t="b">
        <v>0</v>
      </c>
      <c r="P45" s="198">
        <v>3.83</v>
      </c>
      <c r="Q45" s="198">
        <v>73.83</v>
      </c>
    </row>
    <row r="46" spans="1:17">
      <c r="A46" s="295"/>
      <c r="B46" s="143" t="s">
        <v>50</v>
      </c>
      <c r="C46" s="319" t="s">
        <v>252</v>
      </c>
      <c r="D46" s="319"/>
      <c r="E46" s="198" t="s">
        <v>247</v>
      </c>
      <c r="F46" s="198" t="s">
        <v>247</v>
      </c>
      <c r="G46" s="198" t="s">
        <v>247</v>
      </c>
      <c r="H46" s="198" t="s">
        <v>247</v>
      </c>
      <c r="I46" s="198">
        <v>19</v>
      </c>
      <c r="J46" s="198">
        <v>2623525</v>
      </c>
      <c r="K46" s="198">
        <v>342000</v>
      </c>
      <c r="L46" s="198">
        <v>897245550000</v>
      </c>
      <c r="M46" s="198">
        <v>22</v>
      </c>
      <c r="N46" s="198">
        <v>-3.279072105</v>
      </c>
      <c r="O46" s="198" t="b">
        <v>0</v>
      </c>
      <c r="P46" s="198">
        <v>25.53</v>
      </c>
      <c r="Q46" s="198">
        <v>66.87</v>
      </c>
    </row>
    <row r="47" spans="1:17">
      <c r="A47" s="295"/>
      <c r="B47" s="143" t="s">
        <v>51</v>
      </c>
      <c r="C47" s="319" t="s">
        <v>252</v>
      </c>
      <c r="D47" s="319"/>
      <c r="E47" s="198" t="s">
        <v>247</v>
      </c>
      <c r="F47" s="198" t="s">
        <v>247</v>
      </c>
      <c r="G47" s="198" t="s">
        <v>247</v>
      </c>
      <c r="H47" s="198" t="s">
        <v>247</v>
      </c>
      <c r="I47" s="198">
        <v>49</v>
      </c>
      <c r="J47" s="198">
        <v>4716110</v>
      </c>
      <c r="K47" s="198">
        <v>2303000</v>
      </c>
      <c r="L47" s="198">
        <v>10861201330000</v>
      </c>
      <c r="M47" s="198">
        <v>126</v>
      </c>
      <c r="N47" s="198">
        <v>-31.699976079999999</v>
      </c>
      <c r="O47" s="198" t="b">
        <v>0</v>
      </c>
      <c r="P47" s="198">
        <v>3.4</v>
      </c>
      <c r="Q47" s="198">
        <v>51.38</v>
      </c>
    </row>
    <row r="48" spans="1:17">
      <c r="A48" s="295"/>
      <c r="B48" s="143" t="s">
        <v>52</v>
      </c>
      <c r="C48" s="197" t="s">
        <v>246</v>
      </c>
      <c r="D48" s="135"/>
      <c r="E48" s="198" t="s">
        <v>247</v>
      </c>
      <c r="F48" s="198" t="s">
        <v>247</v>
      </c>
      <c r="G48" s="198" t="s">
        <v>247</v>
      </c>
      <c r="H48" s="198" t="s">
        <v>247</v>
      </c>
      <c r="I48" s="198">
        <v>40</v>
      </c>
      <c r="J48" s="198">
        <v>3518071</v>
      </c>
      <c r="K48" s="198">
        <v>5600000</v>
      </c>
      <c r="L48" s="198">
        <v>19701197600000</v>
      </c>
      <c r="M48" s="198">
        <v>138</v>
      </c>
      <c r="N48" s="198">
        <v>-56.91492993</v>
      </c>
      <c r="O48" s="198" t="b">
        <v>0</v>
      </c>
      <c r="P48" s="198">
        <v>0.85</v>
      </c>
      <c r="Q48" s="198">
        <v>70.849999999999994</v>
      </c>
    </row>
    <row r="49" spans="1:17">
      <c r="A49" s="295"/>
      <c r="B49" s="143" t="s">
        <v>53</v>
      </c>
      <c r="C49" s="197" t="s">
        <v>246</v>
      </c>
      <c r="D49" s="135"/>
      <c r="E49" s="198" t="s">
        <v>247</v>
      </c>
      <c r="F49" s="198" t="s">
        <v>247</v>
      </c>
      <c r="G49" s="198" t="s">
        <v>247</v>
      </c>
      <c r="H49" s="198" t="s">
        <v>247</v>
      </c>
      <c r="I49" s="198">
        <v>23</v>
      </c>
      <c r="J49" s="198">
        <v>4227402</v>
      </c>
      <c r="K49" s="198">
        <v>897000</v>
      </c>
      <c r="L49" s="198">
        <v>3791979594000</v>
      </c>
      <c r="M49" s="198">
        <v>101</v>
      </c>
      <c r="N49" s="198">
        <v>-11.53592913</v>
      </c>
      <c r="O49" s="198" t="b">
        <v>0</v>
      </c>
      <c r="P49" s="198">
        <v>8.7200000000000006</v>
      </c>
      <c r="Q49" s="198">
        <v>78.72</v>
      </c>
    </row>
    <row r="50" spans="1:17">
      <c r="A50" s="295"/>
      <c r="B50" s="143" t="s">
        <v>54</v>
      </c>
      <c r="C50" s="197" t="s">
        <v>246</v>
      </c>
      <c r="D50" s="135"/>
      <c r="E50" s="198" t="s">
        <v>247</v>
      </c>
      <c r="F50" s="198" t="s">
        <v>247</v>
      </c>
      <c r="G50" s="198" t="s">
        <v>247</v>
      </c>
      <c r="H50" s="198" t="s">
        <v>247</v>
      </c>
      <c r="I50" s="198">
        <v>30</v>
      </c>
      <c r="J50" s="198">
        <v>2901180</v>
      </c>
      <c r="K50" s="198">
        <v>4860000</v>
      </c>
      <c r="L50" s="198">
        <v>14099734800000</v>
      </c>
      <c r="M50" s="198">
        <v>132</v>
      </c>
      <c r="N50" s="198">
        <v>-40.93747681</v>
      </c>
      <c r="O50" s="198" t="b">
        <v>0</v>
      </c>
      <c r="P50" s="198">
        <v>2.13</v>
      </c>
      <c r="Q50" s="198">
        <v>72.13</v>
      </c>
    </row>
    <row r="51" spans="1:17">
      <c r="A51" s="295"/>
      <c r="B51" s="141" t="s">
        <v>55</v>
      </c>
      <c r="C51" s="197" t="s">
        <v>248</v>
      </c>
      <c r="D51" s="197" t="s">
        <v>249</v>
      </c>
      <c r="E51" s="198" t="s">
        <v>248</v>
      </c>
      <c r="F51" s="135"/>
      <c r="G51" s="135"/>
      <c r="H51" s="135"/>
      <c r="I51" s="135"/>
      <c r="J51" s="135"/>
      <c r="K51" s="135"/>
      <c r="L51" s="198" t="s">
        <v>267</v>
      </c>
      <c r="M51" s="198" t="s">
        <v>267</v>
      </c>
      <c r="N51" s="198" t="s">
        <v>267</v>
      </c>
      <c r="O51" s="198" t="b">
        <v>0</v>
      </c>
      <c r="P51" s="198">
        <v>0</v>
      </c>
      <c r="Q51" s="198">
        <v>0</v>
      </c>
    </row>
    <row r="52" spans="1:17">
      <c r="A52" s="295"/>
      <c r="B52" s="143" t="s">
        <v>56</v>
      </c>
      <c r="C52" s="197" t="s">
        <v>246</v>
      </c>
      <c r="D52" s="135"/>
      <c r="E52" s="198" t="s">
        <v>247</v>
      </c>
      <c r="F52" s="198" t="s">
        <v>247</v>
      </c>
      <c r="G52" s="198" t="s">
        <v>247</v>
      </c>
      <c r="H52" s="198" t="s">
        <v>247</v>
      </c>
      <c r="I52" s="198">
        <v>24.4</v>
      </c>
      <c r="J52" s="198">
        <v>1994287</v>
      </c>
      <c r="K52" s="198">
        <v>1293200</v>
      </c>
      <c r="L52" s="198">
        <v>2579011948400</v>
      </c>
      <c r="M52" s="198">
        <v>82</v>
      </c>
      <c r="N52" s="198">
        <v>-8.0760947309999995</v>
      </c>
      <c r="O52" s="198" t="b">
        <v>0</v>
      </c>
      <c r="P52" s="198">
        <v>12.77</v>
      </c>
      <c r="Q52" s="198">
        <v>82.77</v>
      </c>
    </row>
    <row r="53" spans="1:17">
      <c r="A53" s="295"/>
      <c r="B53" s="143" t="s">
        <v>57</v>
      </c>
      <c r="C53" s="197" t="s">
        <v>246</v>
      </c>
      <c r="D53" s="135"/>
      <c r="E53" s="198" t="s">
        <v>247</v>
      </c>
      <c r="F53" s="198" t="s">
        <v>247</v>
      </c>
      <c r="G53" s="198" t="s">
        <v>247</v>
      </c>
      <c r="H53" s="198" t="s">
        <v>247</v>
      </c>
      <c r="I53" s="198">
        <v>40</v>
      </c>
      <c r="J53" s="198">
        <v>4221288</v>
      </c>
      <c r="K53" s="198">
        <v>280000</v>
      </c>
      <c r="L53" s="198">
        <v>1181960640000</v>
      </c>
      <c r="M53" s="198">
        <v>50</v>
      </c>
      <c r="N53" s="198">
        <v>-4.0911853269999998</v>
      </c>
      <c r="O53" s="198" t="b">
        <v>0</v>
      </c>
      <c r="P53" s="198">
        <v>19.57</v>
      </c>
      <c r="Q53" s="198">
        <v>89.57</v>
      </c>
    </row>
    <row r="54" spans="1:17">
      <c r="A54" s="295"/>
      <c r="B54" s="143" t="s">
        <v>58</v>
      </c>
      <c r="C54" s="197" t="s">
        <v>246</v>
      </c>
      <c r="D54" s="135"/>
      <c r="E54" s="198" t="s">
        <v>247</v>
      </c>
      <c r="F54" s="198" t="s">
        <v>247</v>
      </c>
      <c r="G54" s="198" t="s">
        <v>247</v>
      </c>
      <c r="H54" s="198" t="s">
        <v>247</v>
      </c>
      <c r="I54" s="198">
        <v>50</v>
      </c>
      <c r="J54" s="198">
        <v>1745778</v>
      </c>
      <c r="K54" s="198">
        <v>5050000</v>
      </c>
      <c r="L54" s="198">
        <v>8816178900000</v>
      </c>
      <c r="M54" s="198">
        <v>123</v>
      </c>
      <c r="N54" s="198">
        <v>-25.866812289999999</v>
      </c>
      <c r="O54" s="198" t="b">
        <v>0</v>
      </c>
      <c r="P54" s="198">
        <v>4.04</v>
      </c>
      <c r="Q54" s="198">
        <v>74.040000000000006</v>
      </c>
    </row>
    <row r="55" spans="1:17">
      <c r="A55" s="295"/>
      <c r="B55" s="143" t="s">
        <v>59</v>
      </c>
      <c r="C55" s="197" t="s">
        <v>246</v>
      </c>
      <c r="D55" s="135"/>
      <c r="E55" s="198" t="s">
        <v>247</v>
      </c>
      <c r="F55" s="198" t="s">
        <v>247</v>
      </c>
      <c r="G55" s="198" t="s">
        <v>247</v>
      </c>
      <c r="H55" s="198" t="s">
        <v>247</v>
      </c>
      <c r="I55" s="198">
        <v>28</v>
      </c>
      <c r="J55" s="198">
        <v>2286231</v>
      </c>
      <c r="K55" s="198">
        <v>560000</v>
      </c>
      <c r="L55" s="198">
        <v>1280289360000</v>
      </c>
      <c r="M55" s="198">
        <v>55</v>
      </c>
      <c r="N55" s="198">
        <v>-4.37165537</v>
      </c>
      <c r="O55" s="198" t="b">
        <v>0</v>
      </c>
      <c r="P55" s="198">
        <v>18.510000000000002</v>
      </c>
      <c r="Q55" s="198">
        <v>88.51</v>
      </c>
    </row>
    <row r="56" spans="1:17">
      <c r="A56" s="295"/>
      <c r="B56" s="143" t="s">
        <v>60</v>
      </c>
      <c r="C56" s="197" t="s">
        <v>248</v>
      </c>
      <c r="D56" s="197" t="s">
        <v>249</v>
      </c>
      <c r="E56" s="198" t="s">
        <v>248</v>
      </c>
      <c r="F56" s="135"/>
      <c r="G56" s="135"/>
      <c r="H56" s="135"/>
      <c r="I56" s="135"/>
      <c r="J56" s="135"/>
      <c r="K56" s="135"/>
      <c r="L56" s="198" t="s">
        <v>267</v>
      </c>
      <c r="M56" s="198" t="s">
        <v>267</v>
      </c>
      <c r="N56" s="198" t="s">
        <v>267</v>
      </c>
      <c r="O56" s="198" t="b">
        <v>0</v>
      </c>
      <c r="P56" s="198">
        <v>0</v>
      </c>
      <c r="Q56" s="198">
        <v>0</v>
      </c>
    </row>
    <row r="57" spans="1:17">
      <c r="A57" s="295"/>
      <c r="B57" s="143" t="s">
        <v>61</v>
      </c>
      <c r="C57" s="197" t="s">
        <v>246</v>
      </c>
      <c r="D57" s="135"/>
      <c r="E57" s="198" t="s">
        <v>247</v>
      </c>
      <c r="F57" s="198" t="s">
        <v>247</v>
      </c>
      <c r="G57" s="198" t="s">
        <v>247</v>
      </c>
      <c r="H57" s="198" t="s">
        <v>247</v>
      </c>
      <c r="I57" s="198">
        <v>14.7</v>
      </c>
      <c r="J57" s="198">
        <v>2255456</v>
      </c>
      <c r="K57" s="198">
        <v>338100</v>
      </c>
      <c r="L57" s="198">
        <v>762569673600</v>
      </c>
      <c r="M57" s="198">
        <v>10</v>
      </c>
      <c r="N57" s="198">
        <v>-2.8949264669999999</v>
      </c>
      <c r="O57" s="198" t="b">
        <v>0</v>
      </c>
      <c r="P57" s="198">
        <v>28.09</v>
      </c>
      <c r="Q57" s="198">
        <v>98.09</v>
      </c>
    </row>
    <row r="58" spans="1:17">
      <c r="A58" s="295"/>
      <c r="B58" s="143" t="s">
        <v>62</v>
      </c>
      <c r="C58" s="197" t="s">
        <v>246</v>
      </c>
      <c r="D58" s="135"/>
      <c r="E58" s="198" t="s">
        <v>247</v>
      </c>
      <c r="F58" s="198" t="s">
        <v>247</v>
      </c>
      <c r="G58" s="198" t="s">
        <v>247</v>
      </c>
      <c r="H58" s="198" t="s">
        <v>247</v>
      </c>
      <c r="I58" s="198">
        <v>20</v>
      </c>
      <c r="J58" s="198">
        <v>2308402</v>
      </c>
      <c r="K58" s="198">
        <v>349900</v>
      </c>
      <c r="L58" s="198">
        <v>807709859800</v>
      </c>
      <c r="M58" s="198">
        <v>12</v>
      </c>
      <c r="N58" s="198">
        <v>-3.0236830499999998</v>
      </c>
      <c r="O58" s="198" t="b">
        <v>0</v>
      </c>
      <c r="P58" s="198">
        <v>27.66</v>
      </c>
      <c r="Q58" s="198">
        <v>97.66</v>
      </c>
    </row>
    <row r="59" spans="1:17">
      <c r="A59" s="295"/>
      <c r="B59" s="143" t="s">
        <v>63</v>
      </c>
      <c r="C59" s="319" t="s">
        <v>252</v>
      </c>
      <c r="D59" s="319"/>
      <c r="E59" s="198" t="s">
        <v>247</v>
      </c>
      <c r="F59" s="198" t="s">
        <v>247</v>
      </c>
      <c r="G59" s="198" t="s">
        <v>247</v>
      </c>
      <c r="H59" s="198" t="s">
        <v>247</v>
      </c>
      <c r="I59" s="198">
        <v>17</v>
      </c>
      <c r="J59" s="198">
        <v>2910387</v>
      </c>
      <c r="K59" s="198">
        <v>1394000</v>
      </c>
      <c r="L59" s="198">
        <v>4057079478000</v>
      </c>
      <c r="M59" s="198">
        <v>104</v>
      </c>
      <c r="N59" s="198">
        <v>-12.292092500000001</v>
      </c>
      <c r="O59" s="198" t="b">
        <v>0</v>
      </c>
      <c r="P59" s="198">
        <v>8.09</v>
      </c>
      <c r="Q59" s="198">
        <v>54.66</v>
      </c>
    </row>
    <row r="60" spans="1:17">
      <c r="A60" s="295"/>
      <c r="B60" s="143" t="s">
        <v>64</v>
      </c>
      <c r="C60" s="197" t="s">
        <v>246</v>
      </c>
      <c r="D60" s="135"/>
      <c r="E60" s="198" t="s">
        <v>247</v>
      </c>
      <c r="F60" s="198" t="s">
        <v>247</v>
      </c>
      <c r="G60" s="198" t="s">
        <v>247</v>
      </c>
      <c r="H60" s="198" t="s">
        <v>247</v>
      </c>
      <c r="I60" s="198">
        <v>18</v>
      </c>
      <c r="J60" s="198">
        <v>4122983</v>
      </c>
      <c r="K60" s="198">
        <v>900000</v>
      </c>
      <c r="L60" s="198">
        <v>3710684700000</v>
      </c>
      <c r="M60" s="198">
        <v>99</v>
      </c>
      <c r="N60" s="198">
        <v>-11.304045889999999</v>
      </c>
      <c r="O60" s="198" t="b">
        <v>0</v>
      </c>
      <c r="P60" s="198">
        <v>9.15</v>
      </c>
      <c r="Q60" s="198">
        <v>79.150000000000006</v>
      </c>
    </row>
    <row r="61" spans="1:17">
      <c r="A61" s="295"/>
      <c r="B61" s="143" t="s">
        <v>65</v>
      </c>
      <c r="C61" s="197" t="s">
        <v>246</v>
      </c>
      <c r="D61" s="135"/>
      <c r="E61" s="198" t="s">
        <v>247</v>
      </c>
      <c r="F61" s="198" t="s">
        <v>247</v>
      </c>
      <c r="G61" s="198" t="s">
        <v>247</v>
      </c>
      <c r="H61" s="198" t="s">
        <v>247</v>
      </c>
      <c r="I61" s="198">
        <v>30</v>
      </c>
      <c r="J61" s="198">
        <v>3298262</v>
      </c>
      <c r="K61" s="198">
        <v>720000</v>
      </c>
      <c r="L61" s="198">
        <v>2374748640000</v>
      </c>
      <c r="M61" s="198">
        <v>77</v>
      </c>
      <c r="N61" s="198">
        <v>-7.4934598809999997</v>
      </c>
      <c r="O61" s="198" t="b">
        <v>0</v>
      </c>
      <c r="P61" s="198">
        <v>13.83</v>
      </c>
      <c r="Q61" s="198">
        <v>83.83</v>
      </c>
    </row>
    <row r="62" spans="1:17">
      <c r="A62" s="295"/>
      <c r="B62" s="143" t="s">
        <v>66</v>
      </c>
      <c r="C62" s="197" t="s">
        <v>246</v>
      </c>
      <c r="D62" s="135"/>
      <c r="E62" s="198" t="s">
        <v>247</v>
      </c>
      <c r="F62" s="198" t="s">
        <v>247</v>
      </c>
      <c r="G62" s="198" t="s">
        <v>247</v>
      </c>
      <c r="H62" s="198" t="s">
        <v>247</v>
      </c>
      <c r="I62" s="198">
        <v>50</v>
      </c>
      <c r="J62" s="198">
        <v>3184955</v>
      </c>
      <c r="K62" s="198">
        <v>1400000</v>
      </c>
      <c r="L62" s="198">
        <v>4458937000000</v>
      </c>
      <c r="M62" s="198">
        <v>109</v>
      </c>
      <c r="N62" s="198">
        <v>-13.43833946</v>
      </c>
      <c r="O62" s="198" t="b">
        <v>0</v>
      </c>
      <c r="P62" s="198">
        <v>7.02</v>
      </c>
      <c r="Q62" s="198">
        <v>77.02</v>
      </c>
    </row>
    <row r="63" spans="1:17">
      <c r="A63" s="296" t="s">
        <v>67</v>
      </c>
      <c r="B63" s="144" t="s">
        <v>68</v>
      </c>
      <c r="C63" s="197" t="s">
        <v>246</v>
      </c>
      <c r="D63" s="135"/>
      <c r="E63" s="198" t="s">
        <v>247</v>
      </c>
      <c r="F63" s="198" t="s">
        <v>247</v>
      </c>
      <c r="G63" s="198" t="s">
        <v>247</v>
      </c>
      <c r="H63" s="198" t="s">
        <v>247</v>
      </c>
      <c r="I63" s="198">
        <v>20</v>
      </c>
      <c r="J63" s="198">
        <v>2445556</v>
      </c>
      <c r="K63" s="198">
        <v>940000</v>
      </c>
      <c r="L63" s="198">
        <v>2298822640000</v>
      </c>
      <c r="M63" s="198">
        <v>76</v>
      </c>
      <c r="N63" s="198">
        <v>-7.2768907189999998</v>
      </c>
      <c r="O63" s="198" t="b">
        <v>0</v>
      </c>
      <c r="P63" s="198">
        <v>14.04</v>
      </c>
      <c r="Q63" s="198">
        <v>84.04</v>
      </c>
    </row>
    <row r="64" spans="1:17">
      <c r="A64" s="296"/>
      <c r="B64" s="144" t="s">
        <v>69</v>
      </c>
      <c r="C64" s="319" t="s">
        <v>252</v>
      </c>
      <c r="D64" s="319"/>
      <c r="E64" s="198" t="s">
        <v>247</v>
      </c>
      <c r="F64" s="198" t="s">
        <v>247</v>
      </c>
      <c r="G64" s="198" t="s">
        <v>247</v>
      </c>
      <c r="H64" s="198" t="s">
        <v>247</v>
      </c>
      <c r="I64" s="198">
        <v>38</v>
      </c>
      <c r="J64" s="198">
        <v>2316884</v>
      </c>
      <c r="K64" s="198">
        <v>456000</v>
      </c>
      <c r="L64" s="198">
        <v>1056499104000</v>
      </c>
      <c r="M64" s="198">
        <v>38</v>
      </c>
      <c r="N64" s="198">
        <v>-3.7333224110000001</v>
      </c>
      <c r="O64" s="198" t="b">
        <v>0</v>
      </c>
      <c r="P64" s="198">
        <v>22.13</v>
      </c>
      <c r="Q64" s="198">
        <v>64.489999999999995</v>
      </c>
    </row>
    <row r="65" spans="1:17">
      <c r="A65" s="296"/>
      <c r="B65" s="141" t="s">
        <v>70</v>
      </c>
      <c r="C65" s="197" t="s">
        <v>248</v>
      </c>
      <c r="D65" s="197" t="s">
        <v>249</v>
      </c>
      <c r="E65" s="198" t="s">
        <v>248</v>
      </c>
      <c r="F65" s="135"/>
      <c r="G65" s="135"/>
      <c r="H65" s="135"/>
      <c r="I65" s="135"/>
      <c r="J65" s="135"/>
      <c r="K65" s="135"/>
      <c r="L65" s="198" t="s">
        <v>267</v>
      </c>
      <c r="M65" s="198" t="s">
        <v>267</v>
      </c>
      <c r="N65" s="198" t="s">
        <v>267</v>
      </c>
      <c r="O65" s="198" t="b">
        <v>0</v>
      </c>
      <c r="P65" s="198">
        <v>0</v>
      </c>
      <c r="Q65" s="198">
        <v>0</v>
      </c>
    </row>
    <row r="66" spans="1:17">
      <c r="A66" s="296"/>
      <c r="B66" s="139" t="s">
        <v>71</v>
      </c>
      <c r="C66" s="197" t="s">
        <v>248</v>
      </c>
      <c r="D66" s="197" t="s">
        <v>249</v>
      </c>
      <c r="E66" s="198" t="s">
        <v>248</v>
      </c>
      <c r="F66" s="135"/>
      <c r="G66" s="135"/>
      <c r="H66" s="135"/>
      <c r="I66" s="135"/>
      <c r="J66" s="135"/>
      <c r="K66" s="135"/>
      <c r="L66" s="198" t="s">
        <v>267</v>
      </c>
      <c r="M66" s="198" t="s">
        <v>267</v>
      </c>
      <c r="N66" s="198" t="s">
        <v>267</v>
      </c>
      <c r="O66" s="198" t="b">
        <v>0</v>
      </c>
      <c r="P66" s="198">
        <v>0</v>
      </c>
      <c r="Q66" s="198">
        <v>0</v>
      </c>
    </row>
    <row r="67" spans="1:17">
      <c r="A67" s="296"/>
      <c r="B67" s="144" t="s">
        <v>72</v>
      </c>
      <c r="C67" s="197" t="s">
        <v>246</v>
      </c>
      <c r="D67" s="135"/>
      <c r="E67" s="198" t="s">
        <v>247</v>
      </c>
      <c r="F67" s="198" t="s">
        <v>247</v>
      </c>
      <c r="G67" s="198" t="s">
        <v>247</v>
      </c>
      <c r="H67" s="198" t="s">
        <v>247</v>
      </c>
      <c r="I67" s="198">
        <v>45</v>
      </c>
      <c r="J67" s="198">
        <v>2731703</v>
      </c>
      <c r="K67" s="198">
        <v>810000</v>
      </c>
      <c r="L67" s="198">
        <v>2212679430000</v>
      </c>
      <c r="M67" s="198">
        <v>75</v>
      </c>
      <c r="N67" s="198">
        <v>-7.0311782779999996</v>
      </c>
      <c r="O67" s="198" t="b">
        <v>0</v>
      </c>
      <c r="P67" s="198">
        <v>14.26</v>
      </c>
      <c r="Q67" s="198">
        <v>84.26</v>
      </c>
    </row>
    <row r="68" spans="1:17">
      <c r="A68" s="296"/>
      <c r="B68" s="141" t="s">
        <v>73</v>
      </c>
      <c r="C68" s="197" t="s">
        <v>248</v>
      </c>
      <c r="D68" s="197" t="s">
        <v>249</v>
      </c>
      <c r="E68" s="198" t="s">
        <v>248</v>
      </c>
      <c r="F68" s="135"/>
      <c r="G68" s="135"/>
      <c r="H68" s="135"/>
      <c r="I68" s="135"/>
      <c r="J68" s="135"/>
      <c r="K68" s="135"/>
      <c r="L68" s="198" t="s">
        <v>267</v>
      </c>
      <c r="M68" s="198" t="s">
        <v>267</v>
      </c>
      <c r="N68" s="198" t="s">
        <v>267</v>
      </c>
      <c r="O68" s="198" t="b">
        <v>0</v>
      </c>
      <c r="P68" s="198">
        <v>0</v>
      </c>
      <c r="Q68" s="198">
        <v>0</v>
      </c>
    </row>
    <row r="69" spans="1:17">
      <c r="A69" s="296"/>
      <c r="B69" s="144" t="s">
        <v>74</v>
      </c>
      <c r="C69" s="319" t="s">
        <v>252</v>
      </c>
      <c r="D69" s="319"/>
      <c r="E69" s="198" t="s">
        <v>247</v>
      </c>
      <c r="F69" s="198" t="s">
        <v>247</v>
      </c>
      <c r="G69" s="198" t="s">
        <v>247</v>
      </c>
      <c r="H69" s="198" t="s">
        <v>247</v>
      </c>
      <c r="I69" s="198">
        <v>50</v>
      </c>
      <c r="J69" s="198">
        <v>3956201</v>
      </c>
      <c r="K69" s="198">
        <v>2450000</v>
      </c>
      <c r="L69" s="198">
        <v>9692692450000</v>
      </c>
      <c r="M69" s="198">
        <v>125</v>
      </c>
      <c r="N69" s="198">
        <v>-28.3669546</v>
      </c>
      <c r="O69" s="198" t="b">
        <v>0</v>
      </c>
      <c r="P69" s="198">
        <v>3.62</v>
      </c>
      <c r="Q69" s="198">
        <v>51.53</v>
      </c>
    </row>
    <row r="70" spans="1:17">
      <c r="A70" s="296"/>
      <c r="B70" s="144" t="s">
        <v>75</v>
      </c>
      <c r="C70" s="197" t="s">
        <v>246</v>
      </c>
      <c r="D70" s="135"/>
      <c r="E70" s="198" t="s">
        <v>247</v>
      </c>
      <c r="F70" s="198" t="s">
        <v>247</v>
      </c>
      <c r="G70" s="198" t="s">
        <v>247</v>
      </c>
      <c r="H70" s="198" t="s">
        <v>247</v>
      </c>
      <c r="I70" s="198">
        <v>17.600000000000001</v>
      </c>
      <c r="J70" s="198">
        <v>3108138</v>
      </c>
      <c r="K70" s="198">
        <v>369600</v>
      </c>
      <c r="L70" s="198">
        <v>1148767804800</v>
      </c>
      <c r="M70" s="198">
        <v>46</v>
      </c>
      <c r="N70" s="198">
        <v>-3.9965070279999999</v>
      </c>
      <c r="O70" s="198" t="b">
        <v>0</v>
      </c>
      <c r="P70" s="198">
        <v>20.43</v>
      </c>
      <c r="Q70" s="198">
        <v>90.43</v>
      </c>
    </row>
    <row r="71" spans="1:17">
      <c r="A71" s="296"/>
      <c r="B71" s="144" t="s">
        <v>76</v>
      </c>
      <c r="C71" s="197" t="s">
        <v>246</v>
      </c>
      <c r="D71" s="135"/>
      <c r="E71" s="198" t="s">
        <v>247</v>
      </c>
      <c r="F71" s="198" t="s">
        <v>247</v>
      </c>
      <c r="G71" s="198" t="s">
        <v>247</v>
      </c>
      <c r="H71" s="198" t="s">
        <v>247</v>
      </c>
      <c r="I71" s="198">
        <v>40</v>
      </c>
      <c r="J71" s="198">
        <v>3659343</v>
      </c>
      <c r="K71" s="198">
        <v>2080000</v>
      </c>
      <c r="L71" s="198">
        <v>7611433440000</v>
      </c>
      <c r="M71" s="198">
        <v>119</v>
      </c>
      <c r="N71" s="198">
        <v>-22.430430609999998</v>
      </c>
      <c r="O71" s="198" t="b">
        <v>0</v>
      </c>
      <c r="P71" s="198">
        <v>4.8899999999999997</v>
      </c>
      <c r="Q71" s="198">
        <v>74.89</v>
      </c>
    </row>
    <row r="72" spans="1:17">
      <c r="A72" s="296"/>
      <c r="B72" s="144" t="s">
        <v>77</v>
      </c>
      <c r="C72" s="197" t="s">
        <v>246</v>
      </c>
      <c r="D72" s="135"/>
      <c r="E72" s="198" t="s">
        <v>247</v>
      </c>
      <c r="F72" s="198" t="s">
        <v>247</v>
      </c>
      <c r="G72" s="198" t="s">
        <v>247</v>
      </c>
      <c r="H72" s="198" t="s">
        <v>247</v>
      </c>
      <c r="I72" s="198">
        <v>50</v>
      </c>
      <c r="J72" s="198">
        <v>3966845</v>
      </c>
      <c r="K72" s="198">
        <v>2750000</v>
      </c>
      <c r="L72" s="198">
        <v>10908823750000</v>
      </c>
      <c r="M72" s="198">
        <v>127</v>
      </c>
      <c r="N72" s="198">
        <v>-31.835812919999999</v>
      </c>
      <c r="O72" s="198" t="b">
        <v>0</v>
      </c>
      <c r="P72" s="198">
        <v>3.19</v>
      </c>
      <c r="Q72" s="198">
        <v>73.19</v>
      </c>
    </row>
    <row r="73" spans="1:17">
      <c r="A73" s="296"/>
      <c r="B73" s="144" t="s">
        <v>78</v>
      </c>
      <c r="C73" s="197" t="s">
        <v>246</v>
      </c>
      <c r="D73" s="135"/>
      <c r="E73" s="198" t="s">
        <v>247</v>
      </c>
      <c r="F73" s="198" t="s">
        <v>247</v>
      </c>
      <c r="G73" s="198" t="s">
        <v>247</v>
      </c>
      <c r="H73" s="198" t="s">
        <v>247</v>
      </c>
      <c r="I73" s="198">
        <v>18</v>
      </c>
      <c r="J73" s="198">
        <v>1609036</v>
      </c>
      <c r="K73" s="198">
        <v>864000</v>
      </c>
      <c r="L73" s="198">
        <v>1390207104000</v>
      </c>
      <c r="M73" s="198">
        <v>61</v>
      </c>
      <c r="N73" s="198">
        <v>-4.6851816160000004</v>
      </c>
      <c r="O73" s="198" t="b">
        <v>0</v>
      </c>
      <c r="P73" s="198">
        <v>17.23</v>
      </c>
      <c r="Q73" s="198">
        <v>87.23</v>
      </c>
    </row>
    <row r="74" spans="1:17">
      <c r="A74" s="296"/>
      <c r="B74" s="144" t="s">
        <v>79</v>
      </c>
      <c r="C74" s="197" t="s">
        <v>246</v>
      </c>
      <c r="D74" s="135"/>
      <c r="E74" s="198" t="s">
        <v>247</v>
      </c>
      <c r="F74" s="198" t="s">
        <v>247</v>
      </c>
      <c r="G74" s="198" t="s">
        <v>247</v>
      </c>
      <c r="H74" s="198" t="s">
        <v>247</v>
      </c>
      <c r="I74" s="198">
        <v>17.100000000000001</v>
      </c>
      <c r="J74" s="198">
        <v>2680942</v>
      </c>
      <c r="K74" s="198">
        <v>410400</v>
      </c>
      <c r="L74" s="198">
        <v>1100258596800</v>
      </c>
      <c r="M74" s="198">
        <v>41</v>
      </c>
      <c r="N74" s="198">
        <v>-3.8581407429999999</v>
      </c>
      <c r="O74" s="198" t="b">
        <v>0</v>
      </c>
      <c r="P74" s="198">
        <v>21.49</v>
      </c>
      <c r="Q74" s="198">
        <v>91.49</v>
      </c>
    </row>
    <row r="75" spans="1:17">
      <c r="A75" s="296"/>
      <c r="B75" s="144" t="s">
        <v>80</v>
      </c>
      <c r="C75" s="197" t="s">
        <v>246</v>
      </c>
      <c r="D75" s="135"/>
      <c r="E75" s="198" t="s">
        <v>247</v>
      </c>
      <c r="F75" s="198" t="s">
        <v>247</v>
      </c>
      <c r="G75" s="198" t="s">
        <v>247</v>
      </c>
      <c r="H75" s="198" t="s">
        <v>247</v>
      </c>
      <c r="I75" s="198">
        <v>47</v>
      </c>
      <c r="J75" s="198">
        <v>3734590</v>
      </c>
      <c r="K75" s="198">
        <v>329000</v>
      </c>
      <c r="L75" s="198">
        <v>1228680110000</v>
      </c>
      <c r="M75" s="198">
        <v>52</v>
      </c>
      <c r="N75" s="198">
        <v>-4.2244466139999997</v>
      </c>
      <c r="O75" s="198" t="b">
        <v>0</v>
      </c>
      <c r="P75" s="198">
        <v>19.149999999999999</v>
      </c>
      <c r="Q75" s="198">
        <v>89.15</v>
      </c>
    </row>
    <row r="76" spans="1:17">
      <c r="A76" s="296"/>
      <c r="B76" s="144" t="s">
        <v>81</v>
      </c>
      <c r="C76" s="197" t="s">
        <v>246</v>
      </c>
      <c r="D76" s="135"/>
      <c r="E76" s="198" t="s">
        <v>247</v>
      </c>
      <c r="F76" s="198" t="s">
        <v>247</v>
      </c>
      <c r="G76" s="198" t="s">
        <v>247</v>
      </c>
      <c r="H76" s="198" t="s">
        <v>247</v>
      </c>
      <c r="I76" s="198">
        <v>50</v>
      </c>
      <c r="J76" s="198">
        <v>4857625</v>
      </c>
      <c r="K76" s="198">
        <v>3100000</v>
      </c>
      <c r="L76" s="198">
        <v>15058637500000</v>
      </c>
      <c r="M76" s="198">
        <v>133</v>
      </c>
      <c r="N76" s="198">
        <v>-43.672623590000001</v>
      </c>
      <c r="O76" s="198" t="b">
        <v>0</v>
      </c>
      <c r="P76" s="198">
        <v>1.91</v>
      </c>
      <c r="Q76" s="198">
        <v>71.91</v>
      </c>
    </row>
    <row r="77" spans="1:17">
      <c r="A77" s="296"/>
      <c r="B77" s="144" t="s">
        <v>82</v>
      </c>
      <c r="C77" s="319" t="s">
        <v>252</v>
      </c>
      <c r="D77" s="319"/>
      <c r="E77" s="198" t="s">
        <v>247</v>
      </c>
      <c r="F77" s="198" t="s">
        <v>247</v>
      </c>
      <c r="G77" s="198" t="s">
        <v>247</v>
      </c>
      <c r="H77" s="198" t="s">
        <v>247</v>
      </c>
      <c r="I77" s="198">
        <v>50</v>
      </c>
      <c r="J77" s="198">
        <v>4699225</v>
      </c>
      <c r="K77" s="198">
        <v>3800000</v>
      </c>
      <c r="L77" s="198">
        <v>17857055000000</v>
      </c>
      <c r="M77" s="198">
        <v>135</v>
      </c>
      <c r="N77" s="198">
        <v>-51.654750049999997</v>
      </c>
      <c r="O77" s="198" t="b">
        <v>0</v>
      </c>
      <c r="P77" s="198">
        <v>1.49</v>
      </c>
      <c r="Q77" s="198">
        <v>50.04</v>
      </c>
    </row>
    <row r="78" spans="1:17">
      <c r="A78" s="296"/>
      <c r="B78" s="144" t="s">
        <v>83</v>
      </c>
      <c r="C78" s="197" t="s">
        <v>246</v>
      </c>
      <c r="D78" s="135"/>
      <c r="E78" s="198" t="s">
        <v>247</v>
      </c>
      <c r="F78" s="198" t="s">
        <v>247</v>
      </c>
      <c r="G78" s="198" t="s">
        <v>247</v>
      </c>
      <c r="H78" s="198" t="s">
        <v>247</v>
      </c>
      <c r="I78" s="198">
        <v>25</v>
      </c>
      <c r="J78" s="198">
        <v>2504443</v>
      </c>
      <c r="K78" s="198">
        <v>1675000</v>
      </c>
      <c r="L78" s="198">
        <v>4194942025000</v>
      </c>
      <c r="M78" s="198">
        <v>106</v>
      </c>
      <c r="N78" s="198">
        <v>-12.685327709999999</v>
      </c>
      <c r="O78" s="198" t="b">
        <v>0</v>
      </c>
      <c r="P78" s="198">
        <v>7.66</v>
      </c>
      <c r="Q78" s="198">
        <v>77.66</v>
      </c>
    </row>
    <row r="79" spans="1:17">
      <c r="A79" s="296"/>
      <c r="B79" s="144" t="s">
        <v>84</v>
      </c>
      <c r="C79" s="197" t="s">
        <v>246</v>
      </c>
      <c r="D79" s="135"/>
      <c r="E79" s="198" t="s">
        <v>247</v>
      </c>
      <c r="F79" s="198" t="s">
        <v>247</v>
      </c>
      <c r="G79" s="198" t="s">
        <v>247</v>
      </c>
      <c r="H79" s="198" t="s">
        <v>247</v>
      </c>
      <c r="I79" s="198">
        <v>30</v>
      </c>
      <c r="J79" s="198">
        <v>3332141</v>
      </c>
      <c r="K79" s="198">
        <v>1890000</v>
      </c>
      <c r="L79" s="198">
        <v>6297746490000</v>
      </c>
      <c r="M79" s="198">
        <v>116</v>
      </c>
      <c r="N79" s="198">
        <v>-18.683307330000002</v>
      </c>
      <c r="O79" s="198" t="b">
        <v>0</v>
      </c>
      <c r="P79" s="198">
        <v>5.53</v>
      </c>
      <c r="Q79" s="198">
        <v>75.53</v>
      </c>
    </row>
    <row r="80" spans="1:17">
      <c r="A80" s="296"/>
      <c r="B80" s="144" t="s">
        <v>85</v>
      </c>
      <c r="C80" s="197" t="s">
        <v>246</v>
      </c>
      <c r="D80" s="135"/>
      <c r="E80" s="198" t="s">
        <v>247</v>
      </c>
      <c r="F80" s="198" t="s">
        <v>247</v>
      </c>
      <c r="G80" s="198" t="s">
        <v>247</v>
      </c>
      <c r="H80" s="198" t="s">
        <v>247</v>
      </c>
      <c r="I80" s="198">
        <v>28</v>
      </c>
      <c r="J80" s="198">
        <v>2350431</v>
      </c>
      <c r="K80" s="198">
        <v>1848000</v>
      </c>
      <c r="L80" s="198">
        <v>4343596488000</v>
      </c>
      <c r="M80" s="198">
        <v>107</v>
      </c>
      <c r="N80" s="198">
        <v>-13.109345469999999</v>
      </c>
      <c r="O80" s="198" t="b">
        <v>0</v>
      </c>
      <c r="P80" s="198">
        <v>7.45</v>
      </c>
      <c r="Q80" s="198">
        <v>77.45</v>
      </c>
    </row>
    <row r="81" spans="1:17">
      <c r="A81" s="296"/>
      <c r="B81" s="144" t="s">
        <v>86</v>
      </c>
      <c r="C81" s="197" t="s">
        <v>246</v>
      </c>
      <c r="D81" s="135"/>
      <c r="E81" s="198" t="s">
        <v>247</v>
      </c>
      <c r="F81" s="198" t="s">
        <v>247</v>
      </c>
      <c r="G81" s="198" t="s">
        <v>247</v>
      </c>
      <c r="H81" s="198" t="s">
        <v>247</v>
      </c>
      <c r="I81" s="198">
        <v>21</v>
      </c>
      <c r="J81" s="198">
        <v>1779587</v>
      </c>
      <c r="K81" s="198">
        <v>462000</v>
      </c>
      <c r="L81" s="198">
        <v>822169194000</v>
      </c>
      <c r="M81" s="198">
        <v>13</v>
      </c>
      <c r="N81" s="198">
        <v>-3.0649264430000001</v>
      </c>
      <c r="O81" s="198" t="b">
        <v>0</v>
      </c>
      <c r="P81" s="198">
        <v>27.45</v>
      </c>
      <c r="Q81" s="198">
        <v>97.45</v>
      </c>
    </row>
    <row r="82" spans="1:17">
      <c r="A82" s="296"/>
      <c r="B82" s="144" t="s">
        <v>87</v>
      </c>
      <c r="C82" s="197" t="s">
        <v>246</v>
      </c>
      <c r="D82" s="135"/>
      <c r="E82" s="198" t="s">
        <v>247</v>
      </c>
      <c r="F82" s="198" t="s">
        <v>247</v>
      </c>
      <c r="G82" s="198" t="s">
        <v>247</v>
      </c>
      <c r="H82" s="198" t="s">
        <v>247</v>
      </c>
      <c r="I82" s="198">
        <v>20</v>
      </c>
      <c r="J82" s="198">
        <v>2967375</v>
      </c>
      <c r="K82" s="198">
        <v>320000</v>
      </c>
      <c r="L82" s="198">
        <v>949560000000</v>
      </c>
      <c r="M82" s="198">
        <v>27</v>
      </c>
      <c r="N82" s="198">
        <v>-3.4282923539999999</v>
      </c>
      <c r="O82" s="198" t="b">
        <v>0</v>
      </c>
      <c r="P82" s="198">
        <v>24.47</v>
      </c>
      <c r="Q82" s="198">
        <v>94.47</v>
      </c>
    </row>
    <row r="83" spans="1:17">
      <c r="A83" s="297" t="s">
        <v>88</v>
      </c>
      <c r="B83" s="145" t="s">
        <v>89</v>
      </c>
      <c r="C83" s="319" t="s">
        <v>252</v>
      </c>
      <c r="D83" s="319"/>
      <c r="E83" s="198" t="s">
        <v>247</v>
      </c>
      <c r="F83" s="198" t="s">
        <v>247</v>
      </c>
      <c r="G83" s="198" t="s">
        <v>247</v>
      </c>
      <c r="H83" s="198" t="s">
        <v>247</v>
      </c>
      <c r="I83" s="198">
        <v>50</v>
      </c>
      <c r="J83" s="198">
        <v>3516201</v>
      </c>
      <c r="K83" s="198">
        <v>2450000</v>
      </c>
      <c r="L83" s="198">
        <v>8614692450000</v>
      </c>
      <c r="M83" s="198">
        <v>122</v>
      </c>
      <c r="N83" s="198">
        <v>-25.292098070000002</v>
      </c>
      <c r="O83" s="198" t="b">
        <v>0</v>
      </c>
      <c r="P83" s="198">
        <v>4.26</v>
      </c>
      <c r="Q83" s="198">
        <v>51.98</v>
      </c>
    </row>
    <row r="84" spans="1:17">
      <c r="A84" s="297"/>
      <c r="B84" s="145" t="s">
        <v>90</v>
      </c>
      <c r="C84" s="197" t="s">
        <v>246</v>
      </c>
      <c r="D84" s="135"/>
      <c r="E84" s="198" t="s">
        <v>247</v>
      </c>
      <c r="F84" s="198" t="s">
        <v>247</v>
      </c>
      <c r="G84" s="198" t="s">
        <v>247</v>
      </c>
      <c r="H84" s="198" t="s">
        <v>247</v>
      </c>
      <c r="I84" s="198">
        <v>25</v>
      </c>
      <c r="J84" s="198">
        <v>3382639</v>
      </c>
      <c r="K84" s="198">
        <v>275000</v>
      </c>
      <c r="L84" s="198">
        <v>930225725000</v>
      </c>
      <c r="M84" s="198">
        <v>25</v>
      </c>
      <c r="N84" s="198">
        <v>-3.373143818</v>
      </c>
      <c r="O84" s="198" t="b">
        <v>0</v>
      </c>
      <c r="P84" s="198">
        <v>24.89</v>
      </c>
      <c r="Q84" s="198">
        <v>94.89</v>
      </c>
    </row>
    <row r="85" spans="1:17">
      <c r="A85" s="297"/>
      <c r="B85" s="145" t="s">
        <v>91</v>
      </c>
      <c r="C85" s="197" t="s">
        <v>246</v>
      </c>
      <c r="D85" s="135"/>
      <c r="E85" s="198" t="s">
        <v>247</v>
      </c>
      <c r="F85" s="198" t="s">
        <v>247</v>
      </c>
      <c r="G85" s="198" t="s">
        <v>247</v>
      </c>
      <c r="H85" s="198" t="s">
        <v>247</v>
      </c>
      <c r="I85" s="198">
        <v>29</v>
      </c>
      <c r="J85" s="198">
        <v>2304616</v>
      </c>
      <c r="K85" s="198">
        <v>493000</v>
      </c>
      <c r="L85" s="198">
        <v>1136175688000</v>
      </c>
      <c r="M85" s="198">
        <v>43</v>
      </c>
      <c r="N85" s="198">
        <v>-3.9605896330000001</v>
      </c>
      <c r="O85" s="198" t="b">
        <v>0</v>
      </c>
      <c r="P85" s="198">
        <v>21.06</v>
      </c>
      <c r="Q85" s="198">
        <v>91.06</v>
      </c>
    </row>
    <row r="86" spans="1:17">
      <c r="A86" s="297"/>
      <c r="B86" s="145" t="s">
        <v>92</v>
      </c>
      <c r="C86" s="197" t="s">
        <v>246</v>
      </c>
      <c r="D86" s="135"/>
      <c r="E86" s="198" t="s">
        <v>247</v>
      </c>
      <c r="F86" s="198" t="s">
        <v>247</v>
      </c>
      <c r="G86" s="198" t="s">
        <v>247</v>
      </c>
      <c r="H86" s="198" t="s">
        <v>247</v>
      </c>
      <c r="I86" s="198">
        <v>20.399999999999999</v>
      </c>
      <c r="J86" s="198">
        <v>1809445</v>
      </c>
      <c r="K86" s="198">
        <v>693600</v>
      </c>
      <c r="L86" s="198">
        <v>1255031052000</v>
      </c>
      <c r="M86" s="198">
        <v>54</v>
      </c>
      <c r="N86" s="198">
        <v>-4.2996092910000003</v>
      </c>
      <c r="O86" s="198" t="b">
        <v>0</v>
      </c>
      <c r="P86" s="198">
        <v>18.72</v>
      </c>
      <c r="Q86" s="198">
        <v>88.72</v>
      </c>
    </row>
    <row r="87" spans="1:17">
      <c r="A87" s="297"/>
      <c r="B87" s="145" t="s">
        <v>93</v>
      </c>
      <c r="C87" s="197" t="s">
        <v>246</v>
      </c>
      <c r="D87" s="135"/>
      <c r="E87" s="198" t="s">
        <v>247</v>
      </c>
      <c r="F87" s="198" t="s">
        <v>247</v>
      </c>
      <c r="G87" s="198" t="s">
        <v>247</v>
      </c>
      <c r="H87" s="198" t="s">
        <v>247</v>
      </c>
      <c r="I87" s="198">
        <v>21</v>
      </c>
      <c r="J87" s="198">
        <v>2535455</v>
      </c>
      <c r="K87" s="198">
        <v>420000</v>
      </c>
      <c r="L87" s="198">
        <v>1064891100000</v>
      </c>
      <c r="M87" s="198">
        <v>39</v>
      </c>
      <c r="N87" s="198">
        <v>-3.7572595020000001</v>
      </c>
      <c r="O87" s="198" t="b">
        <v>0</v>
      </c>
      <c r="P87" s="198">
        <v>21.91</v>
      </c>
      <c r="Q87" s="198">
        <v>91.91</v>
      </c>
    </row>
    <row r="88" spans="1:17">
      <c r="A88" s="297"/>
      <c r="B88" s="145" t="s">
        <v>94</v>
      </c>
      <c r="C88" s="197" t="s">
        <v>246</v>
      </c>
      <c r="D88" s="135"/>
      <c r="E88" s="198" t="s">
        <v>247</v>
      </c>
      <c r="F88" s="198" t="s">
        <v>247</v>
      </c>
      <c r="G88" s="198" t="s">
        <v>247</v>
      </c>
      <c r="H88" s="198" t="s">
        <v>247</v>
      </c>
      <c r="I88" s="198">
        <v>21</v>
      </c>
      <c r="J88" s="198">
        <v>2503821</v>
      </c>
      <c r="K88" s="198">
        <v>462000</v>
      </c>
      <c r="L88" s="198">
        <v>1156765302000</v>
      </c>
      <c r="M88" s="198">
        <v>47</v>
      </c>
      <c r="N88" s="198">
        <v>-4.0193188620000004</v>
      </c>
      <c r="O88" s="198" t="b">
        <v>0</v>
      </c>
      <c r="P88" s="198">
        <v>20.21</v>
      </c>
      <c r="Q88" s="198">
        <v>90.21</v>
      </c>
    </row>
    <row r="89" spans="1:17">
      <c r="A89" s="297"/>
      <c r="B89" s="145" t="s">
        <v>95</v>
      </c>
      <c r="C89" s="197" t="s">
        <v>248</v>
      </c>
      <c r="D89" s="197" t="s">
        <v>249</v>
      </c>
      <c r="E89" s="198" t="s">
        <v>248</v>
      </c>
      <c r="F89" s="135"/>
      <c r="G89" s="135"/>
      <c r="H89" s="135"/>
      <c r="I89" s="135"/>
      <c r="J89" s="135"/>
      <c r="K89" s="135"/>
      <c r="L89" s="198" t="s">
        <v>267</v>
      </c>
      <c r="M89" s="198" t="s">
        <v>267</v>
      </c>
      <c r="N89" s="198" t="s">
        <v>267</v>
      </c>
      <c r="O89" s="198" t="b">
        <v>0</v>
      </c>
      <c r="P89" s="198">
        <v>0</v>
      </c>
      <c r="Q89" s="198">
        <v>0</v>
      </c>
    </row>
    <row r="90" spans="1:17">
      <c r="A90" s="297"/>
      <c r="B90" s="145" t="s">
        <v>96</v>
      </c>
      <c r="C90" s="197" t="s">
        <v>246</v>
      </c>
      <c r="D90" s="135"/>
      <c r="E90" s="198" t="s">
        <v>247</v>
      </c>
      <c r="F90" s="198" t="s">
        <v>247</v>
      </c>
      <c r="G90" s="198" t="s">
        <v>247</v>
      </c>
      <c r="H90" s="198" t="s">
        <v>247</v>
      </c>
      <c r="I90" s="198">
        <v>25.5</v>
      </c>
      <c r="J90" s="198">
        <v>2937028</v>
      </c>
      <c r="K90" s="198">
        <v>816000</v>
      </c>
      <c r="L90" s="198">
        <v>2396614848000</v>
      </c>
      <c r="M90" s="198">
        <v>78</v>
      </c>
      <c r="N90" s="198">
        <v>-7.5558304310000004</v>
      </c>
      <c r="O90" s="198" t="b">
        <v>0</v>
      </c>
      <c r="P90" s="198">
        <v>13.62</v>
      </c>
      <c r="Q90" s="198">
        <v>83.62</v>
      </c>
    </row>
    <row r="91" spans="1:17">
      <c r="A91" s="297"/>
      <c r="B91" s="145" t="s">
        <v>97</v>
      </c>
      <c r="C91" s="197" t="s">
        <v>246</v>
      </c>
      <c r="D91" s="135"/>
      <c r="E91" s="198" t="s">
        <v>247</v>
      </c>
      <c r="F91" s="198" t="s">
        <v>247</v>
      </c>
      <c r="G91" s="198" t="s">
        <v>247</v>
      </c>
      <c r="H91" s="198" t="s">
        <v>247</v>
      </c>
      <c r="I91" s="198">
        <v>37.5</v>
      </c>
      <c r="J91" s="198">
        <v>3380078</v>
      </c>
      <c r="K91" s="198">
        <v>337500</v>
      </c>
      <c r="L91" s="198">
        <v>1140776325000</v>
      </c>
      <c r="M91" s="198">
        <v>45</v>
      </c>
      <c r="N91" s="198">
        <v>-3.9737123589999999</v>
      </c>
      <c r="O91" s="198" t="b">
        <v>0</v>
      </c>
      <c r="P91" s="198">
        <v>20.64</v>
      </c>
      <c r="Q91" s="198">
        <v>90.64</v>
      </c>
    </row>
    <row r="92" spans="1:17">
      <c r="A92" s="297"/>
      <c r="B92" s="145" t="s">
        <v>98</v>
      </c>
      <c r="C92" s="197" t="s">
        <v>246</v>
      </c>
      <c r="D92" s="135"/>
      <c r="E92" s="198" t="s">
        <v>247</v>
      </c>
      <c r="F92" s="198" t="s">
        <v>247</v>
      </c>
      <c r="G92" s="198" t="s">
        <v>247</v>
      </c>
      <c r="H92" s="198" t="s">
        <v>247</v>
      </c>
      <c r="I92" s="198">
        <v>20</v>
      </c>
      <c r="J92" s="198">
        <v>2784257</v>
      </c>
      <c r="K92" s="198">
        <v>300000</v>
      </c>
      <c r="L92" s="198">
        <v>835277100000</v>
      </c>
      <c r="M92" s="198">
        <v>15</v>
      </c>
      <c r="N92" s="198">
        <v>-3.1023150610000001</v>
      </c>
      <c r="O92" s="198" t="b">
        <v>0</v>
      </c>
      <c r="P92" s="198">
        <v>27.02</v>
      </c>
      <c r="Q92" s="198">
        <v>97.02</v>
      </c>
    </row>
    <row r="93" spans="1:17">
      <c r="A93" s="297"/>
      <c r="B93" s="145" t="s">
        <v>99</v>
      </c>
      <c r="C93" s="197" t="s">
        <v>246</v>
      </c>
      <c r="D93" s="135"/>
      <c r="E93" s="198" t="s">
        <v>247</v>
      </c>
      <c r="F93" s="198" t="s">
        <v>247</v>
      </c>
      <c r="G93" s="198" t="s">
        <v>247</v>
      </c>
      <c r="H93" s="198" t="s">
        <v>247</v>
      </c>
      <c r="I93" s="198">
        <v>20</v>
      </c>
      <c r="J93" s="198">
        <v>2192078</v>
      </c>
      <c r="K93" s="198">
        <v>700000</v>
      </c>
      <c r="L93" s="198">
        <v>1534454600000</v>
      </c>
      <c r="M93" s="198">
        <v>66</v>
      </c>
      <c r="N93" s="198">
        <v>-5.0966290689999996</v>
      </c>
      <c r="O93" s="198" t="b">
        <v>0</v>
      </c>
      <c r="P93" s="198">
        <v>16.170000000000002</v>
      </c>
      <c r="Q93" s="198">
        <v>86.17</v>
      </c>
    </row>
    <row r="94" spans="1:17">
      <c r="A94" s="297"/>
      <c r="B94" s="145" t="s">
        <v>100</v>
      </c>
      <c r="C94" s="197" t="s">
        <v>246</v>
      </c>
      <c r="D94" s="135"/>
      <c r="E94" s="198" t="s">
        <v>247</v>
      </c>
      <c r="F94" s="198" t="s">
        <v>247</v>
      </c>
      <c r="G94" s="198" t="s">
        <v>247</v>
      </c>
      <c r="H94" s="198" t="s">
        <v>247</v>
      </c>
      <c r="I94" s="198">
        <v>18.5</v>
      </c>
      <c r="J94" s="198">
        <v>2222328</v>
      </c>
      <c r="K94" s="198">
        <v>332815</v>
      </c>
      <c r="L94" s="198">
        <v>739624093320</v>
      </c>
      <c r="M94" s="198">
        <v>7</v>
      </c>
      <c r="N94" s="198">
        <v>-2.8294771459999999</v>
      </c>
      <c r="O94" s="198" t="b">
        <v>0</v>
      </c>
      <c r="P94" s="198">
        <v>28.72</v>
      </c>
      <c r="Q94" s="198">
        <v>98.72</v>
      </c>
    </row>
    <row r="95" spans="1:17" ht="30.75">
      <c r="A95" s="297"/>
      <c r="B95" s="145" t="s">
        <v>101</v>
      </c>
      <c r="C95" s="197" t="s">
        <v>248</v>
      </c>
      <c r="D95" s="197" t="s">
        <v>284</v>
      </c>
      <c r="E95" s="198" t="s">
        <v>247</v>
      </c>
      <c r="F95" s="198" t="s">
        <v>247</v>
      </c>
      <c r="G95" s="198" t="s">
        <v>247</v>
      </c>
      <c r="H95" s="198" t="s">
        <v>248</v>
      </c>
      <c r="I95" s="135"/>
      <c r="J95" s="135"/>
      <c r="K95" s="135"/>
      <c r="L95" s="198" t="s">
        <v>267</v>
      </c>
      <c r="M95" s="198" t="s">
        <v>267</v>
      </c>
      <c r="N95" s="198" t="s">
        <v>267</v>
      </c>
      <c r="O95" s="198" t="b">
        <v>0</v>
      </c>
      <c r="P95" s="198">
        <v>0</v>
      </c>
      <c r="Q95" s="198">
        <v>0</v>
      </c>
    </row>
    <row r="96" spans="1:17">
      <c r="A96" s="297"/>
      <c r="B96" s="145" t="s">
        <v>102</v>
      </c>
      <c r="C96" s="197" t="s">
        <v>246</v>
      </c>
      <c r="D96" s="135"/>
      <c r="E96" s="198" t="s">
        <v>247</v>
      </c>
      <c r="F96" s="198" t="s">
        <v>247</v>
      </c>
      <c r="G96" s="198" t="s">
        <v>247</v>
      </c>
      <c r="H96" s="198" t="s">
        <v>247</v>
      </c>
      <c r="I96" s="198">
        <v>20</v>
      </c>
      <c r="J96" s="198">
        <v>2756727</v>
      </c>
      <c r="K96" s="198">
        <v>280000</v>
      </c>
      <c r="L96" s="198">
        <v>771883560000</v>
      </c>
      <c r="M96" s="198">
        <v>11</v>
      </c>
      <c r="N96" s="198">
        <v>-2.9214931310000001</v>
      </c>
      <c r="O96" s="198" t="b">
        <v>0</v>
      </c>
      <c r="P96" s="198">
        <v>27.87</v>
      </c>
      <c r="Q96" s="198">
        <v>97.87</v>
      </c>
    </row>
    <row r="97" spans="1:17">
      <c r="A97" s="297"/>
      <c r="B97" s="139" t="s">
        <v>103</v>
      </c>
      <c r="C97" s="197" t="s">
        <v>248</v>
      </c>
      <c r="D97" s="197" t="s">
        <v>249</v>
      </c>
      <c r="E97" s="198" t="s">
        <v>248</v>
      </c>
      <c r="F97" s="135"/>
      <c r="G97" s="135"/>
      <c r="H97" s="135"/>
      <c r="I97" s="135"/>
      <c r="J97" s="135"/>
      <c r="K97" s="135"/>
      <c r="L97" s="198" t="s">
        <v>267</v>
      </c>
      <c r="M97" s="198" t="s">
        <v>267</v>
      </c>
      <c r="N97" s="198" t="s">
        <v>267</v>
      </c>
      <c r="O97" s="198" t="b">
        <v>0</v>
      </c>
      <c r="P97" s="198">
        <v>0</v>
      </c>
      <c r="Q97" s="198">
        <v>0</v>
      </c>
    </row>
    <row r="98" spans="1:17">
      <c r="A98" s="297"/>
      <c r="B98" s="145" t="s">
        <v>104</v>
      </c>
      <c r="C98" s="197" t="s">
        <v>246</v>
      </c>
      <c r="D98" s="135"/>
      <c r="E98" s="198" t="s">
        <v>247</v>
      </c>
      <c r="F98" s="198" t="s">
        <v>247</v>
      </c>
      <c r="G98" s="198" t="s">
        <v>247</v>
      </c>
      <c r="H98" s="198" t="s">
        <v>247</v>
      </c>
      <c r="I98" s="198">
        <v>35</v>
      </c>
      <c r="J98" s="198">
        <v>4065184</v>
      </c>
      <c r="K98" s="198">
        <v>490000</v>
      </c>
      <c r="L98" s="198">
        <v>1991940160000</v>
      </c>
      <c r="M98" s="198">
        <v>71</v>
      </c>
      <c r="N98" s="198">
        <v>-6.4015478650000004</v>
      </c>
      <c r="O98" s="198" t="b">
        <v>0</v>
      </c>
      <c r="P98" s="198">
        <v>15.11</v>
      </c>
      <c r="Q98" s="198">
        <v>85.11</v>
      </c>
    </row>
    <row r="99" spans="1:17">
      <c r="A99" s="297"/>
      <c r="B99" s="145" t="s">
        <v>105</v>
      </c>
      <c r="C99" s="197" t="s">
        <v>246</v>
      </c>
      <c r="D99" s="135"/>
      <c r="E99" s="198" t="s">
        <v>247</v>
      </c>
      <c r="F99" s="198" t="s">
        <v>247</v>
      </c>
      <c r="G99" s="198" t="s">
        <v>247</v>
      </c>
      <c r="H99" s="198" t="s">
        <v>247</v>
      </c>
      <c r="I99" s="198">
        <v>32</v>
      </c>
      <c r="J99" s="198">
        <v>3303880</v>
      </c>
      <c r="K99" s="198">
        <v>1856000</v>
      </c>
      <c r="L99" s="198">
        <v>6132001280000</v>
      </c>
      <c r="M99" s="198">
        <v>115</v>
      </c>
      <c r="N99" s="198">
        <v>-18.21054041</v>
      </c>
      <c r="O99" s="198" t="b">
        <v>0</v>
      </c>
      <c r="P99" s="198">
        <v>5.74</v>
      </c>
      <c r="Q99" s="198">
        <v>75.739999999999995</v>
      </c>
    </row>
    <row r="100" spans="1:17">
      <c r="A100" s="297"/>
      <c r="B100" s="145" t="s">
        <v>106</v>
      </c>
      <c r="C100" s="197" t="s">
        <v>246</v>
      </c>
      <c r="D100" s="135"/>
      <c r="E100" s="198" t="s">
        <v>247</v>
      </c>
      <c r="F100" s="198" t="s">
        <v>247</v>
      </c>
      <c r="G100" s="198" t="s">
        <v>247</v>
      </c>
      <c r="H100" s="198" t="s">
        <v>247</v>
      </c>
      <c r="I100" s="198">
        <v>18</v>
      </c>
      <c r="J100" s="198">
        <v>3016057</v>
      </c>
      <c r="K100" s="198">
        <v>450000</v>
      </c>
      <c r="L100" s="198">
        <v>1357225650000</v>
      </c>
      <c r="M100" s="198">
        <v>59</v>
      </c>
      <c r="N100" s="198">
        <v>-4.5911062549999997</v>
      </c>
      <c r="O100" s="198" t="b">
        <v>0</v>
      </c>
      <c r="P100" s="198">
        <v>17.66</v>
      </c>
      <c r="Q100" s="198">
        <v>87.66</v>
      </c>
    </row>
    <row r="101" spans="1:17">
      <c r="A101" s="297"/>
      <c r="B101" s="145" t="s">
        <v>107</v>
      </c>
      <c r="C101" s="197" t="s">
        <v>248</v>
      </c>
      <c r="D101" s="197" t="s">
        <v>249</v>
      </c>
      <c r="E101" s="198" t="s">
        <v>248</v>
      </c>
      <c r="F101" s="135"/>
      <c r="G101" s="135"/>
      <c r="H101" s="135"/>
      <c r="I101" s="135"/>
      <c r="J101" s="135"/>
      <c r="K101" s="135"/>
      <c r="L101" s="198" t="s">
        <v>267</v>
      </c>
      <c r="M101" s="198" t="s">
        <v>267</v>
      </c>
      <c r="N101" s="198" t="s">
        <v>267</v>
      </c>
      <c r="O101" s="198" t="b">
        <v>0</v>
      </c>
      <c r="P101" s="198">
        <v>0</v>
      </c>
      <c r="Q101" s="198">
        <v>0</v>
      </c>
    </row>
    <row r="102" spans="1:17">
      <c r="A102" s="297"/>
      <c r="B102" s="145" t="s">
        <v>108</v>
      </c>
      <c r="C102" s="197" t="s">
        <v>246</v>
      </c>
      <c r="D102" s="135"/>
      <c r="E102" s="198" t="s">
        <v>247</v>
      </c>
      <c r="F102" s="198" t="s">
        <v>247</v>
      </c>
      <c r="G102" s="198" t="s">
        <v>247</v>
      </c>
      <c r="H102" s="198" t="s">
        <v>247</v>
      </c>
      <c r="I102" s="198">
        <v>20</v>
      </c>
      <c r="J102" s="198">
        <v>4281559</v>
      </c>
      <c r="K102" s="198">
        <v>300000</v>
      </c>
      <c r="L102" s="198">
        <v>1284467700000</v>
      </c>
      <c r="M102" s="198">
        <v>56</v>
      </c>
      <c r="N102" s="198">
        <v>-4.3835735480000002</v>
      </c>
      <c r="O102" s="198" t="b">
        <v>0</v>
      </c>
      <c r="P102" s="198">
        <v>18.3</v>
      </c>
      <c r="Q102" s="198">
        <v>88.3</v>
      </c>
    </row>
    <row r="103" spans="1:17">
      <c r="A103" s="288" t="s">
        <v>109</v>
      </c>
      <c r="B103" s="146" t="s">
        <v>110</v>
      </c>
      <c r="C103" s="197" t="s">
        <v>246</v>
      </c>
      <c r="D103" s="135"/>
      <c r="E103" s="198" t="s">
        <v>247</v>
      </c>
      <c r="F103" s="198" t="s">
        <v>247</v>
      </c>
      <c r="G103" s="198" t="s">
        <v>247</v>
      </c>
      <c r="H103" s="198" t="s">
        <v>247</v>
      </c>
      <c r="I103" s="198">
        <v>30</v>
      </c>
      <c r="J103" s="198">
        <v>2273288</v>
      </c>
      <c r="K103" s="198">
        <v>420000</v>
      </c>
      <c r="L103" s="198">
        <v>954780960000</v>
      </c>
      <c r="M103" s="198">
        <v>29</v>
      </c>
      <c r="N103" s="198">
        <v>-3.4431844709999999</v>
      </c>
      <c r="O103" s="198" t="b">
        <v>0</v>
      </c>
      <c r="P103" s="198">
        <v>24.04</v>
      </c>
      <c r="Q103" s="198">
        <v>94.04</v>
      </c>
    </row>
    <row r="104" spans="1:17">
      <c r="A104" s="288"/>
      <c r="B104" s="146" t="s">
        <v>111</v>
      </c>
      <c r="C104" s="197" t="s">
        <v>246</v>
      </c>
      <c r="D104" s="135"/>
      <c r="E104" s="198" t="s">
        <v>247</v>
      </c>
      <c r="F104" s="198" t="s">
        <v>247</v>
      </c>
      <c r="G104" s="198" t="s">
        <v>247</v>
      </c>
      <c r="H104" s="198" t="s">
        <v>247</v>
      </c>
      <c r="I104" s="198">
        <v>20</v>
      </c>
      <c r="J104" s="198">
        <v>2791156</v>
      </c>
      <c r="K104" s="198">
        <v>320000</v>
      </c>
      <c r="L104" s="198">
        <v>893169920000</v>
      </c>
      <c r="M104" s="198">
        <v>21</v>
      </c>
      <c r="N104" s="198">
        <v>-3.2674468939999999</v>
      </c>
      <c r="O104" s="198" t="b">
        <v>0</v>
      </c>
      <c r="P104" s="198">
        <v>25.74</v>
      </c>
      <c r="Q104" s="198">
        <v>95.74</v>
      </c>
    </row>
    <row r="105" spans="1:17">
      <c r="A105" s="288"/>
      <c r="B105" s="146" t="s">
        <v>112</v>
      </c>
      <c r="C105" s="319" t="s">
        <v>252</v>
      </c>
      <c r="D105" s="319"/>
      <c r="E105" s="198" t="s">
        <v>247</v>
      </c>
      <c r="F105" s="198" t="s">
        <v>247</v>
      </c>
      <c r="G105" s="198" t="s">
        <v>247</v>
      </c>
      <c r="H105" s="198" t="s">
        <v>247</v>
      </c>
      <c r="I105" s="198">
        <v>50</v>
      </c>
      <c r="J105" s="198">
        <v>4706474</v>
      </c>
      <c r="K105" s="198">
        <v>1300000</v>
      </c>
      <c r="L105" s="198">
        <v>6118416200000</v>
      </c>
      <c r="M105" s="198">
        <v>114</v>
      </c>
      <c r="N105" s="198">
        <v>-18.171790720000001</v>
      </c>
      <c r="O105" s="198" t="b">
        <v>0</v>
      </c>
      <c r="P105" s="198">
        <v>5.96</v>
      </c>
      <c r="Q105" s="198">
        <v>53.17</v>
      </c>
    </row>
    <row r="106" spans="1:17">
      <c r="A106" s="288"/>
      <c r="B106" s="146" t="s">
        <v>113</v>
      </c>
      <c r="C106" s="197" t="s">
        <v>246</v>
      </c>
      <c r="D106" s="135"/>
      <c r="E106" s="198" t="s">
        <v>247</v>
      </c>
      <c r="F106" s="198" t="s">
        <v>247</v>
      </c>
      <c r="G106" s="198" t="s">
        <v>247</v>
      </c>
      <c r="H106" s="198" t="s">
        <v>247</v>
      </c>
      <c r="I106" s="198">
        <v>19</v>
      </c>
      <c r="J106" s="198">
        <v>3075350</v>
      </c>
      <c r="K106" s="198">
        <v>361000</v>
      </c>
      <c r="L106" s="198">
        <v>1110201350000</v>
      </c>
      <c r="M106" s="198">
        <v>42</v>
      </c>
      <c r="N106" s="198">
        <v>-3.8865011699999998</v>
      </c>
      <c r="O106" s="198" t="b">
        <v>0</v>
      </c>
      <c r="P106" s="198">
        <v>21.28</v>
      </c>
      <c r="Q106" s="198">
        <v>91.28</v>
      </c>
    </row>
    <row r="107" spans="1:17">
      <c r="A107" s="288"/>
      <c r="B107" s="146" t="s">
        <v>114</v>
      </c>
      <c r="C107" s="197" t="s">
        <v>246</v>
      </c>
      <c r="D107" s="135"/>
      <c r="E107" s="198" t="s">
        <v>247</v>
      </c>
      <c r="F107" s="198" t="s">
        <v>247</v>
      </c>
      <c r="G107" s="198" t="s">
        <v>247</v>
      </c>
      <c r="H107" s="198" t="s">
        <v>247</v>
      </c>
      <c r="I107" s="198">
        <v>30</v>
      </c>
      <c r="J107" s="198">
        <v>4160801</v>
      </c>
      <c r="K107" s="198">
        <v>300000</v>
      </c>
      <c r="L107" s="198">
        <v>1248240300000</v>
      </c>
      <c r="M107" s="198">
        <v>53</v>
      </c>
      <c r="N107" s="198">
        <v>-4.2802395430000004</v>
      </c>
      <c r="O107" s="198" t="b">
        <v>0</v>
      </c>
      <c r="P107" s="198">
        <v>18.940000000000001</v>
      </c>
      <c r="Q107" s="198">
        <v>88.94</v>
      </c>
    </row>
    <row r="108" spans="1:17">
      <c r="A108" s="288"/>
      <c r="B108" s="146" t="s">
        <v>115</v>
      </c>
      <c r="C108" s="197" t="s">
        <v>246</v>
      </c>
      <c r="D108" s="135"/>
      <c r="E108" s="198" t="s">
        <v>247</v>
      </c>
      <c r="F108" s="198" t="s">
        <v>247</v>
      </c>
      <c r="G108" s="198" t="s">
        <v>247</v>
      </c>
      <c r="H108" s="198" t="s">
        <v>247</v>
      </c>
      <c r="I108" s="198">
        <v>25</v>
      </c>
      <c r="J108" s="198">
        <v>1707045</v>
      </c>
      <c r="K108" s="198">
        <v>1500000</v>
      </c>
      <c r="L108" s="198">
        <v>2560567500000</v>
      </c>
      <c r="M108" s="198">
        <v>80</v>
      </c>
      <c r="N108" s="198">
        <v>-8.0234843110000007</v>
      </c>
      <c r="O108" s="198" t="b">
        <v>0</v>
      </c>
      <c r="P108" s="198">
        <v>13.19</v>
      </c>
      <c r="Q108" s="198">
        <v>83.19</v>
      </c>
    </row>
    <row r="109" spans="1:17">
      <c r="A109" s="288"/>
      <c r="B109" s="146" t="s">
        <v>116</v>
      </c>
      <c r="C109" s="197" t="s">
        <v>246</v>
      </c>
      <c r="D109" s="135"/>
      <c r="E109" s="198" t="s">
        <v>247</v>
      </c>
      <c r="F109" s="198" t="s">
        <v>247</v>
      </c>
      <c r="G109" s="198" t="s">
        <v>247</v>
      </c>
      <c r="H109" s="198" t="s">
        <v>247</v>
      </c>
      <c r="I109" s="198">
        <v>24</v>
      </c>
      <c r="J109" s="198">
        <v>2813023</v>
      </c>
      <c r="K109" s="198">
        <v>312000</v>
      </c>
      <c r="L109" s="198">
        <v>877663176000</v>
      </c>
      <c r="M109" s="198">
        <v>18</v>
      </c>
      <c r="N109" s="198">
        <v>-3.2232158979999999</v>
      </c>
      <c r="O109" s="198" t="b">
        <v>0</v>
      </c>
      <c r="P109" s="198">
        <v>26.38</v>
      </c>
      <c r="Q109" s="198">
        <v>96.38</v>
      </c>
    </row>
    <row r="110" spans="1:17">
      <c r="A110" s="288"/>
      <c r="B110" s="146" t="s">
        <v>117</v>
      </c>
      <c r="C110" s="197" t="s">
        <v>246</v>
      </c>
      <c r="D110" s="135"/>
      <c r="E110" s="198" t="s">
        <v>247</v>
      </c>
      <c r="F110" s="198" t="s">
        <v>247</v>
      </c>
      <c r="G110" s="198" t="s">
        <v>247</v>
      </c>
      <c r="H110" s="198" t="s">
        <v>247</v>
      </c>
      <c r="I110" s="198">
        <v>20.2</v>
      </c>
      <c r="J110" s="198">
        <v>2075946</v>
      </c>
      <c r="K110" s="198">
        <v>707000</v>
      </c>
      <c r="L110" s="198">
        <v>1467693822000</v>
      </c>
      <c r="M110" s="198">
        <v>63</v>
      </c>
      <c r="N110" s="198">
        <v>-4.9062025260000004</v>
      </c>
      <c r="O110" s="198" t="b">
        <v>0</v>
      </c>
      <c r="P110" s="198">
        <v>16.809999999999999</v>
      </c>
      <c r="Q110" s="198">
        <v>86.81</v>
      </c>
    </row>
    <row r="111" spans="1:17">
      <c r="A111" s="288"/>
      <c r="B111" s="146" t="s">
        <v>118</v>
      </c>
      <c r="C111" s="197" t="s">
        <v>246</v>
      </c>
      <c r="D111" s="135"/>
      <c r="E111" s="198" t="s">
        <v>247</v>
      </c>
      <c r="F111" s="198" t="s">
        <v>247</v>
      </c>
      <c r="G111" s="198" t="s">
        <v>247</v>
      </c>
      <c r="H111" s="198" t="s">
        <v>247</v>
      </c>
      <c r="I111" s="198">
        <v>33.9</v>
      </c>
      <c r="J111" s="198">
        <v>3996337</v>
      </c>
      <c r="K111" s="198">
        <v>542400</v>
      </c>
      <c r="L111" s="198">
        <v>2167613188800</v>
      </c>
      <c r="M111" s="198">
        <v>74</v>
      </c>
      <c r="N111" s="198">
        <v>-6.9026326139999998</v>
      </c>
      <c r="O111" s="198" t="b">
        <v>0</v>
      </c>
      <c r="P111" s="198">
        <v>14.47</v>
      </c>
      <c r="Q111" s="198">
        <v>84.47</v>
      </c>
    </row>
    <row r="112" spans="1:17">
      <c r="A112" s="288"/>
      <c r="B112" s="146" t="s">
        <v>119</v>
      </c>
      <c r="C112" s="197" t="s">
        <v>246</v>
      </c>
      <c r="D112" s="135"/>
      <c r="E112" s="198" t="s">
        <v>247</v>
      </c>
      <c r="F112" s="198" t="s">
        <v>247</v>
      </c>
      <c r="G112" s="198" t="s">
        <v>247</v>
      </c>
      <c r="H112" s="198" t="s">
        <v>247</v>
      </c>
      <c r="I112" s="198">
        <v>17.899999999999999</v>
      </c>
      <c r="J112" s="198">
        <v>2859753</v>
      </c>
      <c r="K112" s="198">
        <v>358000</v>
      </c>
      <c r="L112" s="198">
        <v>1023791574000</v>
      </c>
      <c r="M112" s="198">
        <v>34</v>
      </c>
      <c r="N112" s="198">
        <v>-3.6400283830000002</v>
      </c>
      <c r="O112" s="198" t="b">
        <v>0</v>
      </c>
      <c r="P112" s="198">
        <v>22.98</v>
      </c>
      <c r="Q112" s="198">
        <v>92.98</v>
      </c>
    </row>
    <row r="113" spans="1:17">
      <c r="A113" s="288"/>
      <c r="B113" s="146" t="s">
        <v>120</v>
      </c>
      <c r="C113" s="197" t="s">
        <v>246</v>
      </c>
      <c r="D113" s="135"/>
      <c r="E113" s="198" t="s">
        <v>247</v>
      </c>
      <c r="F113" s="198" t="s">
        <v>247</v>
      </c>
      <c r="G113" s="198" t="s">
        <v>247</v>
      </c>
      <c r="H113" s="198" t="s">
        <v>247</v>
      </c>
      <c r="I113" s="198">
        <v>39</v>
      </c>
      <c r="J113" s="198">
        <v>2643527</v>
      </c>
      <c r="K113" s="198">
        <v>2223000</v>
      </c>
      <c r="L113" s="198">
        <v>5876560521000</v>
      </c>
      <c r="M113" s="198">
        <v>112</v>
      </c>
      <c r="N113" s="198">
        <v>-17.481928459999999</v>
      </c>
      <c r="O113" s="198" t="b">
        <v>0</v>
      </c>
      <c r="P113" s="198">
        <v>6.38</v>
      </c>
      <c r="Q113" s="198">
        <v>76.38</v>
      </c>
    </row>
    <row r="114" spans="1:17">
      <c r="A114" s="288"/>
      <c r="B114" s="146" t="s">
        <v>121</v>
      </c>
      <c r="C114" s="197" t="s">
        <v>246</v>
      </c>
      <c r="D114" s="135"/>
      <c r="E114" s="198" t="s">
        <v>247</v>
      </c>
      <c r="F114" s="198" t="s">
        <v>247</v>
      </c>
      <c r="G114" s="198" t="s">
        <v>247</v>
      </c>
      <c r="H114" s="198" t="s">
        <v>247</v>
      </c>
      <c r="I114" s="198">
        <v>18.5</v>
      </c>
      <c r="J114" s="198">
        <v>2185119</v>
      </c>
      <c r="K114" s="198">
        <v>296000</v>
      </c>
      <c r="L114" s="198">
        <v>646795224000</v>
      </c>
      <c r="M114" s="198">
        <v>5</v>
      </c>
      <c r="N114" s="198">
        <v>-2.564694721</v>
      </c>
      <c r="O114" s="198" t="b">
        <v>0</v>
      </c>
      <c r="P114" s="198">
        <v>29.15</v>
      </c>
      <c r="Q114" s="198">
        <v>99.15</v>
      </c>
    </row>
    <row r="115" spans="1:17">
      <c r="A115" s="288"/>
      <c r="B115" s="146" t="s">
        <v>122</v>
      </c>
      <c r="C115" s="197" t="s">
        <v>246</v>
      </c>
      <c r="D115" s="135"/>
      <c r="E115" s="198" t="s">
        <v>247</v>
      </c>
      <c r="F115" s="198" t="s">
        <v>247</v>
      </c>
      <c r="G115" s="198" t="s">
        <v>247</v>
      </c>
      <c r="H115" s="198" t="s">
        <v>247</v>
      </c>
      <c r="I115" s="198">
        <v>20</v>
      </c>
      <c r="J115" s="198">
        <v>2826908</v>
      </c>
      <c r="K115" s="198">
        <v>340000</v>
      </c>
      <c r="L115" s="198">
        <v>961148720000</v>
      </c>
      <c r="M115" s="198">
        <v>30</v>
      </c>
      <c r="N115" s="198">
        <v>-3.4613476890000001</v>
      </c>
      <c r="O115" s="198" t="b">
        <v>0</v>
      </c>
      <c r="P115" s="198">
        <v>23.83</v>
      </c>
      <c r="Q115" s="198">
        <v>93.83</v>
      </c>
    </row>
    <row r="116" spans="1:17">
      <c r="A116" s="288"/>
      <c r="B116" s="146" t="s">
        <v>123</v>
      </c>
      <c r="C116" s="197" t="s">
        <v>246</v>
      </c>
      <c r="D116" s="135"/>
      <c r="E116" s="198" t="s">
        <v>247</v>
      </c>
      <c r="F116" s="198" t="s">
        <v>247</v>
      </c>
      <c r="G116" s="198" t="s">
        <v>247</v>
      </c>
      <c r="H116" s="198" t="s">
        <v>247</v>
      </c>
      <c r="I116" s="198">
        <v>35</v>
      </c>
      <c r="J116" s="198">
        <v>2222491</v>
      </c>
      <c r="K116" s="198">
        <v>595000</v>
      </c>
      <c r="L116" s="198">
        <v>1322382145000</v>
      </c>
      <c r="M116" s="198">
        <v>57</v>
      </c>
      <c r="N116" s="198">
        <v>-4.4917196329999998</v>
      </c>
      <c r="O116" s="198" t="b">
        <v>0</v>
      </c>
      <c r="P116" s="198">
        <v>18.09</v>
      </c>
      <c r="Q116" s="198">
        <v>88.09</v>
      </c>
    </row>
    <row r="117" spans="1:17">
      <c r="A117" s="288"/>
      <c r="B117" s="146" t="s">
        <v>124</v>
      </c>
      <c r="C117" s="197" t="s">
        <v>246</v>
      </c>
      <c r="D117" s="135"/>
      <c r="E117" s="198" t="s">
        <v>247</v>
      </c>
      <c r="F117" s="198" t="s">
        <v>247</v>
      </c>
      <c r="G117" s="198" t="s">
        <v>247</v>
      </c>
      <c r="H117" s="198" t="s">
        <v>247</v>
      </c>
      <c r="I117" s="198">
        <v>19</v>
      </c>
      <c r="J117" s="198">
        <v>2549466</v>
      </c>
      <c r="K117" s="198">
        <v>380000</v>
      </c>
      <c r="L117" s="198">
        <v>968797080000</v>
      </c>
      <c r="M117" s="198">
        <v>31</v>
      </c>
      <c r="N117" s="198">
        <v>-3.4831636530000001</v>
      </c>
      <c r="O117" s="198" t="b">
        <v>0</v>
      </c>
      <c r="P117" s="198">
        <v>23.62</v>
      </c>
      <c r="Q117" s="198">
        <v>93.62</v>
      </c>
    </row>
    <row r="118" spans="1:17">
      <c r="A118" s="288"/>
      <c r="B118" s="146" t="s">
        <v>125</v>
      </c>
      <c r="C118" s="197" t="s">
        <v>246</v>
      </c>
      <c r="D118" s="135"/>
      <c r="E118" s="198" t="s">
        <v>247</v>
      </c>
      <c r="F118" s="198" t="s">
        <v>247</v>
      </c>
      <c r="G118" s="198" t="s">
        <v>247</v>
      </c>
      <c r="H118" s="198" t="s">
        <v>247</v>
      </c>
      <c r="I118" s="198">
        <v>19</v>
      </c>
      <c r="J118" s="198">
        <v>3337653.247</v>
      </c>
      <c r="K118" s="198">
        <v>247000</v>
      </c>
      <c r="L118" s="198">
        <v>824400352009</v>
      </c>
      <c r="M118" s="198">
        <v>14</v>
      </c>
      <c r="N118" s="198">
        <v>-3.0712905350000002</v>
      </c>
      <c r="O118" s="198" t="b">
        <v>0</v>
      </c>
      <c r="P118" s="198">
        <v>27.23</v>
      </c>
      <c r="Q118" s="198">
        <v>97.23</v>
      </c>
    </row>
    <row r="119" spans="1:17">
      <c r="A119" s="289" t="s">
        <v>126</v>
      </c>
      <c r="B119" s="147" t="s">
        <v>127</v>
      </c>
      <c r="C119" s="197" t="s">
        <v>248</v>
      </c>
      <c r="D119" s="197" t="s">
        <v>249</v>
      </c>
      <c r="E119" s="198" t="s">
        <v>248</v>
      </c>
      <c r="F119" s="135"/>
      <c r="G119" s="135"/>
      <c r="H119" s="135"/>
      <c r="I119" s="135"/>
      <c r="J119" s="135"/>
      <c r="K119" s="135"/>
      <c r="L119" s="198" t="s">
        <v>267</v>
      </c>
      <c r="M119" s="198" t="s">
        <v>267</v>
      </c>
      <c r="N119" s="198" t="s">
        <v>267</v>
      </c>
      <c r="O119" s="198" t="b">
        <v>0</v>
      </c>
      <c r="P119" s="198">
        <v>0</v>
      </c>
      <c r="Q119" s="198">
        <v>0</v>
      </c>
    </row>
    <row r="120" spans="1:17">
      <c r="A120" s="289"/>
      <c r="B120" s="147" t="s">
        <v>128</v>
      </c>
      <c r="C120" s="319" t="s">
        <v>252</v>
      </c>
      <c r="D120" s="319"/>
      <c r="E120" s="198" t="s">
        <v>247</v>
      </c>
      <c r="F120" s="198" t="s">
        <v>247</v>
      </c>
      <c r="G120" s="198" t="s">
        <v>247</v>
      </c>
      <c r="H120" s="198" t="s">
        <v>247</v>
      </c>
      <c r="I120" s="198">
        <v>23</v>
      </c>
      <c r="J120" s="198">
        <v>2138473</v>
      </c>
      <c r="K120" s="198">
        <v>1265000</v>
      </c>
      <c r="L120" s="198">
        <v>2705168345000</v>
      </c>
      <c r="M120" s="198">
        <v>85</v>
      </c>
      <c r="N120" s="198">
        <v>-8.4359396469999997</v>
      </c>
      <c r="O120" s="198" t="b">
        <v>0</v>
      </c>
      <c r="P120" s="198">
        <v>12.13</v>
      </c>
      <c r="Q120" s="198">
        <v>57.49</v>
      </c>
    </row>
    <row r="121" spans="1:17">
      <c r="A121" s="289"/>
      <c r="B121" s="147" t="s">
        <v>129</v>
      </c>
      <c r="C121" s="319" t="s">
        <v>252</v>
      </c>
      <c r="D121" s="319"/>
      <c r="E121" s="198" t="s">
        <v>247</v>
      </c>
      <c r="F121" s="198" t="s">
        <v>247</v>
      </c>
      <c r="G121" s="198" t="s">
        <v>247</v>
      </c>
      <c r="H121" s="198" t="s">
        <v>247</v>
      </c>
      <c r="I121" s="198">
        <v>45</v>
      </c>
      <c r="J121" s="198">
        <v>2327419</v>
      </c>
      <c r="K121" s="198">
        <v>450000</v>
      </c>
      <c r="L121" s="198">
        <v>1047338550000</v>
      </c>
      <c r="M121" s="198">
        <v>37</v>
      </c>
      <c r="N121" s="198">
        <v>-3.7071931079999998</v>
      </c>
      <c r="O121" s="198" t="b">
        <v>0</v>
      </c>
      <c r="P121" s="198">
        <v>22.34</v>
      </c>
      <c r="Q121" s="198">
        <v>64.64</v>
      </c>
    </row>
    <row r="122" spans="1:17">
      <c r="A122" s="289"/>
      <c r="B122" s="147" t="s">
        <v>130</v>
      </c>
      <c r="C122" s="197" t="s">
        <v>246</v>
      </c>
      <c r="D122" s="135"/>
      <c r="E122" s="198" t="s">
        <v>247</v>
      </c>
      <c r="F122" s="198" t="s">
        <v>247</v>
      </c>
      <c r="G122" s="198" t="s">
        <v>247</v>
      </c>
      <c r="H122" s="198" t="s">
        <v>247</v>
      </c>
      <c r="I122" s="198">
        <v>30</v>
      </c>
      <c r="J122" s="198">
        <v>1928800</v>
      </c>
      <c r="K122" s="198">
        <v>1440000</v>
      </c>
      <c r="L122" s="198">
        <v>2777472000000</v>
      </c>
      <c r="M122" s="198">
        <v>87</v>
      </c>
      <c r="N122" s="198">
        <v>-8.6421765350000008</v>
      </c>
      <c r="O122" s="198" t="b">
        <v>0</v>
      </c>
      <c r="P122" s="198">
        <v>11.7</v>
      </c>
      <c r="Q122" s="198">
        <v>81.7</v>
      </c>
    </row>
    <row r="123" spans="1:17">
      <c r="A123" s="289"/>
      <c r="B123" s="147" t="s">
        <v>131</v>
      </c>
      <c r="C123" s="197" t="s">
        <v>246</v>
      </c>
      <c r="D123" s="135"/>
      <c r="E123" s="198" t="s">
        <v>247</v>
      </c>
      <c r="F123" s="198" t="s">
        <v>247</v>
      </c>
      <c r="G123" s="198" t="s">
        <v>247</v>
      </c>
      <c r="H123" s="198" t="s">
        <v>247</v>
      </c>
      <c r="I123" s="198">
        <v>50</v>
      </c>
      <c r="J123" s="198">
        <v>3781565</v>
      </c>
      <c r="K123" s="198">
        <v>2050000</v>
      </c>
      <c r="L123" s="198">
        <v>7752208250000</v>
      </c>
      <c r="M123" s="198">
        <v>121</v>
      </c>
      <c r="N123" s="198">
        <v>-22.83197268</v>
      </c>
      <c r="O123" s="198" t="b">
        <v>0</v>
      </c>
      <c r="P123" s="198">
        <v>4.47</v>
      </c>
      <c r="Q123" s="198">
        <v>74.47</v>
      </c>
    </row>
    <row r="124" spans="1:17">
      <c r="A124" s="289"/>
      <c r="B124" s="147" t="s">
        <v>132</v>
      </c>
      <c r="C124" s="197" t="s">
        <v>246</v>
      </c>
      <c r="D124" s="135"/>
      <c r="E124" s="198" t="s">
        <v>247</v>
      </c>
      <c r="F124" s="198" t="s">
        <v>247</v>
      </c>
      <c r="G124" s="198" t="s">
        <v>247</v>
      </c>
      <c r="H124" s="198" t="s">
        <v>247</v>
      </c>
      <c r="I124" s="198">
        <v>50</v>
      </c>
      <c r="J124" s="198">
        <v>3094740</v>
      </c>
      <c r="K124" s="198">
        <v>6600000</v>
      </c>
      <c r="L124" s="198">
        <v>20425284000000</v>
      </c>
      <c r="M124" s="198">
        <v>139</v>
      </c>
      <c r="N124" s="198">
        <v>-58.980293379999999</v>
      </c>
      <c r="O124" s="198" t="b">
        <v>0</v>
      </c>
      <c r="P124" s="198">
        <v>0.64</v>
      </c>
      <c r="Q124" s="198">
        <v>70.64</v>
      </c>
    </row>
    <row r="125" spans="1:17">
      <c r="A125" s="289"/>
      <c r="B125" s="147" t="s">
        <v>133</v>
      </c>
      <c r="C125" s="319" t="s">
        <v>252</v>
      </c>
      <c r="D125" s="319"/>
      <c r="E125" s="198" t="s">
        <v>247</v>
      </c>
      <c r="F125" s="198" t="s">
        <v>247</v>
      </c>
      <c r="G125" s="198" t="s">
        <v>247</v>
      </c>
      <c r="H125" s="198" t="s">
        <v>247</v>
      </c>
      <c r="I125" s="198">
        <v>18</v>
      </c>
      <c r="J125" s="198">
        <v>4258387</v>
      </c>
      <c r="K125" s="198">
        <v>1170000</v>
      </c>
      <c r="L125" s="198">
        <v>4982312790000</v>
      </c>
      <c r="M125" s="198">
        <v>110</v>
      </c>
      <c r="N125" s="198">
        <v>-14.93120167</v>
      </c>
      <c r="O125" s="198" t="b">
        <v>0</v>
      </c>
      <c r="P125" s="198">
        <v>6.81</v>
      </c>
      <c r="Q125" s="198">
        <v>53.77</v>
      </c>
    </row>
    <row r="126" spans="1:17">
      <c r="A126" s="289"/>
      <c r="B126" s="147" t="s">
        <v>134</v>
      </c>
      <c r="C126" s="319" t="s">
        <v>252</v>
      </c>
      <c r="D126" s="319"/>
      <c r="E126" s="198" t="s">
        <v>247</v>
      </c>
      <c r="F126" s="198" t="s">
        <v>247</v>
      </c>
      <c r="G126" s="198" t="s">
        <v>247</v>
      </c>
      <c r="H126" s="198" t="s">
        <v>247</v>
      </c>
      <c r="I126" s="198">
        <v>40</v>
      </c>
      <c r="J126" s="198">
        <v>3765658</v>
      </c>
      <c r="K126" s="198">
        <v>720000</v>
      </c>
      <c r="L126" s="198">
        <v>2711273760000</v>
      </c>
      <c r="M126" s="198">
        <v>86</v>
      </c>
      <c r="N126" s="198">
        <v>-8.4533545589999992</v>
      </c>
      <c r="O126" s="198" t="b">
        <v>0</v>
      </c>
      <c r="P126" s="198">
        <v>11.91</v>
      </c>
      <c r="Q126" s="198">
        <v>57.34</v>
      </c>
    </row>
    <row r="127" spans="1:17">
      <c r="A127" s="289"/>
      <c r="B127" s="147" t="s">
        <v>135</v>
      </c>
      <c r="C127" s="197" t="s">
        <v>246</v>
      </c>
      <c r="D127" s="135"/>
      <c r="E127" s="198" t="s">
        <v>247</v>
      </c>
      <c r="F127" s="198" t="s">
        <v>247</v>
      </c>
      <c r="G127" s="198" t="s">
        <v>247</v>
      </c>
      <c r="H127" s="198" t="s">
        <v>247</v>
      </c>
      <c r="I127" s="198">
        <v>50</v>
      </c>
      <c r="J127" s="198">
        <v>2453536</v>
      </c>
      <c r="K127" s="198">
        <v>1550000</v>
      </c>
      <c r="L127" s="198">
        <v>3802980800000</v>
      </c>
      <c r="M127" s="198">
        <v>102</v>
      </c>
      <c r="N127" s="198">
        <v>-11.56730866</v>
      </c>
      <c r="O127" s="198" t="b">
        <v>0</v>
      </c>
      <c r="P127" s="198">
        <v>8.51</v>
      </c>
      <c r="Q127" s="198">
        <v>78.510000000000005</v>
      </c>
    </row>
    <row r="128" spans="1:17">
      <c r="A128" s="289"/>
      <c r="B128" s="147" t="s">
        <v>136</v>
      </c>
      <c r="C128" s="197" t="s">
        <v>246</v>
      </c>
      <c r="D128" s="135"/>
      <c r="E128" s="198" t="s">
        <v>247</v>
      </c>
      <c r="F128" s="198" t="s">
        <v>247</v>
      </c>
      <c r="G128" s="198" t="s">
        <v>247</v>
      </c>
      <c r="H128" s="198" t="s">
        <v>247</v>
      </c>
      <c r="I128" s="198">
        <v>30</v>
      </c>
      <c r="J128" s="198">
        <v>1933517</v>
      </c>
      <c r="K128" s="198">
        <v>1500000</v>
      </c>
      <c r="L128" s="198">
        <v>2900275500000</v>
      </c>
      <c r="M128" s="198">
        <v>89</v>
      </c>
      <c r="N128" s="198">
        <v>-8.9924577449999994</v>
      </c>
      <c r="O128" s="198" t="b">
        <v>0</v>
      </c>
      <c r="P128" s="198">
        <v>11.28</v>
      </c>
      <c r="Q128" s="198">
        <v>81.28</v>
      </c>
    </row>
    <row r="129" spans="1:17">
      <c r="A129" s="289"/>
      <c r="B129" s="147" t="s">
        <v>137</v>
      </c>
      <c r="C129" s="197" t="s">
        <v>248</v>
      </c>
      <c r="D129" s="197" t="s">
        <v>249</v>
      </c>
      <c r="E129" s="198" t="s">
        <v>248</v>
      </c>
      <c r="F129" s="135"/>
      <c r="G129" s="135"/>
      <c r="H129" s="135"/>
      <c r="I129" s="135"/>
      <c r="J129" s="135"/>
      <c r="K129" s="135"/>
      <c r="L129" s="198" t="s">
        <v>267</v>
      </c>
      <c r="M129" s="198" t="s">
        <v>267</v>
      </c>
      <c r="N129" s="198" t="s">
        <v>267</v>
      </c>
      <c r="O129" s="198" t="b">
        <v>0</v>
      </c>
      <c r="P129" s="198">
        <v>0</v>
      </c>
      <c r="Q129" s="198">
        <v>0</v>
      </c>
    </row>
    <row r="130" spans="1:17">
      <c r="A130" s="289"/>
      <c r="B130" s="147" t="s">
        <v>138</v>
      </c>
      <c r="C130" s="197" t="s">
        <v>248</v>
      </c>
      <c r="D130" s="197" t="s">
        <v>249</v>
      </c>
      <c r="E130" s="198" t="s">
        <v>248</v>
      </c>
      <c r="F130" s="135"/>
      <c r="G130" s="135"/>
      <c r="H130" s="135"/>
      <c r="I130" s="135"/>
      <c r="J130" s="135"/>
      <c r="K130" s="135"/>
      <c r="L130" s="198" t="s">
        <v>267</v>
      </c>
      <c r="M130" s="198" t="s">
        <v>267</v>
      </c>
      <c r="N130" s="198" t="s">
        <v>267</v>
      </c>
      <c r="O130" s="198" t="b">
        <v>0</v>
      </c>
      <c r="P130" s="198">
        <v>0</v>
      </c>
      <c r="Q130" s="198">
        <v>0</v>
      </c>
    </row>
    <row r="131" spans="1:17">
      <c r="A131" s="289"/>
      <c r="B131" s="147" t="s">
        <v>139</v>
      </c>
      <c r="C131" s="197" t="s">
        <v>248</v>
      </c>
      <c r="D131" s="197" t="s">
        <v>249</v>
      </c>
      <c r="E131" s="198" t="s">
        <v>248</v>
      </c>
      <c r="F131" s="135"/>
      <c r="G131" s="135"/>
      <c r="H131" s="135"/>
      <c r="I131" s="135"/>
      <c r="J131" s="135"/>
      <c r="K131" s="135"/>
      <c r="L131" s="198" t="s">
        <v>267</v>
      </c>
      <c r="M131" s="198" t="s">
        <v>267</v>
      </c>
      <c r="N131" s="198" t="s">
        <v>267</v>
      </c>
      <c r="O131" s="198" t="b">
        <v>0</v>
      </c>
      <c r="P131" s="198">
        <v>0</v>
      </c>
      <c r="Q131" s="198">
        <v>0</v>
      </c>
    </row>
    <row r="132" spans="1:17">
      <c r="A132" s="289"/>
      <c r="B132" s="147" t="s">
        <v>140</v>
      </c>
      <c r="C132" s="197" t="s">
        <v>246</v>
      </c>
      <c r="D132" s="135"/>
      <c r="E132" s="198" t="s">
        <v>247</v>
      </c>
      <c r="F132" s="198" t="s">
        <v>247</v>
      </c>
      <c r="G132" s="198" t="s">
        <v>247</v>
      </c>
      <c r="H132" s="198" t="s">
        <v>247</v>
      </c>
      <c r="I132" s="198">
        <v>32</v>
      </c>
      <c r="J132" s="198">
        <v>2703927</v>
      </c>
      <c r="K132" s="198">
        <v>384000</v>
      </c>
      <c r="L132" s="198">
        <v>1038307968000</v>
      </c>
      <c r="M132" s="198">
        <v>35</v>
      </c>
      <c r="N132" s="198">
        <v>-3.6814345319999999</v>
      </c>
      <c r="O132" s="198" t="b">
        <v>0</v>
      </c>
      <c r="P132" s="198">
        <v>22.77</v>
      </c>
      <c r="Q132" s="198">
        <v>92.77</v>
      </c>
    </row>
    <row r="133" spans="1:17">
      <c r="A133" s="289"/>
      <c r="B133" s="147" t="s">
        <v>141</v>
      </c>
      <c r="C133" s="197" t="s">
        <v>246</v>
      </c>
      <c r="D133" s="135"/>
      <c r="E133" s="198" t="s">
        <v>247</v>
      </c>
      <c r="F133" s="198" t="s">
        <v>247</v>
      </c>
      <c r="G133" s="198" t="s">
        <v>247</v>
      </c>
      <c r="H133" s="198" t="s">
        <v>247</v>
      </c>
      <c r="I133" s="198">
        <v>25.9</v>
      </c>
      <c r="J133" s="198">
        <v>2353222</v>
      </c>
      <c r="K133" s="198">
        <v>1269100</v>
      </c>
      <c r="L133" s="198">
        <v>2986474040200</v>
      </c>
      <c r="M133" s="198">
        <v>91</v>
      </c>
      <c r="N133" s="198">
        <v>-9.2383280079999999</v>
      </c>
      <c r="O133" s="198" t="b">
        <v>0</v>
      </c>
      <c r="P133" s="198">
        <v>10.85</v>
      </c>
      <c r="Q133" s="198">
        <v>80.849999999999994</v>
      </c>
    </row>
    <row r="134" spans="1:17">
      <c r="A134" s="289"/>
      <c r="B134" s="147" t="s">
        <v>142</v>
      </c>
      <c r="C134" s="197" t="s">
        <v>248</v>
      </c>
      <c r="D134" s="197" t="s">
        <v>249</v>
      </c>
      <c r="E134" s="198" t="s">
        <v>248</v>
      </c>
      <c r="F134" s="135"/>
      <c r="G134" s="135"/>
      <c r="H134" s="135"/>
      <c r="I134" s="135"/>
      <c r="J134" s="135"/>
      <c r="K134" s="135"/>
      <c r="L134" s="198" t="s">
        <v>267</v>
      </c>
      <c r="M134" s="198" t="s">
        <v>267</v>
      </c>
      <c r="N134" s="198" t="s">
        <v>267</v>
      </c>
      <c r="O134" s="198" t="b">
        <v>0</v>
      </c>
      <c r="P134" s="198">
        <v>0</v>
      </c>
      <c r="Q134" s="198">
        <v>0</v>
      </c>
    </row>
    <row r="135" spans="1:17">
      <c r="A135" s="301" t="s">
        <v>143</v>
      </c>
      <c r="B135" s="148" t="s">
        <v>144</v>
      </c>
      <c r="C135" s="197" t="s">
        <v>246</v>
      </c>
      <c r="D135" s="135"/>
      <c r="E135" s="198" t="s">
        <v>247</v>
      </c>
      <c r="F135" s="198" t="s">
        <v>247</v>
      </c>
      <c r="G135" s="198" t="s">
        <v>247</v>
      </c>
      <c r="H135" s="198" t="s">
        <v>247</v>
      </c>
      <c r="I135" s="198">
        <v>20</v>
      </c>
      <c r="J135" s="198">
        <v>3458062</v>
      </c>
      <c r="K135" s="198">
        <v>1080000</v>
      </c>
      <c r="L135" s="198">
        <v>3734706960000</v>
      </c>
      <c r="M135" s="198">
        <v>100</v>
      </c>
      <c r="N135" s="198">
        <v>-11.372566300000001</v>
      </c>
      <c r="O135" s="198" t="b">
        <v>0</v>
      </c>
      <c r="P135" s="198">
        <v>8.94</v>
      </c>
      <c r="Q135" s="198">
        <v>78.94</v>
      </c>
    </row>
    <row r="136" spans="1:17">
      <c r="A136" s="301"/>
      <c r="B136" s="149" t="s">
        <v>145</v>
      </c>
      <c r="C136" s="197" t="s">
        <v>248</v>
      </c>
      <c r="D136" s="197" t="s">
        <v>249</v>
      </c>
      <c r="E136" s="198" t="s">
        <v>248</v>
      </c>
      <c r="F136" s="135"/>
      <c r="G136" s="135"/>
      <c r="H136" s="135"/>
      <c r="I136" s="135"/>
      <c r="J136" s="135"/>
      <c r="K136" s="135"/>
      <c r="L136" s="198" t="s">
        <v>267</v>
      </c>
      <c r="M136" s="198" t="s">
        <v>267</v>
      </c>
      <c r="N136" s="198" t="s">
        <v>267</v>
      </c>
      <c r="O136" s="198" t="b">
        <v>0</v>
      </c>
      <c r="P136" s="198">
        <v>0</v>
      </c>
      <c r="Q136" s="198">
        <v>0</v>
      </c>
    </row>
    <row r="137" spans="1:17">
      <c r="A137" s="301"/>
      <c r="B137" s="148" t="s">
        <v>146</v>
      </c>
      <c r="C137" s="319" t="s">
        <v>252</v>
      </c>
      <c r="D137" s="319"/>
      <c r="E137" s="198" t="s">
        <v>247</v>
      </c>
      <c r="F137" s="198" t="s">
        <v>247</v>
      </c>
      <c r="G137" s="198" t="s">
        <v>247</v>
      </c>
      <c r="H137" s="198" t="s">
        <v>247</v>
      </c>
      <c r="I137" s="198">
        <v>50</v>
      </c>
      <c r="J137" s="198">
        <v>4928205</v>
      </c>
      <c r="K137" s="198">
        <v>2650000</v>
      </c>
      <c r="L137" s="198">
        <v>13059743250000</v>
      </c>
      <c r="M137" s="198">
        <v>131</v>
      </c>
      <c r="N137" s="198">
        <v>-37.971034500000002</v>
      </c>
      <c r="O137" s="198" t="b">
        <v>0</v>
      </c>
      <c r="P137" s="198">
        <v>2.34</v>
      </c>
      <c r="Q137" s="198">
        <v>50.64</v>
      </c>
    </row>
    <row r="138" spans="1:17">
      <c r="A138" s="301"/>
      <c r="B138" s="149" t="s">
        <v>148</v>
      </c>
      <c r="C138" s="197" t="s">
        <v>248</v>
      </c>
      <c r="D138" s="197" t="s">
        <v>249</v>
      </c>
      <c r="E138" s="198" t="s">
        <v>248</v>
      </c>
      <c r="F138" s="135"/>
      <c r="G138" s="135"/>
      <c r="H138" s="135"/>
      <c r="I138" s="135"/>
      <c r="J138" s="135"/>
      <c r="K138" s="135"/>
      <c r="L138" s="198" t="s">
        <v>267</v>
      </c>
      <c r="M138" s="198" t="s">
        <v>267</v>
      </c>
      <c r="N138" s="198" t="s">
        <v>267</v>
      </c>
      <c r="O138" s="198" t="b">
        <v>0</v>
      </c>
      <c r="P138" s="198">
        <v>0</v>
      </c>
      <c r="Q138" s="198">
        <v>0</v>
      </c>
    </row>
    <row r="139" spans="1:17">
      <c r="A139" s="301"/>
      <c r="B139" s="149" t="s">
        <v>149</v>
      </c>
      <c r="C139" s="197" t="s">
        <v>248</v>
      </c>
      <c r="D139" s="197" t="s">
        <v>249</v>
      </c>
      <c r="E139" s="198" t="s">
        <v>248</v>
      </c>
      <c r="F139" s="135"/>
      <c r="G139" s="135"/>
      <c r="H139" s="135"/>
      <c r="I139" s="135"/>
      <c r="J139" s="135"/>
      <c r="K139" s="135"/>
      <c r="L139" s="198" t="s">
        <v>267</v>
      </c>
      <c r="M139" s="198" t="s">
        <v>267</v>
      </c>
      <c r="N139" s="198" t="s">
        <v>267</v>
      </c>
      <c r="O139" s="198" t="b">
        <v>0</v>
      </c>
      <c r="P139" s="198">
        <v>0</v>
      </c>
      <c r="Q139" s="198">
        <v>0</v>
      </c>
    </row>
    <row r="140" spans="1:17">
      <c r="A140" s="301"/>
      <c r="B140" s="148" t="s">
        <v>150</v>
      </c>
      <c r="C140" s="197" t="s">
        <v>246</v>
      </c>
      <c r="D140" s="135"/>
      <c r="E140" s="198" t="s">
        <v>247</v>
      </c>
      <c r="F140" s="198" t="s">
        <v>247</v>
      </c>
      <c r="G140" s="198" t="s">
        <v>247</v>
      </c>
      <c r="H140" s="198" t="s">
        <v>247</v>
      </c>
      <c r="I140" s="198">
        <v>18</v>
      </c>
      <c r="J140" s="198">
        <v>3067197</v>
      </c>
      <c r="K140" s="198">
        <v>450000</v>
      </c>
      <c r="L140" s="198">
        <v>1380238650000</v>
      </c>
      <c r="M140" s="198">
        <v>60</v>
      </c>
      <c r="N140" s="198">
        <v>-4.6567478810000003</v>
      </c>
      <c r="O140" s="198" t="b">
        <v>0</v>
      </c>
      <c r="P140" s="198">
        <v>17.45</v>
      </c>
      <c r="Q140" s="198">
        <v>87.45</v>
      </c>
    </row>
    <row r="141" spans="1:17">
      <c r="A141" s="301"/>
      <c r="B141" s="148" t="s">
        <v>151</v>
      </c>
      <c r="C141" s="197" t="s">
        <v>246</v>
      </c>
      <c r="D141" s="135"/>
      <c r="E141" s="198" t="s">
        <v>247</v>
      </c>
      <c r="F141" s="198" t="s">
        <v>247</v>
      </c>
      <c r="G141" s="198" t="s">
        <v>247</v>
      </c>
      <c r="H141" s="198" t="s">
        <v>247</v>
      </c>
      <c r="I141" s="198">
        <v>50</v>
      </c>
      <c r="J141" s="198">
        <v>3464203</v>
      </c>
      <c r="K141" s="198">
        <v>4900000</v>
      </c>
      <c r="L141" s="198">
        <v>16974594700000</v>
      </c>
      <c r="M141" s="198">
        <v>134</v>
      </c>
      <c r="N141" s="198">
        <v>-49.137645390000003</v>
      </c>
      <c r="O141" s="198" t="b">
        <v>0</v>
      </c>
      <c r="P141" s="198">
        <v>1.7</v>
      </c>
      <c r="Q141" s="198">
        <v>71.7</v>
      </c>
    </row>
    <row r="142" spans="1:17">
      <c r="A142" s="301"/>
      <c r="B142" s="148" t="s">
        <v>152</v>
      </c>
      <c r="C142" s="197" t="s">
        <v>246</v>
      </c>
      <c r="D142" s="135"/>
      <c r="E142" s="198" t="s">
        <v>247</v>
      </c>
      <c r="F142" s="198" t="s">
        <v>247</v>
      </c>
      <c r="G142" s="198" t="s">
        <v>247</v>
      </c>
      <c r="H142" s="198" t="s">
        <v>247</v>
      </c>
      <c r="I142" s="198">
        <v>20.2</v>
      </c>
      <c r="J142" s="198">
        <v>2456300</v>
      </c>
      <c r="K142" s="198">
        <v>262600</v>
      </c>
      <c r="L142" s="198">
        <v>645024380000</v>
      </c>
      <c r="M142" s="198">
        <v>4</v>
      </c>
      <c r="N142" s="198">
        <v>-2.5596436159999998</v>
      </c>
      <c r="O142" s="198" t="b">
        <v>0</v>
      </c>
      <c r="P142" s="198">
        <v>29.36</v>
      </c>
      <c r="Q142" s="198">
        <v>99.36</v>
      </c>
    </row>
    <row r="143" spans="1:17">
      <c r="A143" s="301"/>
      <c r="B143" s="148" t="s">
        <v>153</v>
      </c>
      <c r="C143" s="197" t="s">
        <v>246</v>
      </c>
      <c r="D143" s="135"/>
      <c r="E143" s="198" t="s">
        <v>247</v>
      </c>
      <c r="F143" s="198" t="s">
        <v>247</v>
      </c>
      <c r="G143" s="198" t="s">
        <v>247</v>
      </c>
      <c r="H143" s="198" t="s">
        <v>247</v>
      </c>
      <c r="I143" s="198">
        <v>20</v>
      </c>
      <c r="J143" s="198">
        <v>2491211</v>
      </c>
      <c r="K143" s="198">
        <v>300000</v>
      </c>
      <c r="L143" s="198">
        <v>747363300000</v>
      </c>
      <c r="M143" s="198">
        <v>8</v>
      </c>
      <c r="N143" s="198">
        <v>-2.8515522390000001</v>
      </c>
      <c r="O143" s="198" t="b">
        <v>0</v>
      </c>
      <c r="P143" s="198">
        <v>28.51</v>
      </c>
      <c r="Q143" s="198">
        <v>98.51</v>
      </c>
    </row>
    <row r="144" spans="1:17">
      <c r="A144" s="301"/>
      <c r="B144" s="148" t="s">
        <v>154</v>
      </c>
      <c r="C144" s="197" t="s">
        <v>246</v>
      </c>
      <c r="D144" s="135"/>
      <c r="E144" s="198" t="s">
        <v>247</v>
      </c>
      <c r="F144" s="198" t="s">
        <v>247</v>
      </c>
      <c r="G144" s="198" t="s">
        <v>247</v>
      </c>
      <c r="H144" s="198" t="s">
        <v>247</v>
      </c>
      <c r="I144" s="198">
        <v>20.399999999999999</v>
      </c>
      <c r="J144" s="198">
        <v>4295721</v>
      </c>
      <c r="K144" s="198">
        <v>265200</v>
      </c>
      <c r="L144" s="198">
        <v>1139225209200</v>
      </c>
      <c r="M144" s="198">
        <v>44</v>
      </c>
      <c r="N144" s="198">
        <v>-3.9692880000000001</v>
      </c>
      <c r="O144" s="198" t="b">
        <v>0</v>
      </c>
      <c r="P144" s="198">
        <v>20.85</v>
      </c>
      <c r="Q144" s="198">
        <v>90.85</v>
      </c>
    </row>
    <row r="145" spans="1:17">
      <c r="A145" s="301"/>
      <c r="B145" s="148" t="s">
        <v>155</v>
      </c>
      <c r="C145" s="197" t="s">
        <v>246</v>
      </c>
      <c r="D145" s="135"/>
      <c r="E145" s="198" t="s">
        <v>247</v>
      </c>
      <c r="F145" s="198" t="s">
        <v>247</v>
      </c>
      <c r="G145" s="198" t="s">
        <v>247</v>
      </c>
      <c r="H145" s="198" t="s">
        <v>247</v>
      </c>
      <c r="I145" s="198">
        <v>35</v>
      </c>
      <c r="J145" s="198">
        <v>4525843</v>
      </c>
      <c r="K145" s="198">
        <v>700000</v>
      </c>
      <c r="L145" s="198">
        <v>3168090100000</v>
      </c>
      <c r="M145" s="198">
        <v>94</v>
      </c>
      <c r="N145" s="198">
        <v>-9.7563644899999993</v>
      </c>
      <c r="O145" s="198" t="b">
        <v>0</v>
      </c>
      <c r="P145" s="198">
        <v>10.210000000000001</v>
      </c>
      <c r="Q145" s="198">
        <v>80.209999999999994</v>
      </c>
    </row>
    <row r="146" spans="1:17">
      <c r="A146" s="301"/>
      <c r="B146" s="149" t="s">
        <v>156</v>
      </c>
      <c r="C146" s="197" t="s">
        <v>248</v>
      </c>
      <c r="D146" s="197" t="s">
        <v>249</v>
      </c>
      <c r="E146" s="198" t="s">
        <v>248</v>
      </c>
      <c r="F146" s="135"/>
      <c r="G146" s="135"/>
      <c r="H146" s="135"/>
      <c r="I146" s="135"/>
      <c r="J146" s="135"/>
      <c r="K146" s="135"/>
      <c r="L146" s="198" t="s">
        <v>267</v>
      </c>
      <c r="M146" s="198" t="s">
        <v>267</v>
      </c>
      <c r="N146" s="198" t="s">
        <v>267</v>
      </c>
      <c r="O146" s="198" t="b">
        <v>0</v>
      </c>
      <c r="P146" s="198">
        <v>0</v>
      </c>
      <c r="Q146" s="198">
        <v>0</v>
      </c>
    </row>
    <row r="147" spans="1:17">
      <c r="A147" s="301"/>
      <c r="B147" s="148" t="s">
        <v>157</v>
      </c>
      <c r="C147" s="197" t="s">
        <v>246</v>
      </c>
      <c r="D147" s="135"/>
      <c r="E147" s="198" t="s">
        <v>247</v>
      </c>
      <c r="F147" s="198" t="s">
        <v>247</v>
      </c>
      <c r="G147" s="198" t="s">
        <v>247</v>
      </c>
      <c r="H147" s="198" t="s">
        <v>247</v>
      </c>
      <c r="I147" s="198">
        <v>20.100000000000001</v>
      </c>
      <c r="J147" s="198">
        <v>2450596</v>
      </c>
      <c r="K147" s="198">
        <v>261300</v>
      </c>
      <c r="L147" s="198">
        <v>640340734800</v>
      </c>
      <c r="M147" s="198">
        <v>3</v>
      </c>
      <c r="N147" s="198">
        <v>-2.5462841190000001</v>
      </c>
      <c r="O147" s="198" t="b">
        <v>0</v>
      </c>
      <c r="P147" s="198">
        <v>29.57</v>
      </c>
      <c r="Q147" s="198">
        <v>99.57</v>
      </c>
    </row>
    <row r="148" spans="1:17">
      <c r="A148" s="301"/>
      <c r="B148" s="148" t="s">
        <v>158</v>
      </c>
      <c r="C148" s="197" t="s">
        <v>246</v>
      </c>
      <c r="D148" s="135"/>
      <c r="E148" s="198" t="s">
        <v>247</v>
      </c>
      <c r="F148" s="198" t="s">
        <v>247</v>
      </c>
      <c r="G148" s="198" t="s">
        <v>247</v>
      </c>
      <c r="H148" s="198" t="s">
        <v>247</v>
      </c>
      <c r="I148" s="198">
        <v>22</v>
      </c>
      <c r="J148" s="198">
        <v>2763603</v>
      </c>
      <c r="K148" s="198">
        <v>682000</v>
      </c>
      <c r="L148" s="198">
        <v>1884777246000</v>
      </c>
      <c r="M148" s="198">
        <v>70</v>
      </c>
      <c r="N148" s="198">
        <v>-6.095879418</v>
      </c>
      <c r="O148" s="198" t="b">
        <v>0</v>
      </c>
      <c r="P148" s="198">
        <v>15.32</v>
      </c>
      <c r="Q148" s="198">
        <v>85.32</v>
      </c>
    </row>
    <row r="149" spans="1:17">
      <c r="A149" s="301"/>
      <c r="B149" s="148" t="s">
        <v>159</v>
      </c>
      <c r="C149" s="199" t="s">
        <v>246</v>
      </c>
      <c r="D149" s="152"/>
      <c r="E149" s="200" t="s">
        <v>247</v>
      </c>
      <c r="F149" s="200" t="s">
        <v>247</v>
      </c>
      <c r="G149" s="200" t="s">
        <v>247</v>
      </c>
      <c r="H149" s="200" t="s">
        <v>247</v>
      </c>
      <c r="I149" s="200">
        <v>45.4</v>
      </c>
      <c r="J149" s="200">
        <v>4573647</v>
      </c>
      <c r="K149" s="200">
        <v>1679800</v>
      </c>
      <c r="L149" s="200">
        <v>7682812230600</v>
      </c>
      <c r="M149" s="200">
        <v>120</v>
      </c>
      <c r="N149" s="200">
        <v>-22.634029439999999</v>
      </c>
      <c r="O149" s="200" t="b">
        <v>0</v>
      </c>
      <c r="P149" s="200">
        <v>4.68</v>
      </c>
      <c r="Q149" s="200">
        <v>74.680000000000007</v>
      </c>
    </row>
    <row r="150" spans="1:17">
      <c r="A150" s="301"/>
      <c r="B150" s="148" t="s">
        <v>160</v>
      </c>
      <c r="C150" s="201" t="s">
        <v>246</v>
      </c>
      <c r="D150" s="158"/>
      <c r="E150" s="202" t="s">
        <v>247</v>
      </c>
      <c r="F150" s="202" t="s">
        <v>247</v>
      </c>
      <c r="G150" s="202" t="s">
        <v>247</v>
      </c>
      <c r="H150" s="202" t="s">
        <v>247</v>
      </c>
      <c r="I150" s="202">
        <v>20.7</v>
      </c>
      <c r="J150" s="202">
        <v>2642376</v>
      </c>
      <c r="K150" s="202">
        <v>331200</v>
      </c>
      <c r="L150" s="202">
        <v>875154931200</v>
      </c>
      <c r="M150" s="202">
        <v>17</v>
      </c>
      <c r="N150" s="202">
        <v>-3.2160614519999999</v>
      </c>
      <c r="O150" s="202" t="b">
        <v>0</v>
      </c>
      <c r="P150" s="202">
        <v>26.6</v>
      </c>
      <c r="Q150" s="202">
        <v>96.6</v>
      </c>
    </row>
    <row r="151" spans="1:17">
      <c r="A151" s="301"/>
      <c r="B151" s="148" t="s">
        <v>161</v>
      </c>
      <c r="C151" s="199" t="s">
        <v>246</v>
      </c>
      <c r="D151" s="152"/>
      <c r="E151" s="200" t="s">
        <v>247</v>
      </c>
      <c r="F151" s="200" t="s">
        <v>247</v>
      </c>
      <c r="G151" s="200" t="s">
        <v>247</v>
      </c>
      <c r="H151" s="200" t="s">
        <v>247</v>
      </c>
      <c r="I151" s="200">
        <v>46</v>
      </c>
      <c r="J151" s="200">
        <v>4934029</v>
      </c>
      <c r="K151" s="200">
        <v>4186000</v>
      </c>
      <c r="L151" s="200">
        <v>20653845394000</v>
      </c>
      <c r="M151" s="200">
        <v>140</v>
      </c>
      <c r="N151" s="200">
        <v>-59.632235389999998</v>
      </c>
      <c r="O151" s="200" t="b">
        <v>0</v>
      </c>
      <c r="P151" s="200">
        <v>0.43</v>
      </c>
      <c r="Q151" s="200">
        <v>70.430000000000007</v>
      </c>
    </row>
    <row r="152" spans="1:17">
      <c r="A152" s="301"/>
      <c r="B152" s="148" t="s">
        <v>162</v>
      </c>
      <c r="C152" s="201" t="s">
        <v>246</v>
      </c>
      <c r="D152" s="158"/>
      <c r="E152" s="202" t="s">
        <v>247</v>
      </c>
      <c r="F152" s="202" t="s">
        <v>247</v>
      </c>
      <c r="G152" s="202" t="s">
        <v>247</v>
      </c>
      <c r="H152" s="202" t="s">
        <v>247</v>
      </c>
      <c r="I152" s="202">
        <v>29.8</v>
      </c>
      <c r="J152" s="202">
        <v>2503299</v>
      </c>
      <c r="K152" s="202">
        <v>387400</v>
      </c>
      <c r="L152" s="202">
        <v>969778032600</v>
      </c>
      <c r="M152" s="202">
        <v>32</v>
      </c>
      <c r="N152" s="202">
        <v>-3.4859616949999999</v>
      </c>
      <c r="O152" s="202" t="b">
        <v>0</v>
      </c>
      <c r="P152" s="202">
        <v>23.4</v>
      </c>
      <c r="Q152" s="202">
        <v>93.4</v>
      </c>
    </row>
    <row r="153" spans="1:17">
      <c r="A153" s="301"/>
      <c r="B153" s="148" t="s">
        <v>163</v>
      </c>
      <c r="C153" s="199" t="s">
        <v>248</v>
      </c>
      <c r="D153" s="199" t="s">
        <v>249</v>
      </c>
      <c r="E153" s="200" t="s">
        <v>248</v>
      </c>
      <c r="F153" s="152"/>
      <c r="G153" s="152"/>
      <c r="H153" s="152"/>
      <c r="I153" s="152"/>
      <c r="J153" s="152"/>
      <c r="K153" s="152"/>
      <c r="L153" s="200" t="s">
        <v>267</v>
      </c>
      <c r="M153" s="200" t="s">
        <v>267</v>
      </c>
      <c r="N153" s="200" t="s">
        <v>267</v>
      </c>
      <c r="O153" s="200" t="b">
        <v>0</v>
      </c>
      <c r="P153" s="200">
        <v>0</v>
      </c>
      <c r="Q153" s="200">
        <v>0</v>
      </c>
    </row>
    <row r="154" spans="1:17">
      <c r="A154" s="301"/>
      <c r="B154" s="149" t="s">
        <v>164</v>
      </c>
      <c r="C154" s="201" t="s">
        <v>248</v>
      </c>
      <c r="D154" s="201" t="s">
        <v>249</v>
      </c>
      <c r="E154" s="202" t="s">
        <v>248</v>
      </c>
      <c r="F154" s="158"/>
      <c r="G154" s="158"/>
      <c r="H154" s="158"/>
      <c r="I154" s="158"/>
      <c r="J154" s="158"/>
      <c r="K154" s="158"/>
      <c r="L154" s="202" t="s">
        <v>267</v>
      </c>
      <c r="M154" s="202" t="s">
        <v>267</v>
      </c>
      <c r="N154" s="202" t="s">
        <v>267</v>
      </c>
      <c r="O154" s="202" t="b">
        <v>0</v>
      </c>
      <c r="P154" s="202">
        <v>0</v>
      </c>
      <c r="Q154" s="202">
        <v>0</v>
      </c>
    </row>
    <row r="155" spans="1:17">
      <c r="A155" s="301"/>
      <c r="B155" s="148" t="s">
        <v>165</v>
      </c>
      <c r="C155" s="199" t="s">
        <v>246</v>
      </c>
      <c r="D155" s="152"/>
      <c r="E155" s="200" t="s">
        <v>247</v>
      </c>
      <c r="F155" s="200" t="s">
        <v>247</v>
      </c>
      <c r="G155" s="200" t="s">
        <v>247</v>
      </c>
      <c r="H155" s="200" t="s">
        <v>247</v>
      </c>
      <c r="I155" s="200">
        <v>49</v>
      </c>
      <c r="J155" s="200">
        <v>3381708</v>
      </c>
      <c r="K155" s="200">
        <v>3577000</v>
      </c>
      <c r="L155" s="200">
        <v>12096369516000</v>
      </c>
      <c r="M155" s="200">
        <v>130</v>
      </c>
      <c r="N155" s="200">
        <v>-35.22313467</v>
      </c>
      <c r="O155" s="200" t="b">
        <v>0</v>
      </c>
      <c r="P155" s="200">
        <v>2.5499999999999998</v>
      </c>
      <c r="Q155" s="200">
        <v>72.55</v>
      </c>
    </row>
    <row r="156" spans="1:17">
      <c r="A156" s="301"/>
      <c r="B156" s="148" t="s">
        <v>166</v>
      </c>
      <c r="C156" s="201" t="s">
        <v>246</v>
      </c>
      <c r="D156" s="158"/>
      <c r="E156" s="202" t="s">
        <v>247</v>
      </c>
      <c r="F156" s="202" t="s">
        <v>247</v>
      </c>
      <c r="G156" s="202" t="s">
        <v>247</v>
      </c>
      <c r="H156" s="202" t="s">
        <v>247</v>
      </c>
      <c r="I156" s="202">
        <v>20.399999999999999</v>
      </c>
      <c r="J156" s="202">
        <v>2379540</v>
      </c>
      <c r="K156" s="202">
        <v>265200</v>
      </c>
      <c r="L156" s="202">
        <v>631054008000</v>
      </c>
      <c r="M156" s="202">
        <v>1</v>
      </c>
      <c r="N156" s="202">
        <v>-2.5197949240000002</v>
      </c>
      <c r="O156" s="202" t="b">
        <v>0</v>
      </c>
      <c r="P156" s="202">
        <v>30</v>
      </c>
      <c r="Q156" s="202">
        <v>100</v>
      </c>
    </row>
    <row r="157" spans="1:17">
      <c r="A157" s="301"/>
      <c r="B157" s="148" t="s">
        <v>167</v>
      </c>
      <c r="C157" s="199" t="s">
        <v>246</v>
      </c>
      <c r="D157" s="152"/>
      <c r="E157" s="200" t="s">
        <v>247</v>
      </c>
      <c r="F157" s="200" t="s">
        <v>247</v>
      </c>
      <c r="G157" s="200" t="s">
        <v>247</v>
      </c>
      <c r="H157" s="200" t="s">
        <v>247</v>
      </c>
      <c r="I157" s="200">
        <v>19.5</v>
      </c>
      <c r="J157" s="200">
        <v>2396701</v>
      </c>
      <c r="K157" s="200">
        <v>497152</v>
      </c>
      <c r="L157" s="200">
        <v>1191524695552</v>
      </c>
      <c r="M157" s="200">
        <v>51</v>
      </c>
      <c r="N157" s="200">
        <v>-4.1184655670000003</v>
      </c>
      <c r="O157" s="200" t="b">
        <v>0</v>
      </c>
      <c r="P157" s="200">
        <v>19.36</v>
      </c>
      <c r="Q157" s="200">
        <v>89.36</v>
      </c>
    </row>
    <row r="158" spans="1:17">
      <c r="A158" s="301"/>
      <c r="B158" s="148" t="s">
        <v>168</v>
      </c>
      <c r="C158" s="201" t="s">
        <v>246</v>
      </c>
      <c r="D158" s="158"/>
      <c r="E158" s="202" t="s">
        <v>247</v>
      </c>
      <c r="F158" s="202" t="s">
        <v>247</v>
      </c>
      <c r="G158" s="202" t="s">
        <v>247</v>
      </c>
      <c r="H158" s="202" t="s">
        <v>247</v>
      </c>
      <c r="I158" s="202">
        <v>29.9</v>
      </c>
      <c r="J158" s="202">
        <v>2752683</v>
      </c>
      <c r="K158" s="202">
        <v>657800</v>
      </c>
      <c r="L158" s="202">
        <v>1810714877400</v>
      </c>
      <c r="M158" s="202">
        <v>69</v>
      </c>
      <c r="N158" s="202">
        <v>-5.8846260250000002</v>
      </c>
      <c r="O158" s="202" t="b">
        <v>0</v>
      </c>
      <c r="P158" s="202">
        <v>15.53</v>
      </c>
      <c r="Q158" s="202">
        <v>85.53</v>
      </c>
    </row>
    <row r="159" spans="1:17">
      <c r="A159" s="301"/>
      <c r="B159" s="148" t="s">
        <v>169</v>
      </c>
      <c r="C159" s="199" t="s">
        <v>246</v>
      </c>
      <c r="D159" s="152"/>
      <c r="E159" s="200" t="s">
        <v>247</v>
      </c>
      <c r="F159" s="200" t="s">
        <v>247</v>
      </c>
      <c r="G159" s="200" t="s">
        <v>247</v>
      </c>
      <c r="H159" s="200" t="s">
        <v>247</v>
      </c>
      <c r="I159" s="200">
        <v>40.700000000000003</v>
      </c>
      <c r="J159" s="200">
        <v>2855092</v>
      </c>
      <c r="K159" s="200">
        <v>407000</v>
      </c>
      <c r="L159" s="200">
        <v>1162022444000</v>
      </c>
      <c r="M159" s="200">
        <v>49</v>
      </c>
      <c r="N159" s="200">
        <v>-4.0343141840000003</v>
      </c>
      <c r="O159" s="200" t="b">
        <v>0</v>
      </c>
      <c r="P159" s="200">
        <v>19.79</v>
      </c>
      <c r="Q159" s="200">
        <v>89.79</v>
      </c>
    </row>
    <row r="160" spans="1:17">
      <c r="A160" s="301"/>
      <c r="B160" s="148" t="s">
        <v>170</v>
      </c>
      <c r="C160" s="201" t="s">
        <v>246</v>
      </c>
      <c r="D160" s="158"/>
      <c r="E160" s="202" t="s">
        <v>247</v>
      </c>
      <c r="F160" s="202" t="s">
        <v>247</v>
      </c>
      <c r="G160" s="202" t="s">
        <v>247</v>
      </c>
      <c r="H160" s="202" t="s">
        <v>247</v>
      </c>
      <c r="I160" s="202">
        <v>13</v>
      </c>
      <c r="J160" s="202">
        <v>1765730</v>
      </c>
      <c r="K160" s="202">
        <v>753740</v>
      </c>
      <c r="L160" s="202">
        <v>1330901330200</v>
      </c>
      <c r="M160" s="202">
        <v>58</v>
      </c>
      <c r="N160" s="202">
        <v>-4.5160195139999999</v>
      </c>
      <c r="O160" s="202" t="b">
        <v>0</v>
      </c>
      <c r="P160" s="202">
        <v>17.87</v>
      </c>
      <c r="Q160" s="202">
        <v>87.87</v>
      </c>
    </row>
    <row r="161" spans="1:17">
      <c r="A161" s="301"/>
      <c r="B161" s="148" t="s">
        <v>171</v>
      </c>
      <c r="C161" s="199" t="s">
        <v>246</v>
      </c>
      <c r="D161" s="152"/>
      <c r="E161" s="200" t="s">
        <v>247</v>
      </c>
      <c r="F161" s="200" t="s">
        <v>247</v>
      </c>
      <c r="G161" s="200" t="s">
        <v>247</v>
      </c>
      <c r="H161" s="200" t="s">
        <v>247</v>
      </c>
      <c r="I161" s="200">
        <v>33.4</v>
      </c>
      <c r="J161" s="200">
        <v>1886401</v>
      </c>
      <c r="K161" s="200">
        <v>1770200</v>
      </c>
      <c r="L161" s="200">
        <v>3339307050200</v>
      </c>
      <c r="M161" s="200">
        <v>96</v>
      </c>
      <c r="N161" s="200">
        <v>-10.244738849999999</v>
      </c>
      <c r="O161" s="200" t="b">
        <v>0</v>
      </c>
      <c r="P161" s="200">
        <v>9.7899999999999991</v>
      </c>
      <c r="Q161" s="200">
        <v>79.790000000000006</v>
      </c>
    </row>
    <row r="162" spans="1:17">
      <c r="A162" s="301"/>
      <c r="B162" s="148" t="s">
        <v>172</v>
      </c>
      <c r="C162" s="201" t="s">
        <v>246</v>
      </c>
      <c r="D162" s="158"/>
      <c r="E162" s="202" t="s">
        <v>247</v>
      </c>
      <c r="F162" s="202" t="s">
        <v>247</v>
      </c>
      <c r="G162" s="202" t="s">
        <v>247</v>
      </c>
      <c r="H162" s="202" t="s">
        <v>247</v>
      </c>
      <c r="I162" s="202">
        <v>20.399999999999999</v>
      </c>
      <c r="J162" s="202">
        <v>2524335</v>
      </c>
      <c r="K162" s="202">
        <v>265200</v>
      </c>
      <c r="L162" s="202">
        <v>669453642000</v>
      </c>
      <c r="M162" s="202">
        <v>6</v>
      </c>
      <c r="N162" s="202">
        <v>-2.6293249470000002</v>
      </c>
      <c r="O162" s="202" t="b">
        <v>0</v>
      </c>
      <c r="P162" s="202">
        <v>28.94</v>
      </c>
      <c r="Q162" s="202">
        <v>98.94</v>
      </c>
    </row>
    <row r="163" spans="1:17">
      <c r="A163" s="301"/>
      <c r="B163" s="148" t="s">
        <v>173</v>
      </c>
      <c r="C163" s="199" t="s">
        <v>246</v>
      </c>
      <c r="D163" s="152"/>
      <c r="E163" s="200" t="s">
        <v>247</v>
      </c>
      <c r="F163" s="200" t="s">
        <v>247</v>
      </c>
      <c r="G163" s="200" t="s">
        <v>247</v>
      </c>
      <c r="H163" s="200" t="s">
        <v>247</v>
      </c>
      <c r="I163" s="200">
        <v>42.4</v>
      </c>
      <c r="J163" s="200">
        <v>1629956</v>
      </c>
      <c r="K163" s="200">
        <v>1865600</v>
      </c>
      <c r="L163" s="200">
        <v>3040845913600</v>
      </c>
      <c r="M163" s="200">
        <v>92</v>
      </c>
      <c r="N163" s="200">
        <v>-9.3934167930000001</v>
      </c>
      <c r="O163" s="200" t="b">
        <v>0</v>
      </c>
      <c r="P163" s="200">
        <v>10.64</v>
      </c>
      <c r="Q163" s="200">
        <v>80.64</v>
      </c>
    </row>
    <row r="164" spans="1:17">
      <c r="A164" s="301"/>
      <c r="B164" s="148" t="s">
        <v>174</v>
      </c>
      <c r="C164" s="320" t="s">
        <v>252</v>
      </c>
      <c r="D164" s="320"/>
      <c r="E164" s="202" t="s">
        <v>247</v>
      </c>
      <c r="F164" s="202" t="s">
        <v>247</v>
      </c>
      <c r="G164" s="202" t="s">
        <v>247</v>
      </c>
      <c r="H164" s="202" t="s">
        <v>247</v>
      </c>
      <c r="I164" s="202">
        <v>40</v>
      </c>
      <c r="J164" s="202">
        <v>2362739</v>
      </c>
      <c r="K164" s="202">
        <v>1880000</v>
      </c>
      <c r="L164" s="202">
        <v>4441949320000</v>
      </c>
      <c r="M164" s="202">
        <v>108</v>
      </c>
      <c r="N164" s="202">
        <v>-13.389884289999999</v>
      </c>
      <c r="O164" s="202" t="b">
        <v>0</v>
      </c>
      <c r="P164" s="202">
        <v>7.23</v>
      </c>
      <c r="Q164" s="202">
        <v>54.06</v>
      </c>
    </row>
    <row r="165" spans="1:17">
      <c r="A165" s="301"/>
      <c r="B165" s="148" t="s">
        <v>175</v>
      </c>
      <c r="C165" s="199" t="s">
        <v>246</v>
      </c>
      <c r="D165" s="152"/>
      <c r="E165" s="200" t="s">
        <v>247</v>
      </c>
      <c r="F165" s="200" t="s">
        <v>247</v>
      </c>
      <c r="G165" s="200" t="s">
        <v>247</v>
      </c>
      <c r="H165" s="200" t="s">
        <v>247</v>
      </c>
      <c r="I165" s="200">
        <v>18.5</v>
      </c>
      <c r="J165" s="200">
        <v>2593927</v>
      </c>
      <c r="K165" s="200">
        <v>351500</v>
      </c>
      <c r="L165" s="200">
        <v>911765340500</v>
      </c>
      <c r="M165" s="200">
        <v>24</v>
      </c>
      <c r="N165" s="200">
        <v>-3.3204879420000002</v>
      </c>
      <c r="O165" s="200" t="b">
        <v>0</v>
      </c>
      <c r="P165" s="200">
        <v>25.11</v>
      </c>
      <c r="Q165" s="200">
        <v>95.11</v>
      </c>
    </row>
    <row r="166" spans="1:17">
      <c r="A166" s="301"/>
      <c r="B166" s="148" t="s">
        <v>176</v>
      </c>
      <c r="C166" s="201" t="s">
        <v>246</v>
      </c>
      <c r="D166" s="158"/>
      <c r="E166" s="202" t="s">
        <v>247</v>
      </c>
      <c r="F166" s="202" t="s">
        <v>247</v>
      </c>
      <c r="G166" s="202" t="s">
        <v>247</v>
      </c>
      <c r="H166" s="202" t="s">
        <v>247</v>
      </c>
      <c r="I166" s="202">
        <v>24.2</v>
      </c>
      <c r="J166" s="202">
        <v>3095714</v>
      </c>
      <c r="K166" s="202">
        <v>242000</v>
      </c>
      <c r="L166" s="202">
        <v>749162788000</v>
      </c>
      <c r="M166" s="202">
        <v>9</v>
      </c>
      <c r="N166" s="202">
        <v>-2.8566850480000001</v>
      </c>
      <c r="O166" s="202" t="b">
        <v>0</v>
      </c>
      <c r="P166" s="202">
        <v>28.3</v>
      </c>
      <c r="Q166" s="202">
        <v>98.3</v>
      </c>
    </row>
    <row r="167" spans="1:17">
      <c r="A167" s="301"/>
      <c r="B167" s="148" t="s">
        <v>177</v>
      </c>
      <c r="C167" s="199" t="s">
        <v>246</v>
      </c>
      <c r="D167" s="152"/>
      <c r="E167" s="200" t="s">
        <v>247</v>
      </c>
      <c r="F167" s="200" t="s">
        <v>247</v>
      </c>
      <c r="G167" s="200" t="s">
        <v>247</v>
      </c>
      <c r="H167" s="200" t="s">
        <v>247</v>
      </c>
      <c r="I167" s="200">
        <v>18</v>
      </c>
      <c r="J167" s="200">
        <v>1851594</v>
      </c>
      <c r="K167" s="200">
        <v>918000</v>
      </c>
      <c r="L167" s="200">
        <v>1699763292000</v>
      </c>
      <c r="M167" s="200">
        <v>68</v>
      </c>
      <c r="N167" s="200">
        <v>-5.5681508790000001</v>
      </c>
      <c r="O167" s="200" t="b">
        <v>0</v>
      </c>
      <c r="P167" s="200">
        <v>15.74</v>
      </c>
      <c r="Q167" s="200">
        <v>85.74</v>
      </c>
    </row>
    <row r="168" spans="1:17">
      <c r="A168" s="301"/>
      <c r="B168" s="148" t="s">
        <v>178</v>
      </c>
      <c r="C168" s="320" t="s">
        <v>252</v>
      </c>
      <c r="D168" s="320"/>
      <c r="E168" s="202" t="s">
        <v>247</v>
      </c>
      <c r="F168" s="202" t="s">
        <v>247</v>
      </c>
      <c r="G168" s="202" t="s">
        <v>247</v>
      </c>
      <c r="H168" s="202" t="s">
        <v>247</v>
      </c>
      <c r="I168" s="202">
        <v>27</v>
      </c>
      <c r="J168" s="202">
        <v>1666799</v>
      </c>
      <c r="K168" s="202">
        <v>1296000</v>
      </c>
      <c r="L168" s="202">
        <v>2160171504000</v>
      </c>
      <c r="M168" s="202">
        <v>73</v>
      </c>
      <c r="N168" s="202">
        <v>-6.8814061640000004</v>
      </c>
      <c r="O168" s="202" t="b">
        <v>0</v>
      </c>
      <c r="P168" s="202">
        <v>14.68</v>
      </c>
      <c r="Q168" s="202">
        <v>59.28</v>
      </c>
    </row>
    <row r="169" spans="1:17">
      <c r="A169" s="301"/>
      <c r="B169" s="148" t="s">
        <v>179</v>
      </c>
      <c r="C169" s="199" t="s">
        <v>246</v>
      </c>
      <c r="D169" s="152"/>
      <c r="E169" s="200" t="s">
        <v>247</v>
      </c>
      <c r="F169" s="200" t="s">
        <v>247</v>
      </c>
      <c r="G169" s="200" t="s">
        <v>247</v>
      </c>
      <c r="H169" s="200" t="s">
        <v>247</v>
      </c>
      <c r="I169" s="200">
        <v>47</v>
      </c>
      <c r="J169" s="200">
        <v>2503459</v>
      </c>
      <c r="K169" s="200">
        <v>2397000</v>
      </c>
      <c r="L169" s="200">
        <v>6000791223000</v>
      </c>
      <c r="M169" s="200">
        <v>113</v>
      </c>
      <c r="N169" s="200">
        <v>-17.83628058</v>
      </c>
      <c r="O169" s="200" t="b">
        <v>0</v>
      </c>
      <c r="P169" s="200">
        <v>6.17</v>
      </c>
      <c r="Q169" s="200">
        <v>76.17</v>
      </c>
    </row>
    <row r="170" spans="1:17">
      <c r="A170" s="301"/>
      <c r="B170" s="149" t="s">
        <v>180</v>
      </c>
      <c r="C170" s="201" t="s">
        <v>248</v>
      </c>
      <c r="D170" s="201" t="s">
        <v>249</v>
      </c>
      <c r="E170" s="202" t="s">
        <v>248</v>
      </c>
      <c r="F170" s="158"/>
      <c r="G170" s="158"/>
      <c r="H170" s="158"/>
      <c r="I170" s="158"/>
      <c r="J170" s="158"/>
      <c r="K170" s="158"/>
      <c r="L170" s="202" t="s">
        <v>267</v>
      </c>
      <c r="M170" s="202" t="s">
        <v>267</v>
      </c>
      <c r="N170" s="202" t="s">
        <v>267</v>
      </c>
      <c r="O170" s="202" t="b">
        <v>0</v>
      </c>
      <c r="P170" s="202">
        <v>0</v>
      </c>
      <c r="Q170" s="202">
        <v>0</v>
      </c>
    </row>
    <row r="171" spans="1:17">
      <c r="A171" s="301"/>
      <c r="B171" s="148" t="s">
        <v>181</v>
      </c>
      <c r="C171" s="197" t="s">
        <v>246</v>
      </c>
      <c r="D171" s="135"/>
      <c r="E171" s="198" t="s">
        <v>247</v>
      </c>
      <c r="F171" s="198" t="s">
        <v>247</v>
      </c>
      <c r="G171" s="198" t="s">
        <v>247</v>
      </c>
      <c r="H171" s="198" t="s">
        <v>247</v>
      </c>
      <c r="I171" s="198">
        <v>35</v>
      </c>
      <c r="J171" s="198">
        <v>3676184</v>
      </c>
      <c r="K171" s="198">
        <v>315000</v>
      </c>
      <c r="L171" s="198">
        <v>1157997960000</v>
      </c>
      <c r="M171" s="198">
        <v>48</v>
      </c>
      <c r="N171" s="198">
        <v>-4.0228348599999997</v>
      </c>
      <c r="O171" s="198" t="b">
        <v>0</v>
      </c>
      <c r="P171" s="198">
        <v>20</v>
      </c>
      <c r="Q171" s="198">
        <v>90</v>
      </c>
    </row>
    <row r="172" spans="1:17">
      <c r="A172" s="301"/>
      <c r="B172" s="148" t="s">
        <v>182</v>
      </c>
      <c r="C172" s="197" t="s">
        <v>246</v>
      </c>
      <c r="D172" s="135"/>
      <c r="E172" s="198" t="s">
        <v>247</v>
      </c>
      <c r="F172" s="198" t="s">
        <v>247</v>
      </c>
      <c r="G172" s="198" t="s">
        <v>247</v>
      </c>
      <c r="H172" s="198" t="s">
        <v>247</v>
      </c>
      <c r="I172" s="198">
        <v>20.9</v>
      </c>
      <c r="J172" s="198">
        <v>2330709</v>
      </c>
      <c r="K172" s="198">
        <v>271700</v>
      </c>
      <c r="L172" s="198">
        <v>633253635300</v>
      </c>
      <c r="M172" s="198">
        <v>2</v>
      </c>
      <c r="N172" s="198">
        <v>-2.5260690779999999</v>
      </c>
      <c r="O172" s="198" t="b">
        <v>0</v>
      </c>
      <c r="P172" s="198">
        <v>29.79</v>
      </c>
      <c r="Q172" s="198">
        <v>99.79</v>
      </c>
    </row>
    <row r="173" spans="1:17">
      <c r="A173" s="301"/>
      <c r="B173" s="148" t="s">
        <v>184</v>
      </c>
      <c r="C173" s="197" t="s">
        <v>246</v>
      </c>
      <c r="D173" s="135"/>
      <c r="E173" s="198" t="s">
        <v>247</v>
      </c>
      <c r="F173" s="198" t="s">
        <v>247</v>
      </c>
      <c r="G173" s="198" t="s">
        <v>247</v>
      </c>
      <c r="H173" s="198" t="s">
        <v>247</v>
      </c>
      <c r="I173" s="198">
        <v>23</v>
      </c>
      <c r="J173" s="198">
        <v>2729205</v>
      </c>
      <c r="K173" s="198">
        <v>322000</v>
      </c>
      <c r="L173" s="198">
        <v>878804010000</v>
      </c>
      <c r="M173" s="198">
        <v>20</v>
      </c>
      <c r="N173" s="198">
        <v>-3.2264699810000002</v>
      </c>
      <c r="O173" s="198" t="b">
        <v>0</v>
      </c>
      <c r="P173" s="198">
        <v>25.96</v>
      </c>
      <c r="Q173" s="198">
        <v>95.96</v>
      </c>
    </row>
    <row r="174" spans="1:17">
      <c r="A174" s="301"/>
      <c r="B174" s="148" t="s">
        <v>185</v>
      </c>
      <c r="C174" s="197" t="s">
        <v>246</v>
      </c>
      <c r="D174" s="135"/>
      <c r="E174" s="198" t="s">
        <v>247</v>
      </c>
      <c r="F174" s="198" t="s">
        <v>247</v>
      </c>
      <c r="G174" s="198" t="s">
        <v>247</v>
      </c>
      <c r="H174" s="198" t="s">
        <v>247</v>
      </c>
      <c r="I174" s="198">
        <v>50</v>
      </c>
      <c r="J174" s="198">
        <v>2437147</v>
      </c>
      <c r="K174" s="198">
        <v>7900000</v>
      </c>
      <c r="L174" s="198">
        <v>19253461300000</v>
      </c>
      <c r="M174" s="198">
        <v>136</v>
      </c>
      <c r="N174" s="198">
        <v>-55.637819649999997</v>
      </c>
      <c r="O174" s="198" t="b">
        <v>0</v>
      </c>
      <c r="P174" s="198">
        <v>1.28</v>
      </c>
      <c r="Q174" s="198">
        <v>71.28</v>
      </c>
    </row>
    <row r="175" spans="1:17">
      <c r="A175" s="301"/>
      <c r="B175" s="148" t="s">
        <v>186</v>
      </c>
      <c r="C175" s="319" t="s">
        <v>252</v>
      </c>
      <c r="D175" s="319"/>
      <c r="E175" s="198" t="s">
        <v>247</v>
      </c>
      <c r="F175" s="198" t="s">
        <v>247</v>
      </c>
      <c r="G175" s="198" t="s">
        <v>247</v>
      </c>
      <c r="H175" s="198" t="s">
        <v>247</v>
      </c>
      <c r="I175" s="198">
        <v>46</v>
      </c>
      <c r="J175" s="198">
        <v>2842066</v>
      </c>
      <c r="K175" s="198">
        <v>506000</v>
      </c>
      <c r="L175" s="198">
        <v>1438085396000</v>
      </c>
      <c r="M175" s="198">
        <v>62</v>
      </c>
      <c r="N175" s="198">
        <v>-4.8217482939999998</v>
      </c>
      <c r="O175" s="198" t="b">
        <v>0</v>
      </c>
      <c r="P175" s="198">
        <v>17.02</v>
      </c>
      <c r="Q175" s="198">
        <v>60.91</v>
      </c>
    </row>
    <row r="176" spans="1:17" ht="12.75">
      <c r="A176" s="135"/>
      <c r="B176" s="135" t="s">
        <v>246</v>
      </c>
      <c r="C176" s="196">
        <v>0.75800000000000001</v>
      </c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7">
        <v>80.98</v>
      </c>
    </row>
    <row r="177" spans="1:17" ht="12.75">
      <c r="A177" s="135"/>
      <c r="B177" s="135" t="s">
        <v>251</v>
      </c>
      <c r="C177" s="196">
        <v>0.89170000000000005</v>
      </c>
      <c r="D177" s="135"/>
      <c r="E177" s="135"/>
      <c r="F177" s="135"/>
      <c r="G177" s="135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</row>
  </sheetData>
  <mergeCells count="36">
    <mergeCell ref="C137:D137"/>
    <mergeCell ref="C164:D164"/>
    <mergeCell ref="C168:D168"/>
    <mergeCell ref="A83:A102"/>
    <mergeCell ref="C83:D83"/>
    <mergeCell ref="A103:A118"/>
    <mergeCell ref="C105:D105"/>
    <mergeCell ref="A119:A134"/>
    <mergeCell ref="C120:D120"/>
    <mergeCell ref="A135:A175"/>
    <mergeCell ref="C175:D175"/>
    <mergeCell ref="P1:Q1"/>
    <mergeCell ref="A3:A22"/>
    <mergeCell ref="C41:D41"/>
    <mergeCell ref="C46:D46"/>
    <mergeCell ref="C47:D47"/>
    <mergeCell ref="C5:D5"/>
    <mergeCell ref="C6:D6"/>
    <mergeCell ref="A23:A42"/>
    <mergeCell ref="C28:D28"/>
    <mergeCell ref="C30:D30"/>
    <mergeCell ref="A43:A62"/>
    <mergeCell ref="A1:A2"/>
    <mergeCell ref="B1:B2"/>
    <mergeCell ref="C1:D1"/>
    <mergeCell ref="E1:H1"/>
    <mergeCell ref="I1:N1"/>
    <mergeCell ref="A63:A82"/>
    <mergeCell ref="C125:D125"/>
    <mergeCell ref="C126:D126"/>
    <mergeCell ref="C59:D59"/>
    <mergeCell ref="C40:D40"/>
    <mergeCell ref="C64:D64"/>
    <mergeCell ref="C69:D69"/>
    <mergeCell ref="C77:D77"/>
    <mergeCell ref="C121:D121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177"/>
  <sheetViews>
    <sheetView workbookViewId="0">
      <selection activeCell="K23" sqref="K23"/>
    </sheetView>
  </sheetViews>
  <sheetFormatPr defaultColWidth="12.59765625" defaultRowHeight="15.75" customHeight="1"/>
  <sheetData>
    <row r="1" spans="1:17" ht="15.75" customHeight="1">
      <c r="A1" s="292" t="s">
        <v>0</v>
      </c>
      <c r="B1" s="292" t="s">
        <v>2</v>
      </c>
      <c r="C1" s="302" t="s">
        <v>226</v>
      </c>
      <c r="D1" s="302"/>
      <c r="E1" s="298" t="s">
        <v>227</v>
      </c>
      <c r="F1" s="298"/>
      <c r="G1" s="298"/>
      <c r="H1" s="298"/>
      <c r="I1" s="299" t="s">
        <v>228</v>
      </c>
      <c r="J1" s="299"/>
      <c r="K1" s="299"/>
      <c r="L1" s="299"/>
      <c r="M1" s="299"/>
      <c r="N1" s="299"/>
      <c r="O1" s="175" t="s">
        <v>229</v>
      </c>
      <c r="P1" s="300" t="s">
        <v>230</v>
      </c>
      <c r="Q1" s="300"/>
    </row>
    <row r="2" spans="1:17" ht="15.75" customHeight="1">
      <c r="A2" s="292"/>
      <c r="B2" s="292"/>
      <c r="C2" s="176" t="s">
        <v>231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8" t="s">
        <v>237</v>
      </c>
      <c r="J2" s="178" t="s">
        <v>238</v>
      </c>
      <c r="K2" s="178" t="s">
        <v>239</v>
      </c>
      <c r="L2" s="178" t="s">
        <v>240</v>
      </c>
      <c r="M2" s="178" t="s">
        <v>241</v>
      </c>
      <c r="N2" s="178" t="s">
        <v>242</v>
      </c>
      <c r="O2" s="175" t="s">
        <v>243</v>
      </c>
      <c r="P2" s="179" t="s">
        <v>244</v>
      </c>
      <c r="Q2" s="179" t="s">
        <v>285</v>
      </c>
    </row>
    <row r="3" spans="1:17" ht="15.75" customHeight="1">
      <c r="A3" s="293" t="s">
        <v>3</v>
      </c>
      <c r="B3" s="132" t="s">
        <v>4</v>
      </c>
      <c r="C3" s="134" t="s">
        <v>265</v>
      </c>
      <c r="D3" s="135"/>
      <c r="E3" s="134" t="s">
        <v>247</v>
      </c>
      <c r="F3" s="134" t="s">
        <v>247</v>
      </c>
      <c r="G3" s="134" t="s">
        <v>247</v>
      </c>
      <c r="H3" s="134" t="s">
        <v>247</v>
      </c>
      <c r="I3" s="134">
        <v>20</v>
      </c>
      <c r="J3" s="134">
        <v>1026752.392</v>
      </c>
      <c r="K3" s="134">
        <v>164474</v>
      </c>
      <c r="L3" s="134" t="s">
        <v>267</v>
      </c>
      <c r="M3" s="134" t="s">
        <v>267</v>
      </c>
      <c r="N3" s="134" t="s">
        <v>267</v>
      </c>
      <c r="O3" s="134" t="b">
        <v>0</v>
      </c>
      <c r="P3" s="134">
        <v>0</v>
      </c>
      <c r="Q3" s="134">
        <v>35</v>
      </c>
    </row>
    <row r="4" spans="1:17" ht="15.75" customHeight="1">
      <c r="A4" s="293"/>
      <c r="B4" s="132" t="s">
        <v>5</v>
      </c>
      <c r="C4" s="134" t="s">
        <v>252</v>
      </c>
      <c r="D4" s="135"/>
      <c r="E4" s="134" t="s">
        <v>247</v>
      </c>
      <c r="F4" s="134" t="s">
        <v>247</v>
      </c>
      <c r="G4" s="134" t="s">
        <v>247</v>
      </c>
      <c r="H4" s="134" t="s">
        <v>247</v>
      </c>
      <c r="I4" s="134">
        <v>6</v>
      </c>
      <c r="J4" s="134">
        <v>449773.47659999999</v>
      </c>
      <c r="K4" s="134">
        <v>182223</v>
      </c>
      <c r="L4" s="136">
        <v>2.21E+17</v>
      </c>
      <c r="M4" s="134">
        <v>25</v>
      </c>
      <c r="N4" s="134">
        <v>0.47231707760000002</v>
      </c>
      <c r="O4" s="134" t="b">
        <v>0</v>
      </c>
      <c r="P4" s="134">
        <v>24.19</v>
      </c>
      <c r="Q4" s="134">
        <v>65.930000000000007</v>
      </c>
    </row>
    <row r="5" spans="1:17" ht="15.75" customHeight="1">
      <c r="A5" s="293"/>
      <c r="B5" s="132" t="s">
        <v>6</v>
      </c>
      <c r="C5" s="134" t="s">
        <v>252</v>
      </c>
      <c r="D5" s="135"/>
      <c r="E5" s="134" t="s">
        <v>247</v>
      </c>
      <c r="F5" s="134" t="s">
        <v>247</v>
      </c>
      <c r="G5" s="134" t="s">
        <v>247</v>
      </c>
      <c r="H5" s="134" t="s">
        <v>247</v>
      </c>
      <c r="I5" s="134">
        <v>6.5</v>
      </c>
      <c r="J5" s="134">
        <v>909095.2169</v>
      </c>
      <c r="K5" s="134">
        <v>180078</v>
      </c>
      <c r="L5" s="136">
        <v>9.67E+17</v>
      </c>
      <c r="M5" s="134">
        <v>77</v>
      </c>
      <c r="N5" s="134">
        <v>0.28729206969999999</v>
      </c>
      <c r="O5" s="134" t="b">
        <v>0</v>
      </c>
      <c r="P5" s="134">
        <v>11.61</v>
      </c>
      <c r="Q5" s="134">
        <v>57.13</v>
      </c>
    </row>
    <row r="6" spans="1:17" ht="15.75" customHeight="1">
      <c r="A6" s="293"/>
      <c r="B6" s="132" t="s">
        <v>7</v>
      </c>
      <c r="C6" s="134" t="s">
        <v>265</v>
      </c>
      <c r="D6" s="135"/>
      <c r="E6" s="134" t="s">
        <v>247</v>
      </c>
      <c r="F6" s="134" t="s">
        <v>247</v>
      </c>
      <c r="G6" s="134" t="s">
        <v>247</v>
      </c>
      <c r="H6" s="134" t="s">
        <v>247</v>
      </c>
      <c r="I6" s="134">
        <v>14.5</v>
      </c>
      <c r="J6" s="134">
        <v>1167117.54</v>
      </c>
      <c r="K6" s="134">
        <v>562885</v>
      </c>
      <c r="L6" s="134" t="s">
        <v>267</v>
      </c>
      <c r="M6" s="134" t="s">
        <v>267</v>
      </c>
      <c r="N6" s="134" t="s">
        <v>267</v>
      </c>
      <c r="O6" s="134" t="b">
        <v>0</v>
      </c>
      <c r="P6" s="134">
        <v>0</v>
      </c>
      <c r="Q6" s="134">
        <v>35</v>
      </c>
    </row>
    <row r="7" spans="1:17" ht="15.75" customHeight="1">
      <c r="A7" s="293"/>
      <c r="B7" s="132" t="s">
        <v>8</v>
      </c>
      <c r="C7" s="134" t="s">
        <v>246</v>
      </c>
      <c r="D7" s="135"/>
      <c r="E7" s="134" t="s">
        <v>247</v>
      </c>
      <c r="F7" s="134" t="s">
        <v>247</v>
      </c>
      <c r="G7" s="134" t="s">
        <v>247</v>
      </c>
      <c r="H7" s="134" t="s">
        <v>247</v>
      </c>
      <c r="I7" s="134">
        <v>9</v>
      </c>
      <c r="J7" s="134">
        <v>972253.66009999998</v>
      </c>
      <c r="K7" s="134">
        <v>21974</v>
      </c>
      <c r="L7" s="136">
        <v>1.87E+17</v>
      </c>
      <c r="M7" s="134">
        <v>20</v>
      </c>
      <c r="N7" s="134">
        <v>0.48080580560000002</v>
      </c>
      <c r="O7" s="134" t="b">
        <v>0</v>
      </c>
      <c r="P7" s="134">
        <v>25.4</v>
      </c>
      <c r="Q7" s="134">
        <v>95.4</v>
      </c>
    </row>
    <row r="8" spans="1:17" ht="15.75" customHeight="1">
      <c r="A8" s="293"/>
      <c r="B8" s="132" t="s">
        <v>9</v>
      </c>
      <c r="C8" s="134" t="s">
        <v>246</v>
      </c>
      <c r="D8" s="135"/>
      <c r="E8" s="134" t="s">
        <v>247</v>
      </c>
      <c r="F8" s="134" t="s">
        <v>247</v>
      </c>
      <c r="G8" s="134" t="s">
        <v>247</v>
      </c>
      <c r="H8" s="134" t="s">
        <v>247</v>
      </c>
      <c r="I8" s="134">
        <v>10</v>
      </c>
      <c r="J8" s="134">
        <v>1296054.4539999999</v>
      </c>
      <c r="K8" s="134">
        <v>36321</v>
      </c>
      <c r="L8" s="136">
        <v>6.1E+17</v>
      </c>
      <c r="M8" s="134">
        <v>63</v>
      </c>
      <c r="N8" s="134">
        <v>0.37587928980000002</v>
      </c>
      <c r="O8" s="134" t="b">
        <v>0</v>
      </c>
      <c r="P8" s="134">
        <v>15</v>
      </c>
      <c r="Q8" s="134">
        <v>85</v>
      </c>
    </row>
    <row r="9" spans="1:17" ht="15.75" customHeight="1">
      <c r="A9" s="293"/>
      <c r="B9" s="139" t="s">
        <v>10</v>
      </c>
      <c r="C9" s="134" t="s">
        <v>248</v>
      </c>
      <c r="D9" s="134" t="s">
        <v>249</v>
      </c>
      <c r="E9" s="134" t="s">
        <v>248</v>
      </c>
      <c r="F9" s="135"/>
      <c r="G9" s="135"/>
      <c r="H9" s="135"/>
      <c r="I9" s="135"/>
      <c r="J9" s="135"/>
      <c r="K9" s="135"/>
      <c r="L9" s="134" t="s">
        <v>267</v>
      </c>
      <c r="M9" s="134" t="s">
        <v>267</v>
      </c>
      <c r="N9" s="134" t="s">
        <v>267</v>
      </c>
      <c r="O9" s="134" t="b">
        <v>0</v>
      </c>
      <c r="P9" s="134">
        <v>0</v>
      </c>
      <c r="Q9" s="134">
        <v>0</v>
      </c>
    </row>
    <row r="10" spans="1:17" ht="15.75" customHeight="1">
      <c r="A10" s="293"/>
      <c r="B10" s="132" t="s">
        <v>11</v>
      </c>
      <c r="C10" s="134" t="s">
        <v>246</v>
      </c>
      <c r="D10" s="135"/>
      <c r="E10" s="134" t="s">
        <v>247</v>
      </c>
      <c r="F10" s="134" t="s">
        <v>247</v>
      </c>
      <c r="G10" s="134" t="s">
        <v>247</v>
      </c>
      <c r="H10" s="134" t="s">
        <v>247</v>
      </c>
      <c r="I10" s="134">
        <v>6.5</v>
      </c>
      <c r="J10" s="134">
        <v>838377.49849999999</v>
      </c>
      <c r="K10" s="134">
        <v>106029</v>
      </c>
      <c r="L10" s="136">
        <v>4.84E+17</v>
      </c>
      <c r="M10" s="134">
        <v>48</v>
      </c>
      <c r="N10" s="134">
        <v>0.40704523619999999</v>
      </c>
      <c r="O10" s="134" t="b">
        <v>0</v>
      </c>
      <c r="P10" s="134">
        <v>18.63</v>
      </c>
      <c r="Q10" s="134">
        <v>88.63</v>
      </c>
    </row>
    <row r="11" spans="1:17" ht="15.75" customHeight="1">
      <c r="A11" s="293"/>
      <c r="B11" s="132" t="s">
        <v>12</v>
      </c>
      <c r="C11" s="134" t="s">
        <v>252</v>
      </c>
      <c r="D11" s="135"/>
      <c r="E11" s="134" t="s">
        <v>247</v>
      </c>
      <c r="F11" s="134" t="s">
        <v>247</v>
      </c>
      <c r="G11" s="134" t="s">
        <v>247</v>
      </c>
      <c r="H11" s="134" t="s">
        <v>247</v>
      </c>
      <c r="I11" s="134">
        <v>20</v>
      </c>
      <c r="J11" s="134">
        <v>584692.6483</v>
      </c>
      <c r="K11" s="134">
        <v>739925</v>
      </c>
      <c r="L11" s="136">
        <v>5.06E+18</v>
      </c>
      <c r="M11" s="134">
        <v>111</v>
      </c>
      <c r="N11" s="134">
        <v>-0.72728787809999995</v>
      </c>
      <c r="O11" s="134" t="b">
        <v>0</v>
      </c>
      <c r="P11" s="134">
        <v>3.39</v>
      </c>
      <c r="Q11" s="134">
        <v>51.37</v>
      </c>
    </row>
    <row r="12" spans="1:17" ht="15.75" customHeight="1">
      <c r="A12" s="293"/>
      <c r="B12" s="132" t="s">
        <v>13</v>
      </c>
      <c r="C12" s="134" t="s">
        <v>248</v>
      </c>
      <c r="D12" s="134" t="s">
        <v>249</v>
      </c>
      <c r="E12" s="134" t="s">
        <v>248</v>
      </c>
      <c r="F12" s="135"/>
      <c r="G12" s="135"/>
      <c r="H12" s="135"/>
      <c r="I12" s="135"/>
      <c r="J12" s="135"/>
      <c r="K12" s="135"/>
      <c r="L12" s="134" t="s">
        <v>267</v>
      </c>
      <c r="M12" s="134" t="s">
        <v>267</v>
      </c>
      <c r="N12" s="134" t="s">
        <v>267</v>
      </c>
      <c r="O12" s="134" t="b">
        <v>0</v>
      </c>
      <c r="P12" s="134">
        <v>0</v>
      </c>
      <c r="Q12" s="134">
        <v>0</v>
      </c>
    </row>
    <row r="13" spans="1:17" ht="15.75" customHeight="1">
      <c r="A13" s="293"/>
      <c r="B13" s="132" t="s">
        <v>14</v>
      </c>
      <c r="C13" s="134" t="s">
        <v>246</v>
      </c>
      <c r="D13" s="135"/>
      <c r="E13" s="134" t="s">
        <v>247</v>
      </c>
      <c r="F13" s="134" t="s">
        <v>247</v>
      </c>
      <c r="G13" s="134" t="s">
        <v>247</v>
      </c>
      <c r="H13" s="134" t="s">
        <v>247</v>
      </c>
      <c r="I13" s="134">
        <v>10</v>
      </c>
      <c r="J13" s="134">
        <v>1072884.737</v>
      </c>
      <c r="K13" s="134">
        <v>175133</v>
      </c>
      <c r="L13" s="136">
        <v>2.02E+18</v>
      </c>
      <c r="M13" s="134">
        <v>97</v>
      </c>
      <c r="N13" s="134">
        <v>2.7293886239999999E-2</v>
      </c>
      <c r="O13" s="134" t="b">
        <v>0</v>
      </c>
      <c r="P13" s="134">
        <v>6.77</v>
      </c>
      <c r="Q13" s="134">
        <v>76.77</v>
      </c>
    </row>
    <row r="14" spans="1:17" ht="15.75" customHeight="1">
      <c r="A14" s="293"/>
      <c r="B14" s="132" t="s">
        <v>15</v>
      </c>
      <c r="C14" s="134" t="s">
        <v>246</v>
      </c>
      <c r="D14" s="135"/>
      <c r="E14" s="134" t="s">
        <v>247</v>
      </c>
      <c r="F14" s="134" t="s">
        <v>247</v>
      </c>
      <c r="G14" s="134" t="s">
        <v>247</v>
      </c>
      <c r="H14" s="134" t="s">
        <v>247</v>
      </c>
      <c r="I14" s="134">
        <v>7.7</v>
      </c>
      <c r="J14" s="134">
        <v>1304078.3899999999</v>
      </c>
      <c r="K14" s="134">
        <v>111528</v>
      </c>
      <c r="L14" s="136">
        <v>1.46E+18</v>
      </c>
      <c r="M14" s="134">
        <v>88</v>
      </c>
      <c r="N14" s="134">
        <v>0.16503245599999999</v>
      </c>
      <c r="O14" s="134" t="b">
        <v>0</v>
      </c>
      <c r="P14" s="134">
        <v>8.9499999999999993</v>
      </c>
      <c r="Q14" s="134">
        <v>78.95</v>
      </c>
    </row>
    <row r="15" spans="1:17" ht="15.75" customHeight="1">
      <c r="A15" s="293"/>
      <c r="B15" s="132" t="s">
        <v>16</v>
      </c>
      <c r="C15" s="134" t="s">
        <v>246</v>
      </c>
      <c r="D15" s="135"/>
      <c r="E15" s="134" t="s">
        <v>247</v>
      </c>
      <c r="F15" s="134" t="s">
        <v>247</v>
      </c>
      <c r="G15" s="134" t="s">
        <v>247</v>
      </c>
      <c r="H15" s="134" t="s">
        <v>247</v>
      </c>
      <c r="I15" s="134">
        <v>7</v>
      </c>
      <c r="J15" s="134">
        <v>518119.89049999998</v>
      </c>
      <c r="K15" s="134">
        <v>180677</v>
      </c>
      <c r="L15" s="136">
        <v>3.4E+17</v>
      </c>
      <c r="M15" s="134">
        <v>36</v>
      </c>
      <c r="N15" s="134">
        <v>0.44297390990000002</v>
      </c>
      <c r="O15" s="134" t="b">
        <v>0</v>
      </c>
      <c r="P15" s="134">
        <v>21.53</v>
      </c>
      <c r="Q15" s="134">
        <v>91.53</v>
      </c>
    </row>
    <row r="16" spans="1:17" ht="15.75" customHeight="1">
      <c r="A16" s="293"/>
      <c r="B16" s="139" t="s">
        <v>17</v>
      </c>
      <c r="C16" s="134" t="s">
        <v>248</v>
      </c>
      <c r="D16" s="134" t="s">
        <v>249</v>
      </c>
      <c r="E16" s="134" t="s">
        <v>248</v>
      </c>
      <c r="F16" s="135"/>
      <c r="G16" s="135"/>
      <c r="H16" s="135"/>
      <c r="I16" s="135"/>
      <c r="J16" s="135"/>
      <c r="K16" s="135"/>
      <c r="L16" s="134" t="s">
        <v>267</v>
      </c>
      <c r="M16" s="134" t="s">
        <v>267</v>
      </c>
      <c r="N16" s="134" t="s">
        <v>267</v>
      </c>
      <c r="O16" s="134" t="b">
        <v>0</v>
      </c>
      <c r="P16" s="134">
        <v>0</v>
      </c>
      <c r="Q16" s="134">
        <v>0</v>
      </c>
    </row>
    <row r="17" spans="1:17" ht="15.75" customHeight="1">
      <c r="A17" s="293"/>
      <c r="B17" s="132" t="s">
        <v>18</v>
      </c>
      <c r="C17" s="134" t="s">
        <v>246</v>
      </c>
      <c r="D17" s="135"/>
      <c r="E17" s="134" t="s">
        <v>247</v>
      </c>
      <c r="F17" s="134" t="s">
        <v>247</v>
      </c>
      <c r="G17" s="134" t="s">
        <v>247</v>
      </c>
      <c r="H17" s="134" t="s">
        <v>247</v>
      </c>
      <c r="I17" s="134">
        <v>11</v>
      </c>
      <c r="J17" s="134">
        <v>1442930.1780000001</v>
      </c>
      <c r="K17" s="134">
        <v>67632</v>
      </c>
      <c r="L17" s="136">
        <v>1.55E+18</v>
      </c>
      <c r="M17" s="134">
        <v>94</v>
      </c>
      <c r="N17" s="134">
        <v>0.1430858458</v>
      </c>
      <c r="O17" s="134" t="b">
        <v>0</v>
      </c>
      <c r="P17" s="134">
        <v>7.5</v>
      </c>
      <c r="Q17" s="134">
        <v>77.5</v>
      </c>
    </row>
    <row r="18" spans="1:17" ht="15.75" customHeight="1">
      <c r="A18" s="293"/>
      <c r="B18" s="132" t="s">
        <v>19</v>
      </c>
      <c r="C18" s="134" t="s">
        <v>246</v>
      </c>
      <c r="D18" s="135"/>
      <c r="E18" s="134" t="s">
        <v>247</v>
      </c>
      <c r="F18" s="134" t="s">
        <v>247</v>
      </c>
      <c r="G18" s="134" t="s">
        <v>247</v>
      </c>
      <c r="H18" s="134" t="s">
        <v>247</v>
      </c>
      <c r="I18" s="134">
        <v>10</v>
      </c>
      <c r="J18" s="134">
        <v>1270521.9410000001</v>
      </c>
      <c r="K18" s="134">
        <v>149049</v>
      </c>
      <c r="L18" s="136">
        <v>2.41E+18</v>
      </c>
      <c r="M18" s="134">
        <v>104</v>
      </c>
      <c r="N18" s="134">
        <v>-6.942592518E-2</v>
      </c>
      <c r="O18" s="134" t="b">
        <v>0</v>
      </c>
      <c r="P18" s="134">
        <v>5.08</v>
      </c>
      <c r="Q18" s="134">
        <v>75.08</v>
      </c>
    </row>
    <row r="19" spans="1:17" ht="15.75" customHeight="1">
      <c r="A19" s="293"/>
      <c r="B19" s="132" t="s">
        <v>20</v>
      </c>
      <c r="C19" s="134" t="s">
        <v>252</v>
      </c>
      <c r="D19" s="135"/>
      <c r="E19" s="134" t="s">
        <v>247</v>
      </c>
      <c r="F19" s="134" t="s">
        <v>247</v>
      </c>
      <c r="G19" s="134" t="s">
        <v>247</v>
      </c>
      <c r="H19" s="134" t="s">
        <v>247</v>
      </c>
      <c r="I19" s="134">
        <v>7.1</v>
      </c>
      <c r="J19" s="134">
        <v>320341.1201</v>
      </c>
      <c r="K19" s="134">
        <v>94568</v>
      </c>
      <c r="L19" s="136">
        <v>6.89E+16</v>
      </c>
      <c r="M19" s="134">
        <v>2</v>
      </c>
      <c r="N19" s="134">
        <v>0.51007544640000002</v>
      </c>
      <c r="O19" s="134" t="b">
        <v>0</v>
      </c>
      <c r="P19" s="134">
        <v>29.76</v>
      </c>
      <c r="Q19" s="134">
        <v>69.83</v>
      </c>
    </row>
    <row r="20" spans="1:17" ht="15.75" customHeight="1">
      <c r="A20" s="293"/>
      <c r="B20" s="132" t="s">
        <v>21</v>
      </c>
      <c r="C20" s="134" t="s">
        <v>246</v>
      </c>
      <c r="D20" s="135"/>
      <c r="E20" s="134" t="s">
        <v>247</v>
      </c>
      <c r="F20" s="134" t="s">
        <v>247</v>
      </c>
      <c r="G20" s="134" t="s">
        <v>247</v>
      </c>
      <c r="H20" s="134" t="s">
        <v>247</v>
      </c>
      <c r="I20" s="134">
        <v>11</v>
      </c>
      <c r="J20" s="134">
        <v>284451.55180000002</v>
      </c>
      <c r="K20" s="134">
        <v>101692</v>
      </c>
      <c r="L20" s="136">
        <v>9.05E+16</v>
      </c>
      <c r="M20" s="134">
        <v>7</v>
      </c>
      <c r="N20" s="134">
        <v>0.5047174217</v>
      </c>
      <c r="O20" s="134" t="b">
        <v>0</v>
      </c>
      <c r="P20" s="134">
        <v>28.55</v>
      </c>
      <c r="Q20" s="134">
        <v>98.55</v>
      </c>
    </row>
    <row r="21" spans="1:17" ht="15.75" customHeight="1">
      <c r="A21" s="293"/>
      <c r="B21" s="132" t="s">
        <v>22</v>
      </c>
      <c r="C21" s="134" t="s">
        <v>252</v>
      </c>
      <c r="D21" s="135"/>
      <c r="E21" s="134" t="s">
        <v>247</v>
      </c>
      <c r="F21" s="134" t="s">
        <v>247</v>
      </c>
      <c r="G21" s="134" t="s">
        <v>247</v>
      </c>
      <c r="H21" s="134" t="s">
        <v>247</v>
      </c>
      <c r="I21" s="134">
        <v>10.3</v>
      </c>
      <c r="J21" s="134">
        <v>1104078.692</v>
      </c>
      <c r="K21" s="134">
        <v>181124</v>
      </c>
      <c r="L21" s="136">
        <v>2.27E+18</v>
      </c>
      <c r="M21" s="134">
        <v>103</v>
      </c>
      <c r="N21" s="134">
        <v>-3.6728026830000003E-2</v>
      </c>
      <c r="O21" s="134" t="b">
        <v>0</v>
      </c>
      <c r="P21" s="134">
        <v>5.32</v>
      </c>
      <c r="Q21" s="134">
        <v>52.72</v>
      </c>
    </row>
    <row r="22" spans="1:17" ht="15.75" customHeight="1">
      <c r="A22" s="293"/>
      <c r="B22" s="141" t="s">
        <v>23</v>
      </c>
      <c r="C22" s="134" t="s">
        <v>248</v>
      </c>
      <c r="D22" s="134" t="s">
        <v>249</v>
      </c>
      <c r="E22" s="134" t="s">
        <v>248</v>
      </c>
      <c r="F22" s="135"/>
      <c r="G22" s="135"/>
      <c r="H22" s="135"/>
      <c r="I22" s="135"/>
      <c r="J22" s="135"/>
      <c r="K22" s="135"/>
      <c r="L22" s="134" t="s">
        <v>267</v>
      </c>
      <c r="M22" s="134" t="s">
        <v>267</v>
      </c>
      <c r="N22" s="134" t="s">
        <v>267</v>
      </c>
      <c r="O22" s="134" t="b">
        <v>0</v>
      </c>
      <c r="P22" s="134">
        <v>0</v>
      </c>
      <c r="Q22" s="134">
        <v>0</v>
      </c>
    </row>
    <row r="23" spans="1:17" ht="15.75" customHeight="1">
      <c r="A23" s="294" t="s">
        <v>24</v>
      </c>
      <c r="B23" s="142" t="s">
        <v>25</v>
      </c>
      <c r="C23" s="134" t="s">
        <v>248</v>
      </c>
      <c r="D23" s="134" t="s">
        <v>286</v>
      </c>
      <c r="E23" s="134" t="s">
        <v>247</v>
      </c>
      <c r="F23" s="134" t="s">
        <v>248</v>
      </c>
      <c r="G23" s="135"/>
      <c r="H23" s="135"/>
      <c r="I23" s="134">
        <v>10</v>
      </c>
      <c r="J23" s="135"/>
      <c r="K23" s="135"/>
      <c r="L23" s="134" t="s">
        <v>267</v>
      </c>
      <c r="M23" s="134" t="s">
        <v>267</v>
      </c>
      <c r="N23" s="134" t="s">
        <v>267</v>
      </c>
      <c r="O23" s="134" t="b">
        <v>0</v>
      </c>
      <c r="P23" s="134">
        <v>0</v>
      </c>
      <c r="Q23" s="134">
        <v>0</v>
      </c>
    </row>
    <row r="24" spans="1:17" ht="15.75" customHeight="1">
      <c r="A24" s="294"/>
      <c r="B24" s="142" t="s">
        <v>26</v>
      </c>
      <c r="C24" s="134" t="s">
        <v>246</v>
      </c>
      <c r="D24" s="135"/>
      <c r="E24" s="134" t="s">
        <v>247</v>
      </c>
      <c r="F24" s="134" t="s">
        <v>247</v>
      </c>
      <c r="G24" s="134" t="s">
        <v>247</v>
      </c>
      <c r="H24" s="134" t="s">
        <v>247</v>
      </c>
      <c r="I24" s="134">
        <v>3.6</v>
      </c>
      <c r="J24" s="134">
        <v>534952.6128</v>
      </c>
      <c r="K24" s="134">
        <v>166604</v>
      </c>
      <c r="L24" s="136">
        <v>1.72E+17</v>
      </c>
      <c r="M24" s="134">
        <v>17</v>
      </c>
      <c r="N24" s="134">
        <v>0.48460048659999999</v>
      </c>
      <c r="O24" s="134" t="b">
        <v>0</v>
      </c>
      <c r="P24" s="134">
        <v>26.13</v>
      </c>
      <c r="Q24" s="134">
        <v>96.13</v>
      </c>
    </row>
    <row r="25" spans="1:17" ht="15.75" customHeight="1">
      <c r="A25" s="294"/>
      <c r="B25" s="142" t="s">
        <v>27</v>
      </c>
      <c r="C25" s="134" t="s">
        <v>248</v>
      </c>
      <c r="D25" s="134" t="s">
        <v>249</v>
      </c>
      <c r="E25" s="134" t="s">
        <v>248</v>
      </c>
      <c r="F25" s="135"/>
      <c r="G25" s="135"/>
      <c r="H25" s="135"/>
      <c r="I25" s="135"/>
      <c r="J25" s="135"/>
      <c r="K25" s="135"/>
      <c r="L25" s="134" t="s">
        <v>267</v>
      </c>
      <c r="M25" s="134" t="s">
        <v>267</v>
      </c>
      <c r="N25" s="134" t="s">
        <v>267</v>
      </c>
      <c r="O25" s="134" t="b">
        <v>0</v>
      </c>
      <c r="P25" s="134">
        <v>0</v>
      </c>
      <c r="Q25" s="134">
        <v>0</v>
      </c>
    </row>
    <row r="26" spans="1:17" ht="15.75" customHeight="1">
      <c r="A26" s="294"/>
      <c r="B26" s="142" t="s">
        <v>28</v>
      </c>
      <c r="C26" s="134" t="s">
        <v>246</v>
      </c>
      <c r="D26" s="135"/>
      <c r="E26" s="134" t="s">
        <v>247</v>
      </c>
      <c r="F26" s="134" t="s">
        <v>247</v>
      </c>
      <c r="G26" s="134" t="s">
        <v>247</v>
      </c>
      <c r="H26" s="134" t="s">
        <v>247</v>
      </c>
      <c r="I26" s="134">
        <v>9</v>
      </c>
      <c r="J26" s="134">
        <v>700851.6311</v>
      </c>
      <c r="K26" s="134">
        <v>171949</v>
      </c>
      <c r="L26" s="136">
        <v>7.6E+17</v>
      </c>
      <c r="M26" s="134">
        <v>69</v>
      </c>
      <c r="N26" s="134">
        <v>0.33867634720000001</v>
      </c>
      <c r="O26" s="134" t="b">
        <v>0</v>
      </c>
      <c r="P26" s="134">
        <v>13.55</v>
      </c>
      <c r="Q26" s="134">
        <v>83.55</v>
      </c>
    </row>
    <row r="27" spans="1:17" ht="15.75" customHeight="1">
      <c r="A27" s="294"/>
      <c r="B27" s="142" t="s">
        <v>29</v>
      </c>
      <c r="C27" s="134" t="s">
        <v>248</v>
      </c>
      <c r="D27" s="134" t="s">
        <v>249</v>
      </c>
      <c r="E27" s="134" t="s">
        <v>248</v>
      </c>
      <c r="F27" s="135"/>
      <c r="G27" s="135"/>
      <c r="H27" s="135"/>
      <c r="I27" s="135"/>
      <c r="J27" s="135"/>
      <c r="K27" s="135"/>
      <c r="L27" s="134" t="s">
        <v>267</v>
      </c>
      <c r="M27" s="134" t="s">
        <v>267</v>
      </c>
      <c r="N27" s="134" t="s">
        <v>267</v>
      </c>
      <c r="O27" s="134" t="b">
        <v>0</v>
      </c>
      <c r="P27" s="134">
        <v>0</v>
      </c>
      <c r="Q27" s="134">
        <v>0</v>
      </c>
    </row>
    <row r="28" spans="1:17" ht="15.75" customHeight="1">
      <c r="A28" s="294"/>
      <c r="B28" s="142" t="s">
        <v>31</v>
      </c>
      <c r="C28" s="134" t="s">
        <v>246</v>
      </c>
      <c r="D28" s="135"/>
      <c r="E28" s="134" t="s">
        <v>247</v>
      </c>
      <c r="F28" s="134" t="s">
        <v>247</v>
      </c>
      <c r="G28" s="134" t="s">
        <v>247</v>
      </c>
      <c r="H28" s="134" t="s">
        <v>247</v>
      </c>
      <c r="I28" s="134">
        <v>10</v>
      </c>
      <c r="J28" s="134">
        <v>686918.14879999997</v>
      </c>
      <c r="K28" s="134">
        <v>446445</v>
      </c>
      <c r="L28" s="136">
        <v>2.11E+18</v>
      </c>
      <c r="M28" s="134">
        <v>100</v>
      </c>
      <c r="N28" s="134">
        <v>4.8148982130000002E-3</v>
      </c>
      <c r="O28" s="134" t="b">
        <v>0</v>
      </c>
      <c r="P28" s="134">
        <v>6.05</v>
      </c>
      <c r="Q28" s="134">
        <v>76.05</v>
      </c>
    </row>
    <row r="29" spans="1:17" ht="15.75" customHeight="1">
      <c r="A29" s="294"/>
      <c r="B29" s="142" t="s">
        <v>32</v>
      </c>
      <c r="C29" s="134" t="s">
        <v>265</v>
      </c>
      <c r="D29" s="135"/>
      <c r="E29" s="134" t="s">
        <v>247</v>
      </c>
      <c r="F29" s="134" t="s">
        <v>247</v>
      </c>
      <c r="G29" s="134" t="s">
        <v>247</v>
      </c>
      <c r="H29" s="134" t="s">
        <v>247</v>
      </c>
      <c r="I29" s="134">
        <v>20</v>
      </c>
      <c r="J29" s="134">
        <v>1230148.7509999999</v>
      </c>
      <c r="K29" s="134">
        <v>177759</v>
      </c>
      <c r="L29" s="134" t="s">
        <v>267</v>
      </c>
      <c r="M29" s="134" t="s">
        <v>267</v>
      </c>
      <c r="N29" s="134" t="s">
        <v>267</v>
      </c>
      <c r="O29" s="134" t="b">
        <v>0</v>
      </c>
      <c r="P29" s="134">
        <v>0</v>
      </c>
      <c r="Q29" s="134">
        <v>35</v>
      </c>
    </row>
    <row r="30" spans="1:17" ht="15.75" customHeight="1">
      <c r="A30" s="294"/>
      <c r="B30" s="142" t="s">
        <v>33</v>
      </c>
      <c r="C30" s="134" t="s">
        <v>252</v>
      </c>
      <c r="D30" s="135"/>
      <c r="E30" s="134" t="s">
        <v>247</v>
      </c>
      <c r="F30" s="134" t="s">
        <v>247</v>
      </c>
      <c r="G30" s="134" t="s">
        <v>247</v>
      </c>
      <c r="H30" s="134" t="s">
        <v>247</v>
      </c>
      <c r="I30" s="134">
        <v>10</v>
      </c>
      <c r="J30" s="134">
        <v>529991.90269999998</v>
      </c>
      <c r="K30" s="134">
        <v>509917</v>
      </c>
      <c r="L30" s="136">
        <v>1.43E+18</v>
      </c>
      <c r="M30" s="134">
        <v>86</v>
      </c>
      <c r="N30" s="134">
        <v>0.17200537099999999</v>
      </c>
      <c r="O30" s="134" t="b">
        <v>0</v>
      </c>
      <c r="P30" s="134">
        <v>9.44</v>
      </c>
      <c r="Q30" s="134">
        <v>55.61</v>
      </c>
    </row>
    <row r="31" spans="1:17" ht="15.75" customHeight="1">
      <c r="A31" s="294"/>
      <c r="B31" s="141" t="s">
        <v>34</v>
      </c>
      <c r="C31" s="134" t="s">
        <v>248</v>
      </c>
      <c r="D31" s="134" t="s">
        <v>249</v>
      </c>
      <c r="E31" s="134" t="s">
        <v>248</v>
      </c>
      <c r="F31" s="135"/>
      <c r="G31" s="135"/>
      <c r="H31" s="135"/>
      <c r="I31" s="135"/>
      <c r="J31" s="135"/>
      <c r="K31" s="135"/>
      <c r="L31" s="134" t="s">
        <v>267</v>
      </c>
      <c r="M31" s="134" t="s">
        <v>267</v>
      </c>
      <c r="N31" s="134" t="s">
        <v>267</v>
      </c>
      <c r="O31" s="134" t="b">
        <v>0</v>
      </c>
      <c r="P31" s="134">
        <v>0</v>
      </c>
      <c r="Q31" s="134">
        <v>0</v>
      </c>
    </row>
    <row r="32" spans="1:17" ht="15.75" customHeight="1">
      <c r="A32" s="294"/>
      <c r="B32" s="142" t="s">
        <v>35</v>
      </c>
      <c r="C32" s="134" t="s">
        <v>246</v>
      </c>
      <c r="D32" s="135"/>
      <c r="E32" s="134" t="s">
        <v>247</v>
      </c>
      <c r="F32" s="134" t="s">
        <v>247</v>
      </c>
      <c r="G32" s="134" t="s">
        <v>247</v>
      </c>
      <c r="H32" s="134" t="s">
        <v>247</v>
      </c>
      <c r="I32" s="134">
        <v>7.5</v>
      </c>
      <c r="J32" s="134">
        <v>889138.63760000002</v>
      </c>
      <c r="K32" s="134">
        <v>31456</v>
      </c>
      <c r="L32" s="136">
        <v>1.87E+17</v>
      </c>
      <c r="M32" s="134">
        <v>19</v>
      </c>
      <c r="N32" s="134">
        <v>0.4809131713</v>
      </c>
      <c r="O32" s="134" t="b">
        <v>0</v>
      </c>
      <c r="P32" s="134">
        <v>25.65</v>
      </c>
      <c r="Q32" s="134">
        <v>95.65</v>
      </c>
    </row>
    <row r="33" spans="1:17" ht="15.75" customHeight="1">
      <c r="A33" s="294"/>
      <c r="B33" s="142" t="s">
        <v>36</v>
      </c>
      <c r="C33" s="134" t="s">
        <v>252</v>
      </c>
      <c r="D33" s="135"/>
      <c r="E33" s="134" t="s">
        <v>247</v>
      </c>
      <c r="F33" s="134" t="s">
        <v>247</v>
      </c>
      <c r="G33" s="134" t="s">
        <v>247</v>
      </c>
      <c r="H33" s="134" t="s">
        <v>247</v>
      </c>
      <c r="I33" s="134">
        <v>20</v>
      </c>
      <c r="J33" s="134">
        <v>1495165.1810000001</v>
      </c>
      <c r="K33" s="134">
        <v>141586</v>
      </c>
      <c r="L33" s="136">
        <v>6.33E+18</v>
      </c>
      <c r="M33" s="134">
        <v>115</v>
      </c>
      <c r="N33" s="134">
        <v>-1.042509887</v>
      </c>
      <c r="O33" s="134" t="b">
        <v>0</v>
      </c>
      <c r="P33" s="134">
        <v>2.42</v>
      </c>
      <c r="Q33" s="134">
        <v>50.69</v>
      </c>
    </row>
    <row r="34" spans="1:17" ht="15.75" customHeight="1">
      <c r="A34" s="294"/>
      <c r="B34" s="142" t="s">
        <v>37</v>
      </c>
      <c r="C34" s="134" t="s">
        <v>246</v>
      </c>
      <c r="D34" s="135"/>
      <c r="E34" s="134" t="s">
        <v>247</v>
      </c>
      <c r="F34" s="134" t="s">
        <v>247</v>
      </c>
      <c r="G34" s="134" t="s">
        <v>247</v>
      </c>
      <c r="H34" s="134" t="s">
        <v>247</v>
      </c>
      <c r="I34" s="134">
        <v>9</v>
      </c>
      <c r="J34" s="134">
        <v>807120.49569999997</v>
      </c>
      <c r="K34" s="134">
        <v>119812</v>
      </c>
      <c r="L34" s="136">
        <v>7.02E+17</v>
      </c>
      <c r="M34" s="134">
        <v>67</v>
      </c>
      <c r="N34" s="134">
        <v>0.35297975459999997</v>
      </c>
      <c r="O34" s="134" t="b">
        <v>0</v>
      </c>
      <c r="P34" s="134">
        <v>14.03</v>
      </c>
      <c r="Q34" s="134">
        <v>84.03</v>
      </c>
    </row>
    <row r="35" spans="1:17" ht="15.75" customHeight="1">
      <c r="A35" s="294"/>
      <c r="B35" s="142" t="s">
        <v>38</v>
      </c>
      <c r="C35" s="134" t="s">
        <v>265</v>
      </c>
      <c r="D35" s="135"/>
      <c r="E35" s="134" t="s">
        <v>247</v>
      </c>
      <c r="F35" s="134" t="s">
        <v>247</v>
      </c>
      <c r="G35" s="134" t="s">
        <v>247</v>
      </c>
      <c r="H35" s="134" t="s">
        <v>247</v>
      </c>
      <c r="I35" s="134">
        <v>6.3</v>
      </c>
      <c r="J35" s="134">
        <v>355135.76730000001</v>
      </c>
      <c r="K35" s="134">
        <v>101218</v>
      </c>
      <c r="L35" s="134" t="s">
        <v>267</v>
      </c>
      <c r="M35" s="134" t="s">
        <v>267</v>
      </c>
      <c r="N35" s="134" t="s">
        <v>267</v>
      </c>
      <c r="O35" s="134" t="b">
        <v>0</v>
      </c>
      <c r="P35" s="134">
        <v>0</v>
      </c>
      <c r="Q35" s="134">
        <v>35</v>
      </c>
    </row>
    <row r="36" spans="1:17" ht="15.75" customHeight="1">
      <c r="A36" s="294"/>
      <c r="B36" s="142" t="s">
        <v>39</v>
      </c>
      <c r="C36" s="134" t="s">
        <v>246</v>
      </c>
      <c r="D36" s="135"/>
      <c r="E36" s="134" t="s">
        <v>247</v>
      </c>
      <c r="F36" s="134" t="s">
        <v>247</v>
      </c>
      <c r="G36" s="134" t="s">
        <v>247</v>
      </c>
      <c r="H36" s="134" t="s">
        <v>247</v>
      </c>
      <c r="I36" s="134">
        <v>11.3</v>
      </c>
      <c r="J36" s="134">
        <v>312462.7512</v>
      </c>
      <c r="K36" s="134">
        <v>478044</v>
      </c>
      <c r="L36" s="136">
        <v>5.27E+17</v>
      </c>
      <c r="M36" s="134">
        <v>50</v>
      </c>
      <c r="N36" s="134">
        <v>0.39638581909999998</v>
      </c>
      <c r="O36" s="134" t="b">
        <v>0</v>
      </c>
      <c r="P36" s="134">
        <v>18.149999999999999</v>
      </c>
      <c r="Q36" s="134">
        <v>88.15</v>
      </c>
    </row>
    <row r="37" spans="1:17">
      <c r="A37" s="294"/>
      <c r="B37" s="141" t="s">
        <v>40</v>
      </c>
      <c r="C37" s="134" t="s">
        <v>248</v>
      </c>
      <c r="D37" s="134" t="s">
        <v>249</v>
      </c>
      <c r="E37" s="134" t="s">
        <v>248</v>
      </c>
      <c r="F37" s="135"/>
      <c r="G37" s="135"/>
      <c r="H37" s="135"/>
      <c r="I37" s="135"/>
      <c r="J37" s="135"/>
      <c r="K37" s="135"/>
      <c r="L37" s="134" t="s">
        <v>267</v>
      </c>
      <c r="M37" s="134" t="s">
        <v>267</v>
      </c>
      <c r="N37" s="134" t="s">
        <v>267</v>
      </c>
      <c r="O37" s="134" t="b">
        <v>0</v>
      </c>
      <c r="P37" s="134">
        <v>0</v>
      </c>
      <c r="Q37" s="134">
        <v>0</v>
      </c>
    </row>
    <row r="38" spans="1:17">
      <c r="A38" s="294"/>
      <c r="B38" s="142" t="s">
        <v>41</v>
      </c>
      <c r="C38" s="134" t="s">
        <v>246</v>
      </c>
      <c r="D38" s="135"/>
      <c r="E38" s="134" t="s">
        <v>247</v>
      </c>
      <c r="F38" s="134" t="s">
        <v>247</v>
      </c>
      <c r="G38" s="134" t="s">
        <v>247</v>
      </c>
      <c r="H38" s="134" t="s">
        <v>247</v>
      </c>
      <c r="I38" s="134">
        <v>7</v>
      </c>
      <c r="J38" s="134">
        <v>639273.08719999995</v>
      </c>
      <c r="K38" s="134">
        <v>208011</v>
      </c>
      <c r="L38" s="136">
        <v>5.95E+17</v>
      </c>
      <c r="M38" s="134">
        <v>61</v>
      </c>
      <c r="N38" s="134">
        <v>0.37961094480000002</v>
      </c>
      <c r="O38" s="134" t="b">
        <v>0</v>
      </c>
      <c r="P38" s="134">
        <v>15.48</v>
      </c>
      <c r="Q38" s="134">
        <v>85.48</v>
      </c>
    </row>
    <row r="39" spans="1:17">
      <c r="A39" s="294"/>
      <c r="B39" s="142" t="s">
        <v>42</v>
      </c>
      <c r="C39" s="134" t="s">
        <v>252</v>
      </c>
      <c r="D39" s="135"/>
      <c r="E39" s="134" t="s">
        <v>247</v>
      </c>
      <c r="F39" s="134" t="s">
        <v>247</v>
      </c>
      <c r="G39" s="134" t="s">
        <v>247</v>
      </c>
      <c r="H39" s="134" t="s">
        <v>247</v>
      </c>
      <c r="I39" s="134">
        <v>9</v>
      </c>
      <c r="J39" s="134">
        <v>615133.05830000003</v>
      </c>
      <c r="K39" s="134">
        <v>114999</v>
      </c>
      <c r="L39" s="136">
        <v>3.92E+17</v>
      </c>
      <c r="M39" s="134">
        <v>37</v>
      </c>
      <c r="N39" s="134">
        <v>0.43005228940000001</v>
      </c>
      <c r="O39" s="134" t="b">
        <v>0</v>
      </c>
      <c r="P39" s="134">
        <v>21.29</v>
      </c>
      <c r="Q39" s="134">
        <v>63.9</v>
      </c>
    </row>
    <row r="40" spans="1:17">
      <c r="A40" s="294"/>
      <c r="B40" s="142" t="s">
        <v>43</v>
      </c>
      <c r="C40" s="134" t="s">
        <v>248</v>
      </c>
      <c r="D40" s="134" t="s">
        <v>249</v>
      </c>
      <c r="E40" s="134" t="s">
        <v>248</v>
      </c>
      <c r="F40" s="135"/>
      <c r="G40" s="135"/>
      <c r="H40" s="135"/>
      <c r="I40" s="135"/>
      <c r="J40" s="135"/>
      <c r="K40" s="135"/>
      <c r="L40" s="134" t="s">
        <v>267</v>
      </c>
      <c r="M40" s="134" t="s">
        <v>267</v>
      </c>
      <c r="N40" s="134" t="s">
        <v>267</v>
      </c>
      <c r="O40" s="134" t="b">
        <v>0</v>
      </c>
      <c r="P40" s="134">
        <v>0</v>
      </c>
      <c r="Q40" s="134">
        <v>0</v>
      </c>
    </row>
    <row r="41" spans="1:17">
      <c r="A41" s="294"/>
      <c r="B41" s="142" t="s">
        <v>44</v>
      </c>
      <c r="C41" s="134" t="s">
        <v>252</v>
      </c>
      <c r="D41" s="135"/>
      <c r="E41" s="134" t="s">
        <v>247</v>
      </c>
      <c r="F41" s="134" t="s">
        <v>247</v>
      </c>
      <c r="G41" s="134" t="s">
        <v>247</v>
      </c>
      <c r="H41" s="134" t="s">
        <v>247</v>
      </c>
      <c r="I41" s="134">
        <v>20</v>
      </c>
      <c r="J41" s="134">
        <v>1494041.2379999999</v>
      </c>
      <c r="K41" s="134">
        <v>341154</v>
      </c>
      <c r="L41" s="136">
        <v>1.52E+19</v>
      </c>
      <c r="M41" s="134">
        <v>120</v>
      </c>
      <c r="N41" s="134">
        <v>-3.249303813</v>
      </c>
      <c r="O41" s="134" t="b">
        <v>0</v>
      </c>
      <c r="P41" s="134">
        <v>1.21</v>
      </c>
      <c r="Q41" s="134">
        <v>49.85</v>
      </c>
    </row>
    <row r="42" spans="1:17">
      <c r="A42" s="294"/>
      <c r="B42" s="142" t="s">
        <v>45</v>
      </c>
      <c r="C42" s="134" t="s">
        <v>248</v>
      </c>
      <c r="D42" s="134" t="s">
        <v>249</v>
      </c>
      <c r="E42" s="134" t="s">
        <v>248</v>
      </c>
      <c r="F42" s="135"/>
      <c r="G42" s="135"/>
      <c r="H42" s="135"/>
      <c r="I42" s="135"/>
      <c r="J42" s="135"/>
      <c r="K42" s="135"/>
      <c r="L42" s="134" t="s">
        <v>267</v>
      </c>
      <c r="M42" s="134" t="s">
        <v>267</v>
      </c>
      <c r="N42" s="134" t="s">
        <v>267</v>
      </c>
      <c r="O42" s="134" t="b">
        <v>0</v>
      </c>
      <c r="P42" s="134">
        <v>0</v>
      </c>
      <c r="Q42" s="134">
        <v>0</v>
      </c>
    </row>
    <row r="43" spans="1:17">
      <c r="A43" s="295" t="s">
        <v>46</v>
      </c>
      <c r="B43" s="143" t="s">
        <v>47</v>
      </c>
      <c r="C43" s="134" t="s">
        <v>246</v>
      </c>
      <c r="D43" s="135"/>
      <c r="E43" s="134" t="s">
        <v>247</v>
      </c>
      <c r="F43" s="134" t="s">
        <v>247</v>
      </c>
      <c r="G43" s="134" t="s">
        <v>247</v>
      </c>
      <c r="H43" s="134" t="s">
        <v>247</v>
      </c>
      <c r="I43" s="134">
        <v>5.9</v>
      </c>
      <c r="J43" s="134">
        <v>382750.76</v>
      </c>
      <c r="K43" s="134">
        <v>114370</v>
      </c>
      <c r="L43" s="136">
        <v>9.89E+16</v>
      </c>
      <c r="M43" s="134">
        <v>10</v>
      </c>
      <c r="N43" s="134">
        <v>0.50264831460000003</v>
      </c>
      <c r="O43" s="134" t="b">
        <v>0</v>
      </c>
      <c r="P43" s="134">
        <v>27.82</v>
      </c>
      <c r="Q43" s="134">
        <v>97.82</v>
      </c>
    </row>
    <row r="44" spans="1:17">
      <c r="A44" s="295"/>
      <c r="B44" s="143" t="s">
        <v>48</v>
      </c>
      <c r="C44" s="134" t="s">
        <v>246</v>
      </c>
      <c r="D44" s="135"/>
      <c r="E44" s="134" t="s">
        <v>247</v>
      </c>
      <c r="F44" s="134" t="s">
        <v>247</v>
      </c>
      <c r="G44" s="134" t="s">
        <v>247</v>
      </c>
      <c r="H44" s="134" t="s">
        <v>247</v>
      </c>
      <c r="I44" s="134">
        <v>8</v>
      </c>
      <c r="J44" s="134">
        <v>1164715.439</v>
      </c>
      <c r="K44" s="134">
        <v>190982</v>
      </c>
      <c r="L44" s="136">
        <v>2.07E+18</v>
      </c>
      <c r="M44" s="134">
        <v>98</v>
      </c>
      <c r="N44" s="134">
        <v>1.3232723890000001E-2</v>
      </c>
      <c r="O44" s="134" t="b">
        <v>0</v>
      </c>
      <c r="P44" s="134">
        <v>6.53</v>
      </c>
      <c r="Q44" s="134">
        <v>76.53</v>
      </c>
    </row>
    <row r="45" spans="1:17">
      <c r="A45" s="295"/>
      <c r="B45" s="143" t="s">
        <v>49</v>
      </c>
      <c r="C45" s="134" t="s">
        <v>246</v>
      </c>
      <c r="D45" s="135"/>
      <c r="E45" s="134" t="s">
        <v>247</v>
      </c>
      <c r="F45" s="134" t="s">
        <v>247</v>
      </c>
      <c r="G45" s="134" t="s">
        <v>247</v>
      </c>
      <c r="H45" s="134" t="s">
        <v>247</v>
      </c>
      <c r="I45" s="134">
        <v>20</v>
      </c>
      <c r="J45" s="134">
        <v>1476780.7660000001</v>
      </c>
      <c r="K45" s="134">
        <v>259153</v>
      </c>
      <c r="L45" s="136">
        <v>1.13E+19</v>
      </c>
      <c r="M45" s="134">
        <v>117</v>
      </c>
      <c r="N45" s="134">
        <v>-2.275677886</v>
      </c>
      <c r="O45" s="134" t="b">
        <v>0</v>
      </c>
      <c r="P45" s="134">
        <v>1.94</v>
      </c>
      <c r="Q45" s="134">
        <v>71.94</v>
      </c>
    </row>
    <row r="46" spans="1:17">
      <c r="A46" s="295"/>
      <c r="B46" s="143" t="s">
        <v>50</v>
      </c>
      <c r="C46" s="134" t="s">
        <v>252</v>
      </c>
      <c r="D46" s="135"/>
      <c r="E46" s="134" t="s">
        <v>247</v>
      </c>
      <c r="F46" s="134" t="s">
        <v>247</v>
      </c>
      <c r="G46" s="134" t="s">
        <v>247</v>
      </c>
      <c r="H46" s="134" t="s">
        <v>247</v>
      </c>
      <c r="I46" s="134">
        <v>6.8</v>
      </c>
      <c r="J46" s="134">
        <v>263358.72019999998</v>
      </c>
      <c r="K46" s="134">
        <v>274323</v>
      </c>
      <c r="L46" s="136">
        <v>1.29E+17</v>
      </c>
      <c r="M46" s="134">
        <v>15</v>
      </c>
      <c r="N46" s="134">
        <v>0.4950792792</v>
      </c>
      <c r="O46" s="134" t="b">
        <v>0</v>
      </c>
      <c r="P46" s="134">
        <v>26.61</v>
      </c>
      <c r="Q46" s="134">
        <v>67.63</v>
      </c>
    </row>
    <row r="47" spans="1:17">
      <c r="A47" s="295"/>
      <c r="B47" s="143" t="s">
        <v>51</v>
      </c>
      <c r="C47" s="134" t="s">
        <v>252</v>
      </c>
      <c r="D47" s="135"/>
      <c r="E47" s="134" t="s">
        <v>247</v>
      </c>
      <c r="F47" s="134" t="s">
        <v>247</v>
      </c>
      <c r="G47" s="134" t="s">
        <v>247</v>
      </c>
      <c r="H47" s="134" t="s">
        <v>247</v>
      </c>
      <c r="I47" s="134">
        <v>20</v>
      </c>
      <c r="J47" s="134">
        <v>1470317.757</v>
      </c>
      <c r="K47" s="134">
        <v>366559</v>
      </c>
      <c r="L47" s="136">
        <v>1.58E+19</v>
      </c>
      <c r="M47" s="134">
        <v>121</v>
      </c>
      <c r="N47" s="134">
        <v>-3.4026900759999998</v>
      </c>
      <c r="O47" s="134" t="b">
        <v>0</v>
      </c>
      <c r="P47" s="134">
        <v>0.97</v>
      </c>
      <c r="Q47" s="134">
        <v>49.68</v>
      </c>
    </row>
    <row r="48" spans="1:17">
      <c r="A48" s="295"/>
      <c r="B48" s="143" t="s">
        <v>52</v>
      </c>
      <c r="C48" s="134" t="s">
        <v>265</v>
      </c>
      <c r="D48" s="135"/>
      <c r="E48" s="134" t="s">
        <v>247</v>
      </c>
      <c r="F48" s="134" t="s">
        <v>247</v>
      </c>
      <c r="G48" s="134" t="s">
        <v>247</v>
      </c>
      <c r="H48" s="134" t="s">
        <v>247</v>
      </c>
      <c r="I48" s="134">
        <v>15</v>
      </c>
      <c r="J48" s="134">
        <v>885543.60190000001</v>
      </c>
      <c r="K48" s="134">
        <v>210875</v>
      </c>
      <c r="L48" s="134" t="s">
        <v>267</v>
      </c>
      <c r="M48" s="134" t="s">
        <v>267</v>
      </c>
      <c r="N48" s="134" t="s">
        <v>267</v>
      </c>
      <c r="O48" s="134" t="b">
        <v>0</v>
      </c>
      <c r="P48" s="134">
        <v>0</v>
      </c>
      <c r="Q48" s="134">
        <v>35</v>
      </c>
    </row>
    <row r="49" spans="1:17">
      <c r="A49" s="295"/>
      <c r="B49" s="143" t="s">
        <v>53</v>
      </c>
      <c r="C49" s="134" t="s">
        <v>246</v>
      </c>
      <c r="D49" s="135"/>
      <c r="E49" s="134" t="s">
        <v>247</v>
      </c>
      <c r="F49" s="134" t="s">
        <v>247</v>
      </c>
      <c r="G49" s="134" t="s">
        <v>247</v>
      </c>
      <c r="H49" s="134" t="s">
        <v>247</v>
      </c>
      <c r="I49" s="134">
        <v>7.5</v>
      </c>
      <c r="J49" s="134">
        <v>784328.20389999996</v>
      </c>
      <c r="K49" s="134">
        <v>112400</v>
      </c>
      <c r="L49" s="136">
        <v>5.19E+17</v>
      </c>
      <c r="M49" s="134">
        <v>49</v>
      </c>
      <c r="N49" s="134">
        <v>0.3985714145</v>
      </c>
      <c r="O49" s="134" t="b">
        <v>0</v>
      </c>
      <c r="P49" s="134">
        <v>18.39</v>
      </c>
      <c r="Q49" s="134">
        <v>88.39</v>
      </c>
    </row>
    <row r="50" spans="1:17">
      <c r="A50" s="295"/>
      <c r="B50" s="143" t="s">
        <v>54</v>
      </c>
      <c r="C50" s="134" t="s">
        <v>246</v>
      </c>
      <c r="D50" s="135"/>
      <c r="E50" s="134" t="s">
        <v>247</v>
      </c>
      <c r="F50" s="134" t="s">
        <v>247</v>
      </c>
      <c r="G50" s="134" t="s">
        <v>247</v>
      </c>
      <c r="H50" s="134" t="s">
        <v>247</v>
      </c>
      <c r="I50" s="134">
        <v>13</v>
      </c>
      <c r="J50" s="134">
        <v>802605.15910000005</v>
      </c>
      <c r="K50" s="134">
        <v>173562</v>
      </c>
      <c r="L50" s="136">
        <v>1.45E+18</v>
      </c>
      <c r="M50" s="134">
        <v>87</v>
      </c>
      <c r="N50" s="134">
        <v>0.16676279450000001</v>
      </c>
      <c r="O50" s="134" t="b">
        <v>0</v>
      </c>
      <c r="P50" s="134">
        <v>9.19</v>
      </c>
      <c r="Q50" s="134">
        <v>79.19</v>
      </c>
    </row>
    <row r="51" spans="1:17">
      <c r="A51" s="295"/>
      <c r="B51" s="141" t="s">
        <v>55</v>
      </c>
      <c r="C51" s="134" t="s">
        <v>248</v>
      </c>
      <c r="D51" s="134" t="s">
        <v>249</v>
      </c>
      <c r="E51" s="134" t="s">
        <v>248</v>
      </c>
      <c r="F51" s="135"/>
      <c r="G51" s="135"/>
      <c r="H51" s="135"/>
      <c r="I51" s="135"/>
      <c r="J51" s="135"/>
      <c r="K51" s="135"/>
      <c r="L51" s="134" t="s">
        <v>267</v>
      </c>
      <c r="M51" s="134" t="s">
        <v>267</v>
      </c>
      <c r="N51" s="134" t="s">
        <v>267</v>
      </c>
      <c r="O51" s="134" t="b">
        <v>0</v>
      </c>
      <c r="P51" s="134">
        <v>0</v>
      </c>
      <c r="Q51" s="134">
        <v>0</v>
      </c>
    </row>
    <row r="52" spans="1:17">
      <c r="A52" s="295"/>
      <c r="B52" s="143" t="s">
        <v>56</v>
      </c>
      <c r="C52" s="134" t="s">
        <v>246</v>
      </c>
      <c r="D52" s="135"/>
      <c r="E52" s="134" t="s">
        <v>247</v>
      </c>
      <c r="F52" s="134" t="s">
        <v>247</v>
      </c>
      <c r="G52" s="134" t="s">
        <v>247</v>
      </c>
      <c r="H52" s="134" t="s">
        <v>247</v>
      </c>
      <c r="I52" s="134">
        <v>12</v>
      </c>
      <c r="J52" s="134">
        <v>225425.66039999999</v>
      </c>
      <c r="K52" s="134">
        <v>161520</v>
      </c>
      <c r="L52" s="136">
        <v>9.85E+16</v>
      </c>
      <c r="M52" s="134">
        <v>9</v>
      </c>
      <c r="N52" s="134">
        <v>0.50273744139999998</v>
      </c>
      <c r="O52" s="134" t="b">
        <v>0</v>
      </c>
      <c r="P52" s="134">
        <v>28.06</v>
      </c>
      <c r="Q52" s="134">
        <v>98.06</v>
      </c>
    </row>
    <row r="53" spans="1:17">
      <c r="A53" s="295"/>
      <c r="B53" s="143" t="s">
        <v>57</v>
      </c>
      <c r="C53" s="134" t="s">
        <v>246</v>
      </c>
      <c r="D53" s="135"/>
      <c r="E53" s="134" t="s">
        <v>247</v>
      </c>
      <c r="F53" s="134" t="s">
        <v>247</v>
      </c>
      <c r="G53" s="134" t="s">
        <v>247</v>
      </c>
      <c r="H53" s="134" t="s">
        <v>247</v>
      </c>
      <c r="I53" s="134">
        <v>11.7</v>
      </c>
      <c r="J53" s="134">
        <v>282426.6813</v>
      </c>
      <c r="K53" s="134">
        <v>76818</v>
      </c>
      <c r="L53" s="136">
        <v>7.17E+16</v>
      </c>
      <c r="M53" s="134">
        <v>3</v>
      </c>
      <c r="N53" s="134">
        <v>0.50938391319999998</v>
      </c>
      <c r="O53" s="134" t="b">
        <v>0</v>
      </c>
      <c r="P53" s="134">
        <v>29.52</v>
      </c>
      <c r="Q53" s="134">
        <v>99.52</v>
      </c>
    </row>
    <row r="54" spans="1:17">
      <c r="A54" s="295"/>
      <c r="B54" s="143" t="s">
        <v>58</v>
      </c>
      <c r="C54" s="134" t="s">
        <v>252</v>
      </c>
      <c r="D54" s="135"/>
      <c r="E54" s="134" t="s">
        <v>247</v>
      </c>
      <c r="F54" s="134" t="s">
        <v>247</v>
      </c>
      <c r="G54" s="134" t="s">
        <v>247</v>
      </c>
      <c r="H54" s="134" t="s">
        <v>247</v>
      </c>
      <c r="I54" s="134">
        <v>10</v>
      </c>
      <c r="J54" s="134">
        <v>552851.46909999999</v>
      </c>
      <c r="K54" s="134">
        <v>177664</v>
      </c>
      <c r="L54" s="136">
        <v>5.43E+17</v>
      </c>
      <c r="M54" s="134">
        <v>52</v>
      </c>
      <c r="N54" s="134">
        <v>0.39251334290000001</v>
      </c>
      <c r="O54" s="134" t="b">
        <v>0</v>
      </c>
      <c r="P54" s="134">
        <v>17.66</v>
      </c>
      <c r="Q54" s="134">
        <v>61.36</v>
      </c>
    </row>
    <row r="55" spans="1:17">
      <c r="A55" s="295"/>
      <c r="B55" s="143" t="s">
        <v>59</v>
      </c>
      <c r="C55" s="134" t="s">
        <v>246</v>
      </c>
      <c r="D55" s="135"/>
      <c r="E55" s="134" t="s">
        <v>247</v>
      </c>
      <c r="F55" s="134" t="s">
        <v>247</v>
      </c>
      <c r="G55" s="134" t="s">
        <v>247</v>
      </c>
      <c r="H55" s="134" t="s">
        <v>247</v>
      </c>
      <c r="I55" s="134">
        <v>7.7</v>
      </c>
      <c r="J55" s="134">
        <v>848502.22309999994</v>
      </c>
      <c r="K55" s="134">
        <v>157271</v>
      </c>
      <c r="L55" s="136">
        <v>8.72E+17</v>
      </c>
      <c r="M55" s="134">
        <v>74</v>
      </c>
      <c r="N55" s="134">
        <v>0.31097540769999998</v>
      </c>
      <c r="O55" s="134" t="b">
        <v>0</v>
      </c>
      <c r="P55" s="134">
        <v>12.34</v>
      </c>
      <c r="Q55" s="134">
        <v>82.34</v>
      </c>
    </row>
    <row r="56" spans="1:17">
      <c r="A56" s="295"/>
      <c r="B56" s="143" t="s">
        <v>60</v>
      </c>
      <c r="C56" s="134" t="s">
        <v>248</v>
      </c>
      <c r="D56" s="134" t="s">
        <v>249</v>
      </c>
      <c r="E56" s="134" t="s">
        <v>248</v>
      </c>
      <c r="F56" s="135"/>
      <c r="G56" s="135"/>
      <c r="H56" s="135"/>
      <c r="I56" s="135"/>
      <c r="J56" s="135"/>
      <c r="K56" s="135"/>
      <c r="L56" s="134" t="s">
        <v>267</v>
      </c>
      <c r="M56" s="134" t="s">
        <v>267</v>
      </c>
      <c r="N56" s="134" t="s">
        <v>267</v>
      </c>
      <c r="O56" s="134" t="b">
        <v>0</v>
      </c>
      <c r="P56" s="134">
        <v>0</v>
      </c>
      <c r="Q56" s="134">
        <v>0</v>
      </c>
    </row>
    <row r="57" spans="1:17">
      <c r="A57" s="295"/>
      <c r="B57" s="143" t="s">
        <v>61</v>
      </c>
      <c r="C57" s="134" t="s">
        <v>246</v>
      </c>
      <c r="D57" s="135"/>
      <c r="E57" s="134" t="s">
        <v>247</v>
      </c>
      <c r="F57" s="134" t="s">
        <v>247</v>
      </c>
      <c r="G57" s="134" t="s">
        <v>247</v>
      </c>
      <c r="H57" s="134" t="s">
        <v>247</v>
      </c>
      <c r="I57" s="134">
        <v>9.1</v>
      </c>
      <c r="J57" s="134">
        <v>371380.85550000001</v>
      </c>
      <c r="K57" s="134">
        <v>161977</v>
      </c>
      <c r="L57" s="136">
        <v>2.03E+17</v>
      </c>
      <c r="M57" s="134">
        <v>23</v>
      </c>
      <c r="N57" s="134">
        <v>0.47675053109999999</v>
      </c>
      <c r="O57" s="134" t="b">
        <v>0</v>
      </c>
      <c r="P57" s="134">
        <v>24.68</v>
      </c>
      <c r="Q57" s="134">
        <v>94.68</v>
      </c>
    </row>
    <row r="58" spans="1:17">
      <c r="A58" s="295"/>
      <c r="B58" s="143" t="s">
        <v>62</v>
      </c>
      <c r="C58" s="134" t="s">
        <v>246</v>
      </c>
      <c r="D58" s="135"/>
      <c r="E58" s="134" t="s">
        <v>247</v>
      </c>
      <c r="F58" s="134" t="s">
        <v>247</v>
      </c>
      <c r="G58" s="134" t="s">
        <v>247</v>
      </c>
      <c r="H58" s="134" t="s">
        <v>247</v>
      </c>
      <c r="I58" s="134">
        <v>7.8</v>
      </c>
      <c r="J58" s="134">
        <v>259058.99549999999</v>
      </c>
      <c r="K58" s="134">
        <v>274323</v>
      </c>
      <c r="L58" s="136">
        <v>1.44E+17</v>
      </c>
      <c r="M58" s="134">
        <v>16</v>
      </c>
      <c r="N58" s="134">
        <v>0.4915532802</v>
      </c>
      <c r="O58" s="134" t="b">
        <v>0</v>
      </c>
      <c r="P58" s="134">
        <v>26.37</v>
      </c>
      <c r="Q58" s="134">
        <v>96.37</v>
      </c>
    </row>
    <row r="59" spans="1:17">
      <c r="A59" s="295"/>
      <c r="B59" s="143" t="s">
        <v>63</v>
      </c>
      <c r="C59" s="134" t="s">
        <v>246</v>
      </c>
      <c r="D59" s="135"/>
      <c r="E59" s="134" t="s">
        <v>247</v>
      </c>
      <c r="F59" s="134" t="s">
        <v>247</v>
      </c>
      <c r="G59" s="134" t="s">
        <v>247</v>
      </c>
      <c r="H59" s="134" t="s">
        <v>247</v>
      </c>
      <c r="I59" s="134">
        <v>13</v>
      </c>
      <c r="J59" s="134">
        <v>1335161.7009999999</v>
      </c>
      <c r="K59" s="134">
        <v>169908</v>
      </c>
      <c r="L59" s="136">
        <v>3.94E+18</v>
      </c>
      <c r="M59" s="134">
        <v>107</v>
      </c>
      <c r="N59" s="134">
        <v>-0.44918780629999999</v>
      </c>
      <c r="O59" s="134" t="b">
        <v>0</v>
      </c>
      <c r="P59" s="134">
        <v>4.3499999999999996</v>
      </c>
      <c r="Q59" s="134">
        <v>74.349999999999994</v>
      </c>
    </row>
    <row r="60" spans="1:17">
      <c r="A60" s="295"/>
      <c r="B60" s="143" t="s">
        <v>64</v>
      </c>
      <c r="C60" s="134" t="s">
        <v>246</v>
      </c>
      <c r="D60" s="135"/>
      <c r="E60" s="134" t="s">
        <v>247</v>
      </c>
      <c r="F60" s="134" t="s">
        <v>247</v>
      </c>
      <c r="G60" s="134" t="s">
        <v>247</v>
      </c>
      <c r="H60" s="134" t="s">
        <v>247</v>
      </c>
      <c r="I60" s="134">
        <v>10</v>
      </c>
      <c r="J60" s="134">
        <v>400107.14150000003</v>
      </c>
      <c r="K60" s="134">
        <v>272307</v>
      </c>
      <c r="L60" s="136">
        <v>4.36E+17</v>
      </c>
      <c r="M60" s="134">
        <v>41</v>
      </c>
      <c r="N60" s="134">
        <v>0.41906876209999999</v>
      </c>
      <c r="O60" s="134" t="b">
        <v>0</v>
      </c>
      <c r="P60" s="134">
        <v>20.32</v>
      </c>
      <c r="Q60" s="134">
        <v>90.32</v>
      </c>
    </row>
    <row r="61" spans="1:17">
      <c r="A61" s="295"/>
      <c r="B61" s="143" t="s">
        <v>65</v>
      </c>
      <c r="C61" s="134" t="s">
        <v>252</v>
      </c>
      <c r="D61" s="135"/>
      <c r="E61" s="134" t="s">
        <v>247</v>
      </c>
      <c r="F61" s="134" t="s">
        <v>247</v>
      </c>
      <c r="G61" s="134" t="s">
        <v>247</v>
      </c>
      <c r="H61" s="134" t="s">
        <v>247</v>
      </c>
      <c r="I61" s="134">
        <v>12</v>
      </c>
      <c r="J61" s="134">
        <v>444570.19750000001</v>
      </c>
      <c r="K61" s="134">
        <v>522792</v>
      </c>
      <c r="L61" s="136">
        <v>1.24E+18</v>
      </c>
      <c r="M61" s="134">
        <v>79</v>
      </c>
      <c r="N61" s="134">
        <v>0.2197129287</v>
      </c>
      <c r="O61" s="134" t="b">
        <v>0</v>
      </c>
      <c r="P61" s="134">
        <v>11.13</v>
      </c>
      <c r="Q61" s="134">
        <v>56.79</v>
      </c>
    </row>
    <row r="62" spans="1:17">
      <c r="A62" s="295"/>
      <c r="B62" s="143" t="s">
        <v>66</v>
      </c>
      <c r="C62" s="134" t="s">
        <v>265</v>
      </c>
      <c r="D62" s="135"/>
      <c r="E62" s="134" t="s">
        <v>247</v>
      </c>
      <c r="F62" s="134" t="s">
        <v>247</v>
      </c>
      <c r="G62" s="134" t="s">
        <v>247</v>
      </c>
      <c r="H62" s="134" t="s">
        <v>247</v>
      </c>
      <c r="I62" s="134">
        <v>20</v>
      </c>
      <c r="J62" s="134">
        <v>418170.43890000001</v>
      </c>
      <c r="K62" s="134">
        <v>163026</v>
      </c>
      <c r="L62" s="134" t="s">
        <v>267</v>
      </c>
      <c r="M62" s="134" t="s">
        <v>267</v>
      </c>
      <c r="N62" s="134" t="s">
        <v>267</v>
      </c>
      <c r="O62" s="134" t="b">
        <v>0</v>
      </c>
      <c r="P62" s="134">
        <v>0</v>
      </c>
      <c r="Q62" s="134">
        <v>35</v>
      </c>
    </row>
    <row r="63" spans="1:17">
      <c r="A63" s="296" t="s">
        <v>67</v>
      </c>
      <c r="B63" s="144" t="s">
        <v>68</v>
      </c>
      <c r="C63" s="134" t="s">
        <v>246</v>
      </c>
      <c r="D63" s="135"/>
      <c r="E63" s="134" t="s">
        <v>247</v>
      </c>
      <c r="F63" s="134" t="s">
        <v>247</v>
      </c>
      <c r="G63" s="134" t="s">
        <v>247</v>
      </c>
      <c r="H63" s="134" t="s">
        <v>247</v>
      </c>
      <c r="I63" s="134">
        <v>10</v>
      </c>
      <c r="J63" s="134">
        <v>861318.54330000002</v>
      </c>
      <c r="K63" s="134">
        <v>109318</v>
      </c>
      <c r="L63" s="136">
        <v>8.11E+17</v>
      </c>
      <c r="M63" s="134">
        <v>70</v>
      </c>
      <c r="N63" s="134">
        <v>0.3260662171</v>
      </c>
      <c r="O63" s="134" t="b">
        <v>0</v>
      </c>
      <c r="P63" s="134">
        <v>13.31</v>
      </c>
      <c r="Q63" s="134">
        <v>83.31</v>
      </c>
    </row>
    <row r="64" spans="1:17">
      <c r="A64" s="296"/>
      <c r="B64" s="144" t="s">
        <v>69</v>
      </c>
      <c r="C64" s="134" t="s">
        <v>252</v>
      </c>
      <c r="D64" s="135"/>
      <c r="E64" s="134" t="s">
        <v>247</v>
      </c>
      <c r="F64" s="134" t="s">
        <v>247</v>
      </c>
      <c r="G64" s="134" t="s">
        <v>247</v>
      </c>
      <c r="H64" s="134" t="s">
        <v>247</v>
      </c>
      <c r="I64" s="134">
        <v>10</v>
      </c>
      <c r="J64" s="134">
        <v>1295117.311</v>
      </c>
      <c r="K64" s="134">
        <v>108813</v>
      </c>
      <c r="L64" s="136">
        <v>1.83E+18</v>
      </c>
      <c r="M64" s="134">
        <v>95</v>
      </c>
      <c r="N64" s="134">
        <v>7.4597502989999995E-2</v>
      </c>
      <c r="O64" s="134" t="b">
        <v>0</v>
      </c>
      <c r="P64" s="134">
        <v>7.26</v>
      </c>
      <c r="Q64" s="134">
        <v>54.08</v>
      </c>
    </row>
    <row r="65" spans="1:17">
      <c r="A65" s="296"/>
      <c r="B65" s="141" t="s">
        <v>70</v>
      </c>
      <c r="C65" s="134" t="s">
        <v>248</v>
      </c>
      <c r="D65" s="134" t="s">
        <v>249</v>
      </c>
      <c r="E65" s="134" t="s">
        <v>248</v>
      </c>
      <c r="F65" s="135"/>
      <c r="G65" s="135"/>
      <c r="H65" s="135"/>
      <c r="I65" s="135"/>
      <c r="J65" s="135"/>
      <c r="K65" s="135"/>
      <c r="L65" s="134" t="s">
        <v>267</v>
      </c>
      <c r="M65" s="134" t="s">
        <v>267</v>
      </c>
      <c r="N65" s="134" t="s">
        <v>267</v>
      </c>
      <c r="O65" s="134" t="b">
        <v>0</v>
      </c>
      <c r="P65" s="134">
        <v>0</v>
      </c>
      <c r="Q65" s="134">
        <v>0</v>
      </c>
    </row>
    <row r="66" spans="1:17">
      <c r="A66" s="296"/>
      <c r="B66" s="139" t="s">
        <v>71</v>
      </c>
      <c r="C66" s="134" t="s">
        <v>248</v>
      </c>
      <c r="D66" s="134" t="s">
        <v>249</v>
      </c>
      <c r="E66" s="134" t="s">
        <v>248</v>
      </c>
      <c r="F66" s="135"/>
      <c r="G66" s="135"/>
      <c r="H66" s="135"/>
      <c r="I66" s="135"/>
      <c r="J66" s="135"/>
      <c r="K66" s="135"/>
      <c r="L66" s="134" t="s">
        <v>267</v>
      </c>
      <c r="M66" s="134" t="s">
        <v>267</v>
      </c>
      <c r="N66" s="134" t="s">
        <v>267</v>
      </c>
      <c r="O66" s="134" t="b">
        <v>0</v>
      </c>
      <c r="P66" s="134">
        <v>0</v>
      </c>
      <c r="Q66" s="134">
        <v>0</v>
      </c>
    </row>
    <row r="67" spans="1:17">
      <c r="A67" s="296"/>
      <c r="B67" s="144" t="s">
        <v>72</v>
      </c>
      <c r="C67" s="134" t="s">
        <v>246</v>
      </c>
      <c r="D67" s="135"/>
      <c r="E67" s="134" t="s">
        <v>247</v>
      </c>
      <c r="F67" s="134" t="s">
        <v>247</v>
      </c>
      <c r="G67" s="134" t="s">
        <v>247</v>
      </c>
      <c r="H67" s="134" t="s">
        <v>247</v>
      </c>
      <c r="I67" s="134">
        <v>8.5</v>
      </c>
      <c r="J67" s="134">
        <v>1147316.55</v>
      </c>
      <c r="K67" s="134">
        <v>112328</v>
      </c>
      <c r="L67" s="136">
        <v>1.26E+18</v>
      </c>
      <c r="M67" s="134">
        <v>80</v>
      </c>
      <c r="N67" s="134">
        <v>0.21552016809999999</v>
      </c>
      <c r="O67" s="134" t="b">
        <v>0</v>
      </c>
      <c r="P67" s="134">
        <v>10.89</v>
      </c>
      <c r="Q67" s="134">
        <v>80.89</v>
      </c>
    </row>
    <row r="68" spans="1:17">
      <c r="A68" s="296"/>
      <c r="B68" s="141" t="s">
        <v>73</v>
      </c>
      <c r="C68" s="134" t="s">
        <v>248</v>
      </c>
      <c r="D68" s="134" t="s">
        <v>249</v>
      </c>
      <c r="E68" s="134" t="s">
        <v>248</v>
      </c>
      <c r="F68" s="135"/>
      <c r="G68" s="135"/>
      <c r="H68" s="135"/>
      <c r="I68" s="135"/>
      <c r="J68" s="135"/>
      <c r="K68" s="135"/>
      <c r="L68" s="134" t="s">
        <v>267</v>
      </c>
      <c r="M68" s="134" t="s">
        <v>267</v>
      </c>
      <c r="N68" s="134" t="s">
        <v>267</v>
      </c>
      <c r="O68" s="134" t="b">
        <v>0</v>
      </c>
      <c r="P68" s="134">
        <v>0</v>
      </c>
      <c r="Q68" s="134">
        <v>0</v>
      </c>
    </row>
    <row r="69" spans="1:17">
      <c r="A69" s="296"/>
      <c r="B69" s="144" t="s">
        <v>74</v>
      </c>
      <c r="C69" s="134" t="s">
        <v>252</v>
      </c>
      <c r="D69" s="135"/>
      <c r="E69" s="134" t="s">
        <v>247</v>
      </c>
      <c r="F69" s="134" t="s">
        <v>247</v>
      </c>
      <c r="G69" s="134" t="s">
        <v>247</v>
      </c>
      <c r="H69" s="134" t="s">
        <v>247</v>
      </c>
      <c r="I69" s="134">
        <v>13</v>
      </c>
      <c r="J69" s="134">
        <v>1376390.308</v>
      </c>
      <c r="K69" s="134">
        <v>228023</v>
      </c>
      <c r="L69" s="136">
        <v>5.62E+18</v>
      </c>
      <c r="M69" s="134">
        <v>114</v>
      </c>
      <c r="N69" s="134">
        <v>-0.86530690659999998</v>
      </c>
      <c r="O69" s="134" t="b">
        <v>0</v>
      </c>
      <c r="P69" s="134">
        <v>2.66</v>
      </c>
      <c r="Q69" s="134">
        <v>50.86</v>
      </c>
    </row>
    <row r="70" spans="1:17">
      <c r="A70" s="296"/>
      <c r="B70" s="144" t="s">
        <v>75</v>
      </c>
      <c r="C70" s="134" t="s">
        <v>252</v>
      </c>
      <c r="D70" s="135"/>
      <c r="E70" s="134" t="s">
        <v>247</v>
      </c>
      <c r="F70" s="134" t="s">
        <v>247</v>
      </c>
      <c r="G70" s="134" t="s">
        <v>247</v>
      </c>
      <c r="H70" s="134" t="s">
        <v>247</v>
      </c>
      <c r="I70" s="134">
        <v>7.5</v>
      </c>
      <c r="J70" s="134">
        <v>631620.94779999997</v>
      </c>
      <c r="K70" s="134">
        <v>289419</v>
      </c>
      <c r="L70" s="136">
        <v>8.66E+17</v>
      </c>
      <c r="M70" s="134">
        <v>72</v>
      </c>
      <c r="N70" s="134">
        <v>0.31243592250000002</v>
      </c>
      <c r="O70" s="134" t="b">
        <v>0</v>
      </c>
      <c r="P70" s="134">
        <v>12.82</v>
      </c>
      <c r="Q70" s="134">
        <v>57.97</v>
      </c>
    </row>
    <row r="71" spans="1:17">
      <c r="A71" s="296"/>
      <c r="B71" s="144" t="s">
        <v>76</v>
      </c>
      <c r="C71" s="134" t="s">
        <v>252</v>
      </c>
      <c r="D71" s="135"/>
      <c r="E71" s="134" t="s">
        <v>247</v>
      </c>
      <c r="F71" s="134" t="s">
        <v>247</v>
      </c>
      <c r="G71" s="134" t="s">
        <v>247</v>
      </c>
      <c r="H71" s="134" t="s">
        <v>247</v>
      </c>
      <c r="I71" s="134">
        <v>20</v>
      </c>
      <c r="J71" s="134">
        <v>1369451</v>
      </c>
      <c r="K71" s="134">
        <v>512724</v>
      </c>
      <c r="L71" s="136">
        <v>1.92E+19</v>
      </c>
      <c r="M71" s="134">
        <v>123</v>
      </c>
      <c r="N71" s="134">
        <v>-4.2413899429999997</v>
      </c>
      <c r="O71" s="134" t="b">
        <v>0</v>
      </c>
      <c r="P71" s="134">
        <v>0.48</v>
      </c>
      <c r="Q71" s="134">
        <v>49.34</v>
      </c>
    </row>
    <row r="72" spans="1:17">
      <c r="A72" s="296"/>
      <c r="B72" s="144" t="s">
        <v>77</v>
      </c>
      <c r="C72" s="134" t="s">
        <v>265</v>
      </c>
      <c r="D72" s="135"/>
      <c r="E72" s="134" t="s">
        <v>247</v>
      </c>
      <c r="F72" s="134" t="s">
        <v>247</v>
      </c>
      <c r="G72" s="134" t="s">
        <v>247</v>
      </c>
      <c r="H72" s="134" t="s">
        <v>247</v>
      </c>
      <c r="I72" s="134">
        <v>17</v>
      </c>
      <c r="J72" s="134">
        <v>411593.90669999999</v>
      </c>
      <c r="K72" s="134">
        <v>366682</v>
      </c>
      <c r="L72" s="134" t="s">
        <v>267</v>
      </c>
      <c r="M72" s="134" t="s">
        <v>267</v>
      </c>
      <c r="N72" s="134" t="s">
        <v>267</v>
      </c>
      <c r="O72" s="134" t="b">
        <v>0</v>
      </c>
      <c r="P72" s="134">
        <v>0</v>
      </c>
      <c r="Q72" s="134">
        <v>35</v>
      </c>
    </row>
    <row r="73" spans="1:17">
      <c r="A73" s="296"/>
      <c r="B73" s="144" t="s">
        <v>78</v>
      </c>
      <c r="C73" s="134" t="s">
        <v>265</v>
      </c>
      <c r="D73" s="135"/>
      <c r="E73" s="134" t="s">
        <v>247</v>
      </c>
      <c r="F73" s="134" t="s">
        <v>247</v>
      </c>
      <c r="G73" s="134" t="s">
        <v>247</v>
      </c>
      <c r="H73" s="134" t="s">
        <v>247</v>
      </c>
      <c r="I73" s="134">
        <v>10</v>
      </c>
      <c r="J73" s="134">
        <v>367444.35570000001</v>
      </c>
      <c r="K73" s="134">
        <v>174800</v>
      </c>
      <c r="L73" s="134" t="s">
        <v>267</v>
      </c>
      <c r="M73" s="134" t="s">
        <v>267</v>
      </c>
      <c r="N73" s="134" t="s">
        <v>267</v>
      </c>
      <c r="O73" s="134" t="b">
        <v>0</v>
      </c>
      <c r="P73" s="134">
        <v>0</v>
      </c>
      <c r="Q73" s="134">
        <v>35</v>
      </c>
    </row>
    <row r="74" spans="1:17">
      <c r="A74" s="296"/>
      <c r="B74" s="144" t="s">
        <v>79</v>
      </c>
      <c r="C74" s="134" t="s">
        <v>246</v>
      </c>
      <c r="D74" s="135"/>
      <c r="E74" s="134" t="s">
        <v>247</v>
      </c>
      <c r="F74" s="134" t="s">
        <v>247</v>
      </c>
      <c r="G74" s="134" t="s">
        <v>247</v>
      </c>
      <c r="H74" s="134" t="s">
        <v>247</v>
      </c>
      <c r="I74" s="134">
        <v>10.5</v>
      </c>
      <c r="J74" s="134">
        <v>1111772.8689999999</v>
      </c>
      <c r="K74" s="134">
        <v>105591</v>
      </c>
      <c r="L74" s="136">
        <v>1.37E+18</v>
      </c>
      <c r="M74" s="134">
        <v>84</v>
      </c>
      <c r="N74" s="134">
        <v>0.1873564935</v>
      </c>
      <c r="O74" s="134" t="b">
        <v>0</v>
      </c>
      <c r="P74" s="134">
        <v>9.92</v>
      </c>
      <c r="Q74" s="134">
        <v>79.92</v>
      </c>
    </row>
    <row r="75" spans="1:17">
      <c r="A75" s="296"/>
      <c r="B75" s="144" t="s">
        <v>80</v>
      </c>
      <c r="C75" s="134" t="s">
        <v>246</v>
      </c>
      <c r="D75" s="135"/>
      <c r="E75" s="134" t="s">
        <v>247</v>
      </c>
      <c r="F75" s="134" t="s">
        <v>247</v>
      </c>
      <c r="G75" s="134" t="s">
        <v>247</v>
      </c>
      <c r="H75" s="134" t="s">
        <v>247</v>
      </c>
      <c r="I75" s="134">
        <v>7.5</v>
      </c>
      <c r="J75" s="134">
        <v>306827.81329999998</v>
      </c>
      <c r="K75" s="134">
        <v>144323</v>
      </c>
      <c r="L75" s="136">
        <v>1.02E+17</v>
      </c>
      <c r="M75" s="134">
        <v>12</v>
      </c>
      <c r="N75" s="134">
        <v>0.50189244249999998</v>
      </c>
      <c r="O75" s="134" t="b">
        <v>0</v>
      </c>
      <c r="P75" s="134">
        <v>27.34</v>
      </c>
      <c r="Q75" s="134">
        <v>97.34</v>
      </c>
    </row>
    <row r="76" spans="1:17">
      <c r="A76" s="296"/>
      <c r="B76" s="144" t="s">
        <v>81</v>
      </c>
      <c r="C76" s="134" t="s">
        <v>246</v>
      </c>
      <c r="D76" s="135"/>
      <c r="E76" s="134" t="s">
        <v>247</v>
      </c>
      <c r="F76" s="134" t="s">
        <v>247</v>
      </c>
      <c r="G76" s="134" t="s">
        <v>247</v>
      </c>
      <c r="H76" s="134" t="s">
        <v>247</v>
      </c>
      <c r="I76" s="134">
        <v>8.5</v>
      </c>
      <c r="J76" s="134">
        <v>565191.30519999994</v>
      </c>
      <c r="K76" s="134">
        <v>221936</v>
      </c>
      <c r="L76" s="136">
        <v>6.03E+17</v>
      </c>
      <c r="M76" s="134">
        <v>62</v>
      </c>
      <c r="N76" s="134">
        <v>0.37773719719999999</v>
      </c>
      <c r="O76" s="134" t="b">
        <v>0</v>
      </c>
      <c r="P76" s="134">
        <v>15.24</v>
      </c>
      <c r="Q76" s="134">
        <v>85.24</v>
      </c>
    </row>
    <row r="77" spans="1:17">
      <c r="A77" s="296"/>
      <c r="B77" s="144" t="s">
        <v>82</v>
      </c>
      <c r="C77" s="134" t="s">
        <v>246</v>
      </c>
      <c r="D77" s="135"/>
      <c r="E77" s="134" t="s">
        <v>247</v>
      </c>
      <c r="F77" s="134" t="s">
        <v>247</v>
      </c>
      <c r="G77" s="134" t="s">
        <v>247</v>
      </c>
      <c r="H77" s="134" t="s">
        <v>247</v>
      </c>
      <c r="I77" s="134">
        <v>20</v>
      </c>
      <c r="J77" s="134">
        <v>1131789.682</v>
      </c>
      <c r="K77" s="134">
        <v>466979</v>
      </c>
      <c r="L77" s="136">
        <v>1.2E+19</v>
      </c>
      <c r="M77" s="134">
        <v>118</v>
      </c>
      <c r="N77" s="134">
        <v>-2.4392999999999998</v>
      </c>
      <c r="O77" s="134" t="b">
        <v>0</v>
      </c>
      <c r="P77" s="134">
        <v>1.69</v>
      </c>
      <c r="Q77" s="134">
        <v>71.69</v>
      </c>
    </row>
    <row r="78" spans="1:17">
      <c r="A78" s="296"/>
      <c r="B78" s="144" t="s">
        <v>83</v>
      </c>
      <c r="C78" s="134" t="s">
        <v>265</v>
      </c>
      <c r="D78" s="135"/>
      <c r="E78" s="134" t="s">
        <v>247</v>
      </c>
      <c r="F78" s="134" t="s">
        <v>247</v>
      </c>
      <c r="G78" s="134" t="s">
        <v>247</v>
      </c>
      <c r="H78" s="134" t="s">
        <v>247</v>
      </c>
      <c r="I78" s="134">
        <v>20</v>
      </c>
      <c r="J78" s="134">
        <v>888351.18669999996</v>
      </c>
      <c r="K78" s="134">
        <v>31123</v>
      </c>
      <c r="L78" s="134" t="s">
        <v>267</v>
      </c>
      <c r="M78" s="134" t="s">
        <v>267</v>
      </c>
      <c r="N78" s="134" t="s">
        <v>267</v>
      </c>
      <c r="O78" s="134" t="b">
        <v>0</v>
      </c>
      <c r="P78" s="134">
        <v>0</v>
      </c>
      <c r="Q78" s="134">
        <v>35</v>
      </c>
    </row>
    <row r="79" spans="1:17">
      <c r="A79" s="296"/>
      <c r="B79" s="144" t="s">
        <v>84</v>
      </c>
      <c r="C79" s="134" t="s">
        <v>248</v>
      </c>
      <c r="D79" s="134" t="s">
        <v>249</v>
      </c>
      <c r="E79" s="134" t="s">
        <v>248</v>
      </c>
      <c r="F79" s="135"/>
      <c r="G79" s="135"/>
      <c r="H79" s="135"/>
      <c r="I79" s="135"/>
      <c r="J79" s="135"/>
      <c r="K79" s="135"/>
      <c r="L79" s="134" t="s">
        <v>267</v>
      </c>
      <c r="M79" s="134" t="s">
        <v>267</v>
      </c>
      <c r="N79" s="134" t="s">
        <v>267</v>
      </c>
      <c r="O79" s="134" t="b">
        <v>0</v>
      </c>
      <c r="P79" s="134">
        <v>0</v>
      </c>
      <c r="Q79" s="134">
        <v>0</v>
      </c>
    </row>
    <row r="80" spans="1:17">
      <c r="A80" s="296"/>
      <c r="B80" s="144" t="s">
        <v>85</v>
      </c>
      <c r="C80" s="134" t="s">
        <v>246</v>
      </c>
      <c r="D80" s="135"/>
      <c r="E80" s="134" t="s">
        <v>247</v>
      </c>
      <c r="F80" s="134" t="s">
        <v>247</v>
      </c>
      <c r="G80" s="134" t="s">
        <v>247</v>
      </c>
      <c r="H80" s="134" t="s">
        <v>247</v>
      </c>
      <c r="I80" s="134">
        <v>12</v>
      </c>
      <c r="J80" s="134">
        <v>800726.23100000003</v>
      </c>
      <c r="K80" s="134">
        <v>197721</v>
      </c>
      <c r="L80" s="136">
        <v>1.52E+18</v>
      </c>
      <c r="M80" s="134">
        <v>92</v>
      </c>
      <c r="N80" s="134">
        <v>0.14995131210000001</v>
      </c>
      <c r="O80" s="134" t="b">
        <v>0</v>
      </c>
      <c r="P80" s="134">
        <v>7.98</v>
      </c>
      <c r="Q80" s="134">
        <v>77.98</v>
      </c>
    </row>
    <row r="81" spans="1:17">
      <c r="A81" s="296"/>
      <c r="B81" s="144" t="s">
        <v>86</v>
      </c>
      <c r="C81" s="134" t="s">
        <v>246</v>
      </c>
      <c r="D81" s="135"/>
      <c r="E81" s="134" t="s">
        <v>247</v>
      </c>
      <c r="F81" s="134" t="s">
        <v>247</v>
      </c>
      <c r="G81" s="134" t="s">
        <v>247</v>
      </c>
      <c r="H81" s="134" t="s">
        <v>247</v>
      </c>
      <c r="I81" s="134">
        <v>4.2</v>
      </c>
      <c r="J81" s="134">
        <v>500571.36459999997</v>
      </c>
      <c r="K81" s="134">
        <v>180051</v>
      </c>
      <c r="L81" s="136">
        <v>1.89E+17</v>
      </c>
      <c r="M81" s="134">
        <v>22</v>
      </c>
      <c r="N81" s="134">
        <v>0.48017544839999998</v>
      </c>
      <c r="O81" s="134" t="b">
        <v>0</v>
      </c>
      <c r="P81" s="134">
        <v>24.92</v>
      </c>
      <c r="Q81" s="134">
        <v>94.92</v>
      </c>
    </row>
    <row r="82" spans="1:17">
      <c r="A82" s="296"/>
      <c r="B82" s="144" t="s">
        <v>87</v>
      </c>
      <c r="C82" s="134" t="s">
        <v>246</v>
      </c>
      <c r="D82" s="135"/>
      <c r="E82" s="134" t="s">
        <v>247</v>
      </c>
      <c r="F82" s="134" t="s">
        <v>247</v>
      </c>
      <c r="G82" s="134" t="s">
        <v>247</v>
      </c>
      <c r="H82" s="134" t="s">
        <v>247</v>
      </c>
      <c r="I82" s="134">
        <v>13</v>
      </c>
      <c r="J82" s="134">
        <v>1003173.493</v>
      </c>
      <c r="K82" s="134">
        <v>30235</v>
      </c>
      <c r="L82" s="136">
        <v>3.96E+17</v>
      </c>
      <c r="M82" s="134">
        <v>38</v>
      </c>
      <c r="N82" s="134">
        <v>0.4290791015</v>
      </c>
      <c r="O82" s="134" t="b">
        <v>0</v>
      </c>
      <c r="P82" s="134">
        <v>21.05</v>
      </c>
      <c r="Q82" s="134">
        <v>91.05</v>
      </c>
    </row>
    <row r="83" spans="1:17">
      <c r="A83" s="297" t="s">
        <v>88</v>
      </c>
      <c r="B83" s="145" t="s">
        <v>89</v>
      </c>
      <c r="C83" s="134" t="s">
        <v>265</v>
      </c>
      <c r="D83" s="135"/>
      <c r="E83" s="134" t="s">
        <v>247</v>
      </c>
      <c r="F83" s="134" t="s">
        <v>247</v>
      </c>
      <c r="G83" s="134" t="s">
        <v>247</v>
      </c>
      <c r="H83" s="134" t="s">
        <v>247</v>
      </c>
      <c r="I83" s="134">
        <v>20</v>
      </c>
      <c r="J83" s="134">
        <v>281625.04989999998</v>
      </c>
      <c r="K83" s="134">
        <v>281508</v>
      </c>
      <c r="L83" s="134" t="s">
        <v>267</v>
      </c>
      <c r="M83" s="134" t="s">
        <v>267</v>
      </c>
      <c r="N83" s="134" t="s">
        <v>267</v>
      </c>
      <c r="O83" s="134" t="b">
        <v>0</v>
      </c>
      <c r="P83" s="134">
        <v>0</v>
      </c>
      <c r="Q83" s="134">
        <v>35</v>
      </c>
    </row>
    <row r="84" spans="1:17">
      <c r="A84" s="297"/>
      <c r="B84" s="145" t="s">
        <v>90</v>
      </c>
      <c r="C84" s="134" t="s">
        <v>246</v>
      </c>
      <c r="D84" s="135"/>
      <c r="E84" s="134" t="s">
        <v>247</v>
      </c>
      <c r="F84" s="134" t="s">
        <v>247</v>
      </c>
      <c r="G84" s="134" t="s">
        <v>247</v>
      </c>
      <c r="H84" s="134" t="s">
        <v>247</v>
      </c>
      <c r="I84" s="134">
        <v>7.7</v>
      </c>
      <c r="J84" s="134">
        <v>820447.76789999998</v>
      </c>
      <c r="K84" s="134">
        <v>184101</v>
      </c>
      <c r="L84" s="136">
        <v>9.54E+17</v>
      </c>
      <c r="M84" s="134">
        <v>76</v>
      </c>
      <c r="N84" s="134">
        <v>0.29055268280000002</v>
      </c>
      <c r="O84" s="134" t="b">
        <v>0</v>
      </c>
      <c r="P84" s="134">
        <v>11.85</v>
      </c>
      <c r="Q84" s="134">
        <v>81.849999999999994</v>
      </c>
    </row>
    <row r="85" spans="1:17">
      <c r="A85" s="297"/>
      <c r="B85" s="145" t="s">
        <v>91</v>
      </c>
      <c r="C85" s="134" t="s">
        <v>246</v>
      </c>
      <c r="D85" s="135"/>
      <c r="E85" s="134" t="s">
        <v>247</v>
      </c>
      <c r="F85" s="134" t="s">
        <v>247</v>
      </c>
      <c r="G85" s="134" t="s">
        <v>247</v>
      </c>
      <c r="H85" s="134" t="s">
        <v>247</v>
      </c>
      <c r="I85" s="134">
        <v>12</v>
      </c>
      <c r="J85" s="134">
        <v>1344337.628</v>
      </c>
      <c r="K85" s="134">
        <v>18788</v>
      </c>
      <c r="L85" s="136">
        <v>4.07E+17</v>
      </c>
      <c r="M85" s="134">
        <v>40</v>
      </c>
      <c r="N85" s="134">
        <v>0.42612832769999998</v>
      </c>
      <c r="O85" s="134" t="b">
        <v>0</v>
      </c>
      <c r="P85" s="134">
        <v>20.56</v>
      </c>
      <c r="Q85" s="134">
        <v>90.56</v>
      </c>
    </row>
    <row r="86" spans="1:17">
      <c r="A86" s="297"/>
      <c r="B86" s="145" t="s">
        <v>92</v>
      </c>
      <c r="C86" s="134" t="s">
        <v>246</v>
      </c>
      <c r="D86" s="135"/>
      <c r="E86" s="134" t="s">
        <v>247</v>
      </c>
      <c r="F86" s="134" t="s">
        <v>247</v>
      </c>
      <c r="G86" s="134" t="s">
        <v>247</v>
      </c>
      <c r="H86" s="134" t="s">
        <v>247</v>
      </c>
      <c r="I86" s="134">
        <v>5.2</v>
      </c>
      <c r="J86" s="134">
        <v>286379.97639999999</v>
      </c>
      <c r="K86" s="134">
        <v>218397</v>
      </c>
      <c r="L86" s="136">
        <v>9.31E+16</v>
      </c>
      <c r="M86" s="134">
        <v>8</v>
      </c>
      <c r="N86" s="134">
        <v>0.50406531430000001</v>
      </c>
      <c r="O86" s="134" t="b">
        <v>0</v>
      </c>
      <c r="P86" s="134">
        <v>28.31</v>
      </c>
      <c r="Q86" s="134">
        <v>98.31</v>
      </c>
    </row>
    <row r="87" spans="1:17">
      <c r="A87" s="297"/>
      <c r="B87" s="145" t="s">
        <v>93</v>
      </c>
      <c r="C87" s="134" t="s">
        <v>246</v>
      </c>
      <c r="D87" s="135"/>
      <c r="E87" s="134" t="s">
        <v>247</v>
      </c>
      <c r="F87" s="134" t="s">
        <v>247</v>
      </c>
      <c r="G87" s="134" t="s">
        <v>247</v>
      </c>
      <c r="H87" s="134" t="s">
        <v>247</v>
      </c>
      <c r="I87" s="134">
        <v>4.5</v>
      </c>
      <c r="J87" s="134">
        <v>810082.80669999996</v>
      </c>
      <c r="K87" s="134">
        <v>191323</v>
      </c>
      <c r="L87" s="136">
        <v>5.65E+17</v>
      </c>
      <c r="M87" s="134">
        <v>57</v>
      </c>
      <c r="N87" s="134">
        <v>0.38706657630000002</v>
      </c>
      <c r="O87" s="134" t="b">
        <v>0</v>
      </c>
      <c r="P87" s="134">
        <v>16.45</v>
      </c>
      <c r="Q87" s="134">
        <v>86.45</v>
      </c>
    </row>
    <row r="88" spans="1:17">
      <c r="A88" s="297"/>
      <c r="B88" s="145" t="s">
        <v>94</v>
      </c>
      <c r="C88" s="134" t="s">
        <v>246</v>
      </c>
      <c r="D88" s="135"/>
      <c r="E88" s="134" t="s">
        <v>247</v>
      </c>
      <c r="F88" s="134" t="s">
        <v>247</v>
      </c>
      <c r="G88" s="134" t="s">
        <v>247</v>
      </c>
      <c r="H88" s="134" t="s">
        <v>247</v>
      </c>
      <c r="I88" s="134">
        <v>7</v>
      </c>
      <c r="J88" s="134">
        <v>870117.08230000001</v>
      </c>
      <c r="K88" s="134">
        <v>85147</v>
      </c>
      <c r="L88" s="136">
        <v>4.51E+17</v>
      </c>
      <c r="M88" s="134">
        <v>43</v>
      </c>
      <c r="N88" s="134">
        <v>0.41526726720000001</v>
      </c>
      <c r="O88" s="134" t="b">
        <v>0</v>
      </c>
      <c r="P88" s="134">
        <v>19.84</v>
      </c>
      <c r="Q88" s="134">
        <v>89.84</v>
      </c>
    </row>
    <row r="89" spans="1:17">
      <c r="A89" s="297"/>
      <c r="B89" s="145" t="s">
        <v>95</v>
      </c>
      <c r="C89" s="134" t="s">
        <v>248</v>
      </c>
      <c r="D89" s="134" t="s">
        <v>249</v>
      </c>
      <c r="E89" s="134" t="s">
        <v>248</v>
      </c>
      <c r="F89" s="135"/>
      <c r="G89" s="135"/>
      <c r="H89" s="135"/>
      <c r="I89" s="135"/>
      <c r="J89" s="135"/>
      <c r="K89" s="135"/>
      <c r="L89" s="134" t="s">
        <v>267</v>
      </c>
      <c r="M89" s="134" t="s">
        <v>267</v>
      </c>
      <c r="N89" s="134" t="s">
        <v>267</v>
      </c>
      <c r="O89" s="134" t="b">
        <v>0</v>
      </c>
      <c r="P89" s="134">
        <v>0</v>
      </c>
      <c r="Q89" s="134">
        <v>0</v>
      </c>
    </row>
    <row r="90" spans="1:17">
      <c r="A90" s="297"/>
      <c r="B90" s="145" t="s">
        <v>96</v>
      </c>
      <c r="C90" s="134" t="s">
        <v>252</v>
      </c>
      <c r="D90" s="135"/>
      <c r="E90" s="134" t="s">
        <v>247</v>
      </c>
      <c r="F90" s="134" t="s">
        <v>247</v>
      </c>
      <c r="G90" s="134" t="s">
        <v>247</v>
      </c>
      <c r="H90" s="134" t="s">
        <v>247</v>
      </c>
      <c r="I90" s="134">
        <v>7.6</v>
      </c>
      <c r="J90" s="134">
        <v>1080760.747</v>
      </c>
      <c r="K90" s="134">
        <v>53579</v>
      </c>
      <c r="L90" s="136">
        <v>4.76E+17</v>
      </c>
      <c r="M90" s="134">
        <v>46</v>
      </c>
      <c r="N90" s="134">
        <v>0.40922398389999998</v>
      </c>
      <c r="O90" s="134" t="b">
        <v>0</v>
      </c>
      <c r="P90" s="134">
        <v>19.11</v>
      </c>
      <c r="Q90" s="134">
        <v>62.38</v>
      </c>
    </row>
    <row r="91" spans="1:17">
      <c r="A91" s="297"/>
      <c r="B91" s="145" t="s">
        <v>97</v>
      </c>
      <c r="C91" s="134" t="s">
        <v>246</v>
      </c>
      <c r="D91" s="135"/>
      <c r="E91" s="134" t="s">
        <v>247</v>
      </c>
      <c r="F91" s="134" t="s">
        <v>247</v>
      </c>
      <c r="G91" s="134" t="s">
        <v>247</v>
      </c>
      <c r="H91" s="134" t="s">
        <v>247</v>
      </c>
      <c r="I91" s="134">
        <v>7.7</v>
      </c>
      <c r="J91" s="134">
        <v>836645.8075</v>
      </c>
      <c r="K91" s="134">
        <v>243451</v>
      </c>
      <c r="L91" s="136">
        <v>1.31E+18</v>
      </c>
      <c r="M91" s="134">
        <v>83</v>
      </c>
      <c r="N91" s="134">
        <v>0.20179931919999999</v>
      </c>
      <c r="O91" s="134" t="b">
        <v>0</v>
      </c>
      <c r="P91" s="134">
        <v>10.16</v>
      </c>
      <c r="Q91" s="134">
        <v>80.16</v>
      </c>
    </row>
    <row r="92" spans="1:17">
      <c r="A92" s="297"/>
      <c r="B92" s="145" t="s">
        <v>98</v>
      </c>
      <c r="C92" s="134" t="s">
        <v>246</v>
      </c>
      <c r="D92" s="135"/>
      <c r="E92" s="134" t="s">
        <v>247</v>
      </c>
      <c r="F92" s="134" t="s">
        <v>247</v>
      </c>
      <c r="G92" s="134" t="s">
        <v>247</v>
      </c>
      <c r="H92" s="134" t="s">
        <v>247</v>
      </c>
      <c r="I92" s="134">
        <v>10</v>
      </c>
      <c r="J92" s="134">
        <v>1241386.827</v>
      </c>
      <c r="K92" s="134">
        <v>55671</v>
      </c>
      <c r="L92" s="136">
        <v>8.58E+17</v>
      </c>
      <c r="M92" s="134">
        <v>71</v>
      </c>
      <c r="N92" s="134">
        <v>0.31443296929999998</v>
      </c>
      <c r="O92" s="134" t="b">
        <v>0</v>
      </c>
      <c r="P92" s="134">
        <v>13.06</v>
      </c>
      <c r="Q92" s="134">
        <v>83.06</v>
      </c>
    </row>
    <row r="93" spans="1:17">
      <c r="A93" s="297"/>
      <c r="B93" s="145" t="s">
        <v>99</v>
      </c>
      <c r="C93" s="134" t="s">
        <v>246</v>
      </c>
      <c r="D93" s="135"/>
      <c r="E93" s="134" t="s">
        <v>247</v>
      </c>
      <c r="F93" s="134" t="s">
        <v>247</v>
      </c>
      <c r="G93" s="134" t="s">
        <v>247</v>
      </c>
      <c r="H93" s="134" t="s">
        <v>247</v>
      </c>
      <c r="I93" s="134">
        <v>8</v>
      </c>
      <c r="J93" s="134">
        <v>1033957.4939999999</v>
      </c>
      <c r="K93" s="134">
        <v>29159</v>
      </c>
      <c r="L93" s="136">
        <v>2.49E+17</v>
      </c>
      <c r="M93" s="134">
        <v>31</v>
      </c>
      <c r="N93" s="134">
        <v>0.46532325969999999</v>
      </c>
      <c r="O93" s="134" t="b">
        <v>0</v>
      </c>
      <c r="P93" s="134">
        <v>22.74</v>
      </c>
      <c r="Q93" s="134">
        <v>92.74</v>
      </c>
    </row>
    <row r="94" spans="1:17">
      <c r="A94" s="297"/>
      <c r="B94" s="145" t="s">
        <v>100</v>
      </c>
      <c r="C94" s="134" t="s">
        <v>246</v>
      </c>
      <c r="D94" s="135"/>
      <c r="E94" s="134" t="s">
        <v>247</v>
      </c>
      <c r="F94" s="134" t="s">
        <v>247</v>
      </c>
      <c r="G94" s="134" t="s">
        <v>247</v>
      </c>
      <c r="H94" s="134" t="s">
        <v>247</v>
      </c>
      <c r="I94" s="134">
        <v>6</v>
      </c>
      <c r="J94" s="134">
        <v>1193855.0390000001</v>
      </c>
      <c r="K94" s="134">
        <v>26980</v>
      </c>
      <c r="L94" s="136">
        <v>2.31E+17</v>
      </c>
      <c r="M94" s="134">
        <v>27</v>
      </c>
      <c r="N94" s="134">
        <v>0.4699496105</v>
      </c>
      <c r="O94" s="134" t="b">
        <v>0</v>
      </c>
      <c r="P94" s="134">
        <v>23.71</v>
      </c>
      <c r="Q94" s="134">
        <v>93.71</v>
      </c>
    </row>
    <row r="95" spans="1:17">
      <c r="A95" s="297"/>
      <c r="B95" s="145" t="s">
        <v>101</v>
      </c>
      <c r="C95" s="134" t="s">
        <v>248</v>
      </c>
      <c r="D95" s="134" t="s">
        <v>249</v>
      </c>
      <c r="E95" s="134" t="s">
        <v>248</v>
      </c>
      <c r="F95" s="135"/>
      <c r="G95" s="135"/>
      <c r="H95" s="135"/>
      <c r="I95" s="135"/>
      <c r="J95" s="135"/>
      <c r="K95" s="135"/>
      <c r="L95" s="134" t="s">
        <v>267</v>
      </c>
      <c r="M95" s="134" t="s">
        <v>267</v>
      </c>
      <c r="N95" s="134" t="s">
        <v>267</v>
      </c>
      <c r="O95" s="134" t="b">
        <v>0</v>
      </c>
      <c r="P95" s="134">
        <v>0</v>
      </c>
      <c r="Q95" s="134">
        <v>0</v>
      </c>
    </row>
    <row r="96" spans="1:17">
      <c r="A96" s="297"/>
      <c r="B96" s="145" t="s">
        <v>102</v>
      </c>
      <c r="C96" s="134" t="s">
        <v>246</v>
      </c>
      <c r="D96" s="135"/>
      <c r="E96" s="134" t="s">
        <v>247</v>
      </c>
      <c r="F96" s="134" t="s">
        <v>247</v>
      </c>
      <c r="G96" s="134" t="s">
        <v>247</v>
      </c>
      <c r="H96" s="134" t="s">
        <v>247</v>
      </c>
      <c r="I96" s="134">
        <v>6.5</v>
      </c>
      <c r="J96" s="134">
        <v>1067976.294</v>
      </c>
      <c r="K96" s="134">
        <v>39212</v>
      </c>
      <c r="L96" s="136">
        <v>2.91E+17</v>
      </c>
      <c r="M96" s="134">
        <v>35</v>
      </c>
      <c r="N96" s="134">
        <v>0.45507675349999999</v>
      </c>
      <c r="O96" s="134" t="b">
        <v>0</v>
      </c>
      <c r="P96" s="134">
        <v>21.77</v>
      </c>
      <c r="Q96" s="134">
        <v>91.77</v>
      </c>
    </row>
    <row r="97" spans="1:17">
      <c r="A97" s="297"/>
      <c r="B97" s="139" t="s">
        <v>103</v>
      </c>
      <c r="C97" s="134" t="s">
        <v>248</v>
      </c>
      <c r="D97" s="134" t="s">
        <v>249</v>
      </c>
      <c r="E97" s="134" t="s">
        <v>248</v>
      </c>
      <c r="F97" s="135"/>
      <c r="G97" s="135"/>
      <c r="H97" s="135"/>
      <c r="I97" s="135"/>
      <c r="J97" s="135"/>
      <c r="K97" s="135"/>
      <c r="L97" s="134" t="s">
        <v>267</v>
      </c>
      <c r="M97" s="134" t="s">
        <v>267</v>
      </c>
      <c r="N97" s="134" t="s">
        <v>267</v>
      </c>
      <c r="O97" s="134" t="b">
        <v>0</v>
      </c>
      <c r="P97" s="134">
        <v>0</v>
      </c>
      <c r="Q97" s="134">
        <v>0</v>
      </c>
    </row>
    <row r="98" spans="1:17">
      <c r="A98" s="297"/>
      <c r="B98" s="145" t="s">
        <v>104</v>
      </c>
      <c r="C98" s="134" t="s">
        <v>252</v>
      </c>
      <c r="D98" s="135"/>
      <c r="E98" s="134" t="s">
        <v>247</v>
      </c>
      <c r="F98" s="134" t="s">
        <v>247</v>
      </c>
      <c r="G98" s="134" t="s">
        <v>247</v>
      </c>
      <c r="H98" s="134" t="s">
        <v>247</v>
      </c>
      <c r="I98" s="134">
        <v>10</v>
      </c>
      <c r="J98" s="134">
        <v>361173.74040000001</v>
      </c>
      <c r="K98" s="134">
        <v>136376</v>
      </c>
      <c r="L98" s="136">
        <v>1.78E+17</v>
      </c>
      <c r="M98" s="134">
        <v>18</v>
      </c>
      <c r="N98" s="134">
        <v>0.48304884380000002</v>
      </c>
      <c r="O98" s="134" t="b">
        <v>0</v>
      </c>
      <c r="P98" s="134">
        <v>25.89</v>
      </c>
      <c r="Q98" s="134">
        <v>67.12</v>
      </c>
    </row>
    <row r="99" spans="1:17">
      <c r="A99" s="297"/>
      <c r="B99" s="145" t="s">
        <v>105</v>
      </c>
      <c r="C99" s="134" t="s">
        <v>246</v>
      </c>
      <c r="D99" s="135"/>
      <c r="E99" s="134" t="s">
        <v>247</v>
      </c>
      <c r="F99" s="134" t="s">
        <v>247</v>
      </c>
      <c r="G99" s="134" t="s">
        <v>247</v>
      </c>
      <c r="H99" s="134" t="s">
        <v>247</v>
      </c>
      <c r="I99" s="134">
        <v>12</v>
      </c>
      <c r="J99" s="134">
        <v>778758.88639999996</v>
      </c>
      <c r="K99" s="134">
        <v>196405</v>
      </c>
      <c r="L99" s="136">
        <v>1.43E+18</v>
      </c>
      <c r="M99" s="134">
        <v>85</v>
      </c>
      <c r="N99" s="134">
        <v>0.17273909039999999</v>
      </c>
      <c r="O99" s="134" t="b">
        <v>0</v>
      </c>
      <c r="P99" s="134">
        <v>9.68</v>
      </c>
      <c r="Q99" s="134">
        <v>79.680000000000007</v>
      </c>
    </row>
    <row r="100" spans="1:17">
      <c r="A100" s="297"/>
      <c r="B100" s="145" t="s">
        <v>106</v>
      </c>
      <c r="C100" s="134" t="s">
        <v>246</v>
      </c>
      <c r="D100" s="135"/>
      <c r="E100" s="134" t="s">
        <v>247</v>
      </c>
      <c r="F100" s="134" t="s">
        <v>247</v>
      </c>
      <c r="G100" s="134" t="s">
        <v>247</v>
      </c>
      <c r="H100" s="134" t="s">
        <v>247</v>
      </c>
      <c r="I100" s="134">
        <v>4.5</v>
      </c>
      <c r="J100" s="134">
        <v>367113.23950000003</v>
      </c>
      <c r="K100" s="134">
        <v>311096</v>
      </c>
      <c r="L100" s="136">
        <v>1.89E+17</v>
      </c>
      <c r="M100" s="134">
        <v>21</v>
      </c>
      <c r="N100" s="134">
        <v>0.48037730000000001</v>
      </c>
      <c r="O100" s="134" t="b">
        <v>0</v>
      </c>
      <c r="P100" s="134">
        <v>25.16</v>
      </c>
      <c r="Q100" s="134">
        <v>95.16</v>
      </c>
    </row>
    <row r="101" spans="1:17">
      <c r="A101" s="297"/>
      <c r="B101" s="145" t="s">
        <v>107</v>
      </c>
      <c r="C101" s="134" t="s">
        <v>248</v>
      </c>
      <c r="D101" s="134" t="s">
        <v>249</v>
      </c>
      <c r="E101" s="134" t="s">
        <v>248</v>
      </c>
      <c r="F101" s="135"/>
      <c r="G101" s="135"/>
      <c r="H101" s="135"/>
      <c r="I101" s="135"/>
      <c r="J101" s="135"/>
      <c r="K101" s="135"/>
      <c r="L101" s="134" t="s">
        <v>267</v>
      </c>
      <c r="M101" s="134" t="s">
        <v>267</v>
      </c>
      <c r="N101" s="134" t="s">
        <v>267</v>
      </c>
      <c r="O101" s="134" t="b">
        <v>0</v>
      </c>
      <c r="P101" s="134">
        <v>0</v>
      </c>
      <c r="Q101" s="134">
        <v>0</v>
      </c>
    </row>
    <row r="102" spans="1:17">
      <c r="A102" s="297"/>
      <c r="B102" s="145" t="s">
        <v>108</v>
      </c>
      <c r="C102" s="134" t="s">
        <v>246</v>
      </c>
      <c r="D102" s="135"/>
      <c r="E102" s="134" t="s">
        <v>247</v>
      </c>
      <c r="F102" s="134" t="s">
        <v>247</v>
      </c>
      <c r="G102" s="134" t="s">
        <v>247</v>
      </c>
      <c r="H102" s="134" t="s">
        <v>247</v>
      </c>
      <c r="I102" s="134">
        <v>7.5</v>
      </c>
      <c r="J102" s="134">
        <v>804545.66</v>
      </c>
      <c r="K102" s="134">
        <v>178512</v>
      </c>
      <c r="L102" s="136">
        <v>8.67E+17</v>
      </c>
      <c r="M102" s="134">
        <v>73</v>
      </c>
      <c r="N102" s="134">
        <v>0.31227333499999999</v>
      </c>
      <c r="O102" s="134" t="b">
        <v>0</v>
      </c>
      <c r="P102" s="134">
        <v>12.58</v>
      </c>
      <c r="Q102" s="134">
        <v>82.58</v>
      </c>
    </row>
    <row r="103" spans="1:17">
      <c r="A103" s="288" t="s">
        <v>109</v>
      </c>
      <c r="B103" s="146" t="s">
        <v>110</v>
      </c>
      <c r="C103" s="134" t="s">
        <v>246</v>
      </c>
      <c r="D103" s="135"/>
      <c r="E103" s="134" t="s">
        <v>247</v>
      </c>
      <c r="F103" s="134" t="s">
        <v>247</v>
      </c>
      <c r="G103" s="134" t="s">
        <v>247</v>
      </c>
      <c r="H103" s="134" t="s">
        <v>247</v>
      </c>
      <c r="I103" s="134">
        <v>9</v>
      </c>
      <c r="J103" s="134">
        <v>430652.51549999998</v>
      </c>
      <c r="K103" s="134">
        <v>330582</v>
      </c>
      <c r="L103" s="136">
        <v>5.52E+17</v>
      </c>
      <c r="M103" s="134">
        <v>55</v>
      </c>
      <c r="N103" s="134">
        <v>0.39033832569999999</v>
      </c>
      <c r="O103" s="134" t="b">
        <v>0</v>
      </c>
      <c r="P103" s="134">
        <v>16.940000000000001</v>
      </c>
      <c r="Q103" s="134">
        <v>86.94</v>
      </c>
    </row>
    <row r="104" spans="1:17">
      <c r="A104" s="288"/>
      <c r="B104" s="146" t="s">
        <v>111</v>
      </c>
      <c r="C104" s="134" t="s">
        <v>246</v>
      </c>
      <c r="D104" s="135"/>
      <c r="E104" s="134" t="s">
        <v>247</v>
      </c>
      <c r="F104" s="134" t="s">
        <v>247</v>
      </c>
      <c r="G104" s="134" t="s">
        <v>247</v>
      </c>
      <c r="H104" s="134" t="s">
        <v>247</v>
      </c>
      <c r="I104" s="134">
        <v>9</v>
      </c>
      <c r="J104" s="134">
        <v>634840.22320000001</v>
      </c>
      <c r="K104" s="134">
        <v>159234</v>
      </c>
      <c r="L104" s="136">
        <v>5.78E+17</v>
      </c>
      <c r="M104" s="134">
        <v>59</v>
      </c>
      <c r="N104" s="134">
        <v>0.38394568839999998</v>
      </c>
      <c r="O104" s="134" t="b">
        <v>0</v>
      </c>
      <c r="P104" s="134">
        <v>15.97</v>
      </c>
      <c r="Q104" s="134">
        <v>85.97</v>
      </c>
    </row>
    <row r="105" spans="1:17">
      <c r="A105" s="288"/>
      <c r="B105" s="146" t="s">
        <v>112</v>
      </c>
      <c r="C105" s="134" t="s">
        <v>246</v>
      </c>
      <c r="D105" s="135"/>
      <c r="E105" s="134" t="s">
        <v>247</v>
      </c>
      <c r="F105" s="134" t="s">
        <v>247</v>
      </c>
      <c r="G105" s="134" t="s">
        <v>247</v>
      </c>
      <c r="H105" s="134" t="s">
        <v>247</v>
      </c>
      <c r="I105" s="134">
        <v>10</v>
      </c>
      <c r="J105" s="134">
        <v>697827.49040000001</v>
      </c>
      <c r="K105" s="134">
        <v>182927</v>
      </c>
      <c r="L105" s="136">
        <v>8.91E+17</v>
      </c>
      <c r="M105" s="134">
        <v>75</v>
      </c>
      <c r="N105" s="134">
        <v>0.30628154149999998</v>
      </c>
      <c r="O105" s="134" t="b">
        <v>0</v>
      </c>
      <c r="P105" s="134">
        <v>12.1</v>
      </c>
      <c r="Q105" s="134">
        <v>82.1</v>
      </c>
    </row>
    <row r="106" spans="1:17">
      <c r="A106" s="288"/>
      <c r="B106" s="146" t="s">
        <v>113</v>
      </c>
      <c r="C106" s="134" t="s">
        <v>246</v>
      </c>
      <c r="D106" s="135"/>
      <c r="E106" s="134" t="s">
        <v>247</v>
      </c>
      <c r="F106" s="134" t="s">
        <v>247</v>
      </c>
      <c r="G106" s="134" t="s">
        <v>247</v>
      </c>
      <c r="H106" s="134" t="s">
        <v>247</v>
      </c>
      <c r="I106" s="134">
        <v>8</v>
      </c>
      <c r="J106" s="134">
        <v>652704.70519999997</v>
      </c>
      <c r="K106" s="134">
        <v>160614</v>
      </c>
      <c r="L106" s="136">
        <v>5.47E+17</v>
      </c>
      <c r="M106" s="134">
        <v>54</v>
      </c>
      <c r="N106" s="134">
        <v>0.39142680260000001</v>
      </c>
      <c r="O106" s="134" t="b">
        <v>0</v>
      </c>
      <c r="P106" s="134">
        <v>17.18</v>
      </c>
      <c r="Q106" s="134">
        <v>87.18</v>
      </c>
    </row>
    <row r="107" spans="1:17">
      <c r="A107" s="288"/>
      <c r="B107" s="146" t="s">
        <v>114</v>
      </c>
      <c r="C107" s="134" t="s">
        <v>246</v>
      </c>
      <c r="D107" s="135"/>
      <c r="E107" s="134" t="s">
        <v>247</v>
      </c>
      <c r="F107" s="134" t="s">
        <v>247</v>
      </c>
      <c r="G107" s="134" t="s">
        <v>247</v>
      </c>
      <c r="H107" s="134" t="s">
        <v>247</v>
      </c>
      <c r="I107" s="134">
        <v>12.2</v>
      </c>
      <c r="J107" s="134">
        <v>1252512.94</v>
      </c>
      <c r="K107" s="134">
        <v>76848</v>
      </c>
      <c r="L107" s="136">
        <v>1.47E+18</v>
      </c>
      <c r="M107" s="134">
        <v>89</v>
      </c>
      <c r="N107" s="134">
        <v>0.16245949270000001</v>
      </c>
      <c r="O107" s="134" t="b">
        <v>0</v>
      </c>
      <c r="P107" s="134">
        <v>8.7100000000000009</v>
      </c>
      <c r="Q107" s="134">
        <v>78.709999999999994</v>
      </c>
    </row>
    <row r="108" spans="1:17">
      <c r="A108" s="288"/>
      <c r="B108" s="146" t="s">
        <v>115</v>
      </c>
      <c r="C108" s="134" t="s">
        <v>246</v>
      </c>
      <c r="D108" s="135"/>
      <c r="E108" s="134" t="s">
        <v>247</v>
      </c>
      <c r="F108" s="134" t="s">
        <v>247</v>
      </c>
      <c r="G108" s="134" t="s">
        <v>247</v>
      </c>
      <c r="H108" s="134" t="s">
        <v>247</v>
      </c>
      <c r="I108" s="134">
        <v>5</v>
      </c>
      <c r="J108" s="134">
        <v>792783.82189999998</v>
      </c>
      <c r="K108" s="134">
        <v>711879</v>
      </c>
      <c r="L108" s="136">
        <v>2.24E+18</v>
      </c>
      <c r="M108" s="134">
        <v>101</v>
      </c>
      <c r="N108" s="134">
        <v>-2.7549154499999999E-2</v>
      </c>
      <c r="O108" s="134" t="b">
        <v>0</v>
      </c>
      <c r="P108" s="134">
        <v>5.81</v>
      </c>
      <c r="Q108" s="134">
        <v>75.81</v>
      </c>
    </row>
    <row r="109" spans="1:17">
      <c r="A109" s="288"/>
      <c r="B109" s="146" t="s">
        <v>116</v>
      </c>
      <c r="C109" s="134" t="s">
        <v>246</v>
      </c>
      <c r="D109" s="135"/>
      <c r="E109" s="134" t="s">
        <v>247</v>
      </c>
      <c r="F109" s="134" t="s">
        <v>247</v>
      </c>
      <c r="G109" s="134" t="s">
        <v>247</v>
      </c>
      <c r="H109" s="134" t="s">
        <v>247</v>
      </c>
      <c r="I109" s="134">
        <v>10</v>
      </c>
      <c r="J109" s="134">
        <v>1044341.203</v>
      </c>
      <c r="K109" s="134">
        <v>20952</v>
      </c>
      <c r="L109" s="136">
        <v>2.29E+17</v>
      </c>
      <c r="M109" s="134">
        <v>26</v>
      </c>
      <c r="N109" s="134">
        <v>0.47049840250000002</v>
      </c>
      <c r="O109" s="134" t="b">
        <v>0</v>
      </c>
      <c r="P109" s="134">
        <v>23.95</v>
      </c>
      <c r="Q109" s="134">
        <v>93.95</v>
      </c>
    </row>
    <row r="110" spans="1:17">
      <c r="A110" s="288"/>
      <c r="B110" s="146" t="s">
        <v>117</v>
      </c>
      <c r="C110" s="134" t="s">
        <v>246</v>
      </c>
      <c r="D110" s="135"/>
      <c r="E110" s="134" t="s">
        <v>247</v>
      </c>
      <c r="F110" s="134" t="s">
        <v>247</v>
      </c>
      <c r="G110" s="134" t="s">
        <v>247</v>
      </c>
      <c r="H110" s="134" t="s">
        <v>247</v>
      </c>
      <c r="I110" s="134">
        <v>7.2</v>
      </c>
      <c r="J110" s="134">
        <v>1112939.9380000001</v>
      </c>
      <c r="K110" s="134">
        <v>30092</v>
      </c>
      <c r="L110" s="136">
        <v>2.68E+17</v>
      </c>
      <c r="M110" s="134">
        <v>33</v>
      </c>
      <c r="N110" s="134">
        <v>0.46061649269999999</v>
      </c>
      <c r="O110" s="134" t="b">
        <v>0</v>
      </c>
      <c r="P110" s="134">
        <v>22.26</v>
      </c>
      <c r="Q110" s="134">
        <v>92.26</v>
      </c>
    </row>
    <row r="111" spans="1:17">
      <c r="A111" s="288"/>
      <c r="B111" s="146" t="s">
        <v>118</v>
      </c>
      <c r="C111" s="134" t="s">
        <v>246</v>
      </c>
      <c r="D111" s="135"/>
      <c r="E111" s="134" t="s">
        <v>247</v>
      </c>
      <c r="F111" s="134" t="s">
        <v>247</v>
      </c>
      <c r="G111" s="134" t="s">
        <v>247</v>
      </c>
      <c r="H111" s="134" t="s">
        <v>247</v>
      </c>
      <c r="I111" s="134">
        <v>11</v>
      </c>
      <c r="J111" s="134">
        <v>630359.78260000004</v>
      </c>
      <c r="K111" s="134">
        <v>66164</v>
      </c>
      <c r="L111" s="136">
        <v>2.89E+17</v>
      </c>
      <c r="M111" s="134">
        <v>34</v>
      </c>
      <c r="N111" s="134">
        <v>0.45545157409999998</v>
      </c>
      <c r="O111" s="134" t="b">
        <v>0</v>
      </c>
      <c r="P111" s="134">
        <v>22.02</v>
      </c>
      <c r="Q111" s="134">
        <v>92.02</v>
      </c>
    </row>
    <row r="112" spans="1:17">
      <c r="A112" s="288"/>
      <c r="B112" s="146" t="s">
        <v>119</v>
      </c>
      <c r="C112" s="134" t="s">
        <v>246</v>
      </c>
      <c r="D112" s="135"/>
      <c r="E112" s="134" t="s">
        <v>247</v>
      </c>
      <c r="F112" s="134" t="s">
        <v>247</v>
      </c>
      <c r="G112" s="134" t="s">
        <v>247</v>
      </c>
      <c r="H112" s="134" t="s">
        <v>247</v>
      </c>
      <c r="I112" s="134">
        <v>6.2</v>
      </c>
      <c r="J112" s="134">
        <v>1059464.3389999999</v>
      </c>
      <c r="K112" s="134">
        <v>64381</v>
      </c>
      <c r="L112" s="136">
        <v>4.48E+17</v>
      </c>
      <c r="M112" s="134">
        <v>42</v>
      </c>
      <c r="N112" s="134">
        <v>0.41606329209999998</v>
      </c>
      <c r="O112" s="134" t="b">
        <v>0</v>
      </c>
      <c r="P112" s="134">
        <v>20.079999999999998</v>
      </c>
      <c r="Q112" s="134">
        <v>90.08</v>
      </c>
    </row>
    <row r="113" spans="1:17">
      <c r="A113" s="288"/>
      <c r="B113" s="146" t="s">
        <v>120</v>
      </c>
      <c r="C113" s="134" t="s">
        <v>246</v>
      </c>
      <c r="D113" s="135"/>
      <c r="E113" s="134" t="s">
        <v>247</v>
      </c>
      <c r="F113" s="134" t="s">
        <v>247</v>
      </c>
      <c r="G113" s="134" t="s">
        <v>247</v>
      </c>
      <c r="H113" s="134" t="s">
        <v>247</v>
      </c>
      <c r="I113" s="134">
        <v>8.9</v>
      </c>
      <c r="J113" s="134">
        <v>1080761.9850000001</v>
      </c>
      <c r="K113" s="134">
        <v>99910</v>
      </c>
      <c r="L113" s="136">
        <v>1.04E+18</v>
      </c>
      <c r="M113" s="134">
        <v>78</v>
      </c>
      <c r="N113" s="134">
        <v>0.2696236521</v>
      </c>
      <c r="O113" s="134" t="b">
        <v>0</v>
      </c>
      <c r="P113" s="134">
        <v>11.37</v>
      </c>
      <c r="Q113" s="134">
        <v>81.37</v>
      </c>
    </row>
    <row r="114" spans="1:17">
      <c r="A114" s="288"/>
      <c r="B114" s="146" t="s">
        <v>121</v>
      </c>
      <c r="C114" s="134" t="s">
        <v>246</v>
      </c>
      <c r="D114" s="135"/>
      <c r="E114" s="134" t="s">
        <v>247</v>
      </c>
      <c r="F114" s="134" t="s">
        <v>247</v>
      </c>
      <c r="G114" s="134" t="s">
        <v>247</v>
      </c>
      <c r="H114" s="134" t="s">
        <v>247</v>
      </c>
      <c r="I114" s="134">
        <v>5</v>
      </c>
      <c r="J114" s="134">
        <v>312732.2316</v>
      </c>
      <c r="K114" s="134">
        <v>91865</v>
      </c>
      <c r="L114" s="136">
        <v>4.49E+16</v>
      </c>
      <c r="M114" s="134">
        <v>1</v>
      </c>
      <c r="N114" s="134">
        <v>0.51602118649999995</v>
      </c>
      <c r="O114" s="134" t="b">
        <v>0</v>
      </c>
      <c r="P114" s="134">
        <v>30</v>
      </c>
      <c r="Q114" s="134">
        <v>100</v>
      </c>
    </row>
    <row r="115" spans="1:17">
      <c r="A115" s="288"/>
      <c r="B115" s="146" t="s">
        <v>122</v>
      </c>
      <c r="C115" s="134" t="s">
        <v>246</v>
      </c>
      <c r="D115" s="135"/>
      <c r="E115" s="134" t="s">
        <v>247</v>
      </c>
      <c r="F115" s="134" t="s">
        <v>247</v>
      </c>
      <c r="G115" s="134" t="s">
        <v>247</v>
      </c>
      <c r="H115" s="134" t="s">
        <v>247</v>
      </c>
      <c r="I115" s="134">
        <v>8.5</v>
      </c>
      <c r="J115" s="134">
        <v>1179397.77</v>
      </c>
      <c r="K115" s="134">
        <v>19920</v>
      </c>
      <c r="L115" s="136">
        <v>2.36E+17</v>
      </c>
      <c r="M115" s="134">
        <v>29</v>
      </c>
      <c r="N115" s="134">
        <v>0.46876073200000001</v>
      </c>
      <c r="O115" s="134" t="b">
        <v>0</v>
      </c>
      <c r="P115" s="134">
        <v>23.23</v>
      </c>
      <c r="Q115" s="134">
        <v>93.23</v>
      </c>
    </row>
    <row r="116" spans="1:17">
      <c r="A116" s="288"/>
      <c r="B116" s="146" t="s">
        <v>123</v>
      </c>
      <c r="C116" s="134" t="s">
        <v>246</v>
      </c>
      <c r="D116" s="135"/>
      <c r="E116" s="134" t="s">
        <v>247</v>
      </c>
      <c r="F116" s="134" t="s">
        <v>247</v>
      </c>
      <c r="G116" s="134" t="s">
        <v>247</v>
      </c>
      <c r="H116" s="134" t="s">
        <v>247</v>
      </c>
      <c r="I116" s="134">
        <v>5</v>
      </c>
      <c r="J116" s="134">
        <v>523331.26890000002</v>
      </c>
      <c r="K116" s="134">
        <v>152435</v>
      </c>
      <c r="L116" s="136">
        <v>2.09E+17</v>
      </c>
      <c r="M116" s="134">
        <v>24</v>
      </c>
      <c r="N116" s="134">
        <v>0.47540093080000001</v>
      </c>
      <c r="O116" s="134" t="b">
        <v>0</v>
      </c>
      <c r="P116" s="134">
        <v>24.44</v>
      </c>
      <c r="Q116" s="134">
        <v>94.44</v>
      </c>
    </row>
    <row r="117" spans="1:17">
      <c r="A117" s="288"/>
      <c r="B117" s="146" t="s">
        <v>124</v>
      </c>
      <c r="C117" s="134" t="s">
        <v>246</v>
      </c>
      <c r="D117" s="135"/>
      <c r="E117" s="134" t="s">
        <v>247</v>
      </c>
      <c r="F117" s="134" t="s">
        <v>247</v>
      </c>
      <c r="G117" s="134" t="s">
        <v>247</v>
      </c>
      <c r="H117" s="134" t="s">
        <v>247</v>
      </c>
      <c r="I117" s="134">
        <v>7.4</v>
      </c>
      <c r="J117" s="134">
        <v>1385584.57</v>
      </c>
      <c r="K117" s="134">
        <v>16324</v>
      </c>
      <c r="L117" s="136">
        <v>2.32E+17</v>
      </c>
      <c r="M117" s="134">
        <v>28</v>
      </c>
      <c r="N117" s="134">
        <v>0.46965535800000002</v>
      </c>
      <c r="O117" s="134" t="b">
        <v>0</v>
      </c>
      <c r="P117" s="134">
        <v>23.47</v>
      </c>
      <c r="Q117" s="134">
        <v>93.47</v>
      </c>
    </row>
    <row r="118" spans="1:17">
      <c r="A118" s="288"/>
      <c r="B118" s="146" t="s">
        <v>125</v>
      </c>
      <c r="C118" s="134" t="s">
        <v>246</v>
      </c>
      <c r="D118" s="135"/>
      <c r="E118" s="134" t="s">
        <v>247</v>
      </c>
      <c r="F118" s="134" t="s">
        <v>247</v>
      </c>
      <c r="G118" s="134" t="s">
        <v>247</v>
      </c>
      <c r="H118" s="134" t="s">
        <v>247</v>
      </c>
      <c r="I118" s="134">
        <v>10</v>
      </c>
      <c r="J118" s="134">
        <v>1493367.9850000001</v>
      </c>
      <c r="K118" s="134">
        <v>18152</v>
      </c>
      <c r="L118" s="136">
        <v>4.05E+17</v>
      </c>
      <c r="M118" s="134">
        <v>39</v>
      </c>
      <c r="N118" s="134">
        <v>0.42678231249999998</v>
      </c>
      <c r="O118" s="134" t="b">
        <v>0</v>
      </c>
      <c r="P118" s="134">
        <v>20.81</v>
      </c>
      <c r="Q118" s="134">
        <v>90.81</v>
      </c>
    </row>
    <row r="119" spans="1:17">
      <c r="A119" s="289" t="s">
        <v>126</v>
      </c>
      <c r="B119" s="147" t="s">
        <v>127</v>
      </c>
      <c r="C119" s="134" t="s">
        <v>248</v>
      </c>
      <c r="D119" s="134" t="s">
        <v>249</v>
      </c>
      <c r="E119" s="134" t="s">
        <v>248</v>
      </c>
      <c r="F119" s="135"/>
      <c r="G119" s="135"/>
      <c r="H119" s="135"/>
      <c r="I119" s="135"/>
      <c r="J119" s="135"/>
      <c r="K119" s="135"/>
      <c r="L119" s="134" t="s">
        <v>267</v>
      </c>
      <c r="M119" s="134" t="s">
        <v>267</v>
      </c>
      <c r="N119" s="134" t="s">
        <v>267</v>
      </c>
      <c r="O119" s="134" t="b">
        <v>0</v>
      </c>
      <c r="P119" s="134">
        <v>0</v>
      </c>
      <c r="Q119" s="134">
        <v>0</v>
      </c>
    </row>
    <row r="120" spans="1:17">
      <c r="A120" s="289"/>
      <c r="B120" s="147" t="s">
        <v>128</v>
      </c>
      <c r="C120" s="134" t="s">
        <v>265</v>
      </c>
      <c r="D120" s="135"/>
      <c r="E120" s="134" t="s">
        <v>247</v>
      </c>
      <c r="F120" s="134" t="s">
        <v>247</v>
      </c>
      <c r="G120" s="134" t="s">
        <v>247</v>
      </c>
      <c r="H120" s="134" t="s">
        <v>247</v>
      </c>
      <c r="I120" s="134">
        <v>12</v>
      </c>
      <c r="J120" s="134">
        <v>1257492.459</v>
      </c>
      <c r="K120" s="134">
        <v>218599</v>
      </c>
      <c r="L120" s="134" t="s">
        <v>267</v>
      </c>
      <c r="M120" s="134" t="s">
        <v>267</v>
      </c>
      <c r="N120" s="134" t="s">
        <v>267</v>
      </c>
      <c r="O120" s="134" t="b">
        <v>0</v>
      </c>
      <c r="P120" s="134">
        <v>0</v>
      </c>
      <c r="Q120" s="134">
        <v>35</v>
      </c>
    </row>
    <row r="121" spans="1:17">
      <c r="A121" s="289"/>
      <c r="B121" s="147" t="s">
        <v>129</v>
      </c>
      <c r="C121" s="134" t="s">
        <v>252</v>
      </c>
      <c r="D121" s="135"/>
      <c r="E121" s="134" t="s">
        <v>247</v>
      </c>
      <c r="F121" s="134" t="s">
        <v>247</v>
      </c>
      <c r="G121" s="134" t="s">
        <v>247</v>
      </c>
      <c r="H121" s="134" t="s">
        <v>247</v>
      </c>
      <c r="I121" s="134">
        <v>11.6</v>
      </c>
      <c r="J121" s="134">
        <v>1104132.08</v>
      </c>
      <c r="K121" s="134">
        <v>194256</v>
      </c>
      <c r="L121" s="136">
        <v>2.75E+18</v>
      </c>
      <c r="M121" s="134">
        <v>106</v>
      </c>
      <c r="N121" s="134">
        <v>-0.15400778370000001</v>
      </c>
      <c r="O121" s="134" t="b">
        <v>0</v>
      </c>
      <c r="P121" s="134">
        <v>4.5999999999999996</v>
      </c>
      <c r="Q121" s="134">
        <v>52.22</v>
      </c>
    </row>
    <row r="122" spans="1:17">
      <c r="A122" s="289"/>
      <c r="B122" s="147" t="s">
        <v>130</v>
      </c>
      <c r="C122" s="134" t="s">
        <v>265</v>
      </c>
      <c r="D122" s="135"/>
      <c r="E122" s="134" t="s">
        <v>247</v>
      </c>
      <c r="F122" s="134" t="s">
        <v>247</v>
      </c>
      <c r="G122" s="134" t="s">
        <v>247</v>
      </c>
      <c r="H122" s="134" t="s">
        <v>247</v>
      </c>
      <c r="I122" s="134">
        <v>7.5</v>
      </c>
      <c r="J122" s="134">
        <v>243495.22229999999</v>
      </c>
      <c r="K122" s="134">
        <v>101429</v>
      </c>
      <c r="L122" s="134" t="s">
        <v>267</v>
      </c>
      <c r="M122" s="134" t="s">
        <v>267</v>
      </c>
      <c r="N122" s="134" t="s">
        <v>267</v>
      </c>
      <c r="O122" s="134" t="b">
        <v>0</v>
      </c>
      <c r="P122" s="134">
        <v>0</v>
      </c>
      <c r="Q122" s="134">
        <v>35</v>
      </c>
    </row>
    <row r="123" spans="1:17">
      <c r="A123" s="289"/>
      <c r="B123" s="147" t="s">
        <v>131</v>
      </c>
      <c r="C123" s="134" t="s">
        <v>252</v>
      </c>
      <c r="D123" s="135"/>
      <c r="E123" s="134" t="s">
        <v>247</v>
      </c>
      <c r="F123" s="134" t="s">
        <v>247</v>
      </c>
      <c r="G123" s="134" t="s">
        <v>247</v>
      </c>
      <c r="H123" s="134" t="s">
        <v>247</v>
      </c>
      <c r="I123" s="134">
        <v>12.1</v>
      </c>
      <c r="J123" s="134">
        <v>687017.85589999997</v>
      </c>
      <c r="K123" s="134">
        <v>423716</v>
      </c>
      <c r="L123" s="136">
        <v>2.42E+18</v>
      </c>
      <c r="M123" s="134">
        <v>105</v>
      </c>
      <c r="N123" s="134">
        <v>-7.2874030660000005E-2</v>
      </c>
      <c r="O123" s="134" t="b">
        <v>0</v>
      </c>
      <c r="P123" s="134">
        <v>4.84</v>
      </c>
      <c r="Q123" s="134">
        <v>52.39</v>
      </c>
    </row>
    <row r="124" spans="1:17">
      <c r="A124" s="289"/>
      <c r="B124" s="147" t="s">
        <v>132</v>
      </c>
      <c r="C124" s="134" t="s">
        <v>246</v>
      </c>
      <c r="D124" s="135"/>
      <c r="E124" s="134" t="s">
        <v>247</v>
      </c>
      <c r="F124" s="134" t="s">
        <v>247</v>
      </c>
      <c r="G124" s="134" t="s">
        <v>247</v>
      </c>
      <c r="H124" s="134" t="s">
        <v>247</v>
      </c>
      <c r="I124" s="134">
        <v>13</v>
      </c>
      <c r="J124" s="134">
        <v>1002295.502</v>
      </c>
      <c r="K124" s="134">
        <v>171972</v>
      </c>
      <c r="L124" s="136">
        <v>2.25E+18</v>
      </c>
      <c r="M124" s="134">
        <v>102</v>
      </c>
      <c r="N124" s="134">
        <v>-2.973362538E-2</v>
      </c>
      <c r="O124" s="134" t="b">
        <v>0</v>
      </c>
      <c r="P124" s="134">
        <v>5.56</v>
      </c>
      <c r="Q124" s="134">
        <v>75.56</v>
      </c>
    </row>
    <row r="125" spans="1:17">
      <c r="A125" s="289"/>
      <c r="B125" s="147" t="s">
        <v>133</v>
      </c>
      <c r="C125" s="134" t="s">
        <v>252</v>
      </c>
      <c r="D125" s="135"/>
      <c r="E125" s="134" t="s">
        <v>247</v>
      </c>
      <c r="F125" s="134" t="s">
        <v>247</v>
      </c>
      <c r="G125" s="134" t="s">
        <v>247</v>
      </c>
      <c r="H125" s="134" t="s">
        <v>247</v>
      </c>
      <c r="I125" s="134">
        <v>15</v>
      </c>
      <c r="J125" s="134">
        <v>642956.64729999995</v>
      </c>
      <c r="K125" s="134">
        <v>297181</v>
      </c>
      <c r="L125" s="136">
        <v>1.84E+18</v>
      </c>
      <c r="M125" s="134">
        <v>96</v>
      </c>
      <c r="N125" s="134">
        <v>7.0224139670000005E-2</v>
      </c>
      <c r="O125" s="134" t="b">
        <v>0</v>
      </c>
      <c r="P125" s="134">
        <v>7.02</v>
      </c>
      <c r="Q125" s="134">
        <v>53.91</v>
      </c>
    </row>
    <row r="126" spans="1:17">
      <c r="A126" s="289"/>
      <c r="B126" s="147" t="s">
        <v>134</v>
      </c>
      <c r="C126" s="134" t="s">
        <v>246</v>
      </c>
      <c r="D126" s="135"/>
      <c r="E126" s="134" t="s">
        <v>247</v>
      </c>
      <c r="F126" s="134" t="s">
        <v>247</v>
      </c>
      <c r="G126" s="134" t="s">
        <v>247</v>
      </c>
      <c r="H126" s="134" t="s">
        <v>247</v>
      </c>
      <c r="I126" s="134">
        <v>20</v>
      </c>
      <c r="J126" s="134">
        <v>782852.63580000005</v>
      </c>
      <c r="K126" s="134">
        <v>170853</v>
      </c>
      <c r="L126" s="136">
        <v>2.09E+18</v>
      </c>
      <c r="M126" s="134">
        <v>99</v>
      </c>
      <c r="N126" s="134">
        <v>7.8912089290000004E-3</v>
      </c>
      <c r="O126" s="134" t="b">
        <v>0</v>
      </c>
      <c r="P126" s="134">
        <v>6.29</v>
      </c>
      <c r="Q126" s="134">
        <v>76.290000000000006</v>
      </c>
    </row>
    <row r="127" spans="1:17">
      <c r="A127" s="289"/>
      <c r="B127" s="147" t="s">
        <v>135</v>
      </c>
      <c r="C127" s="134" t="s">
        <v>252</v>
      </c>
      <c r="D127" s="135"/>
      <c r="E127" s="134" t="s">
        <v>247</v>
      </c>
      <c r="F127" s="134" t="s">
        <v>247</v>
      </c>
      <c r="G127" s="134" t="s">
        <v>247</v>
      </c>
      <c r="H127" s="134" t="s">
        <v>247</v>
      </c>
      <c r="I127" s="134">
        <v>18</v>
      </c>
      <c r="J127" s="134">
        <v>1112119.709</v>
      </c>
      <c r="K127" s="134">
        <v>21501</v>
      </c>
      <c r="L127" s="136">
        <v>4.79E+17</v>
      </c>
      <c r="M127" s="134">
        <v>47</v>
      </c>
      <c r="N127" s="134">
        <v>0.40847020639999998</v>
      </c>
      <c r="O127" s="134" t="b">
        <v>0</v>
      </c>
      <c r="P127" s="134">
        <v>18.87</v>
      </c>
      <c r="Q127" s="134">
        <v>62.21</v>
      </c>
    </row>
    <row r="128" spans="1:17">
      <c r="A128" s="289"/>
      <c r="B128" s="147" t="s">
        <v>136</v>
      </c>
      <c r="C128" s="134" t="s">
        <v>252</v>
      </c>
      <c r="D128" s="135"/>
      <c r="E128" s="134" t="s">
        <v>247</v>
      </c>
      <c r="F128" s="134" t="s">
        <v>247</v>
      </c>
      <c r="G128" s="134" t="s">
        <v>247</v>
      </c>
      <c r="H128" s="134" t="s">
        <v>247</v>
      </c>
      <c r="I128" s="134">
        <v>10.8</v>
      </c>
      <c r="J128" s="134">
        <v>640871.40610000002</v>
      </c>
      <c r="K128" s="134">
        <v>127754</v>
      </c>
      <c r="L128" s="136">
        <v>5.67E+17</v>
      </c>
      <c r="M128" s="134">
        <v>58</v>
      </c>
      <c r="N128" s="134">
        <v>0.3866461034</v>
      </c>
      <c r="O128" s="134" t="b">
        <v>0</v>
      </c>
      <c r="P128" s="134">
        <v>16.21</v>
      </c>
      <c r="Q128" s="134">
        <v>60.35</v>
      </c>
    </row>
    <row r="129" spans="1:17">
      <c r="A129" s="289"/>
      <c r="B129" s="147" t="s">
        <v>137</v>
      </c>
      <c r="C129" s="134" t="s">
        <v>248</v>
      </c>
      <c r="D129" s="134" t="s">
        <v>249</v>
      </c>
      <c r="E129" s="134" t="s">
        <v>248</v>
      </c>
      <c r="F129" s="135"/>
      <c r="G129" s="135"/>
      <c r="H129" s="135"/>
      <c r="I129" s="135"/>
      <c r="J129" s="135"/>
      <c r="K129" s="135"/>
      <c r="L129" s="134" t="s">
        <v>267</v>
      </c>
      <c r="M129" s="134" t="s">
        <v>267</v>
      </c>
      <c r="N129" s="134" t="s">
        <v>267</v>
      </c>
      <c r="O129" s="134" t="b">
        <v>0</v>
      </c>
      <c r="P129" s="134">
        <v>0</v>
      </c>
      <c r="Q129" s="134">
        <v>0</v>
      </c>
    </row>
    <row r="130" spans="1:17">
      <c r="A130" s="289"/>
      <c r="B130" s="147" t="s">
        <v>138</v>
      </c>
      <c r="C130" s="134" t="s">
        <v>248</v>
      </c>
      <c r="D130" s="134" t="s">
        <v>249</v>
      </c>
      <c r="E130" s="134" t="s">
        <v>248</v>
      </c>
      <c r="F130" s="135"/>
      <c r="G130" s="135"/>
      <c r="H130" s="135"/>
      <c r="I130" s="135"/>
      <c r="J130" s="135"/>
      <c r="K130" s="135"/>
      <c r="L130" s="134" t="s">
        <v>267</v>
      </c>
      <c r="M130" s="134" t="s">
        <v>267</v>
      </c>
      <c r="N130" s="134" t="s">
        <v>267</v>
      </c>
      <c r="O130" s="134" t="b">
        <v>0</v>
      </c>
      <c r="P130" s="134">
        <v>0</v>
      </c>
      <c r="Q130" s="134">
        <v>0</v>
      </c>
    </row>
    <row r="131" spans="1:17">
      <c r="A131" s="289"/>
      <c r="B131" s="147" t="s">
        <v>139</v>
      </c>
      <c r="C131" s="134" t="s">
        <v>248</v>
      </c>
      <c r="D131" s="134" t="s">
        <v>249</v>
      </c>
      <c r="E131" s="134" t="s">
        <v>248</v>
      </c>
      <c r="F131" s="135"/>
      <c r="G131" s="135"/>
      <c r="H131" s="135"/>
      <c r="I131" s="135"/>
      <c r="J131" s="135"/>
      <c r="K131" s="135"/>
      <c r="L131" s="134" t="s">
        <v>267</v>
      </c>
      <c r="M131" s="134" t="s">
        <v>267</v>
      </c>
      <c r="N131" s="134" t="s">
        <v>267</v>
      </c>
      <c r="O131" s="134" t="b">
        <v>0</v>
      </c>
      <c r="P131" s="134">
        <v>0</v>
      </c>
      <c r="Q131" s="134">
        <v>0</v>
      </c>
    </row>
    <row r="132" spans="1:17">
      <c r="A132" s="289"/>
      <c r="B132" s="147" t="s">
        <v>140</v>
      </c>
      <c r="C132" s="134" t="s">
        <v>246</v>
      </c>
      <c r="D132" s="135"/>
      <c r="E132" s="134" t="s">
        <v>247</v>
      </c>
      <c r="F132" s="134" t="s">
        <v>247</v>
      </c>
      <c r="G132" s="134" t="s">
        <v>247</v>
      </c>
      <c r="H132" s="134" t="s">
        <v>247</v>
      </c>
      <c r="I132" s="134">
        <v>15.1</v>
      </c>
      <c r="J132" s="134">
        <v>834170.73620000004</v>
      </c>
      <c r="K132" s="134">
        <v>68128</v>
      </c>
      <c r="L132" s="136">
        <v>7.16E+17</v>
      </c>
      <c r="M132" s="134">
        <v>68</v>
      </c>
      <c r="N132" s="134">
        <v>0.34966267429999998</v>
      </c>
      <c r="O132" s="134" t="b">
        <v>0</v>
      </c>
      <c r="P132" s="134">
        <v>13.79</v>
      </c>
      <c r="Q132" s="134">
        <v>83.79</v>
      </c>
    </row>
    <row r="133" spans="1:17">
      <c r="A133" s="289"/>
      <c r="B133" s="147" t="s">
        <v>141</v>
      </c>
      <c r="C133" s="134" t="s">
        <v>246</v>
      </c>
      <c r="D133" s="135"/>
      <c r="E133" s="134" t="s">
        <v>247</v>
      </c>
      <c r="F133" s="134" t="s">
        <v>247</v>
      </c>
      <c r="G133" s="134" t="s">
        <v>247</v>
      </c>
      <c r="H133" s="134" t="s">
        <v>247</v>
      </c>
      <c r="I133" s="134">
        <v>6.9</v>
      </c>
      <c r="J133" s="134">
        <v>660133.02650000004</v>
      </c>
      <c r="K133" s="134">
        <v>181837</v>
      </c>
      <c r="L133" s="136">
        <v>5.47E+17</v>
      </c>
      <c r="M133" s="134">
        <v>53</v>
      </c>
      <c r="N133" s="134">
        <v>0.3915869153</v>
      </c>
      <c r="O133" s="134" t="b">
        <v>0</v>
      </c>
      <c r="P133" s="134">
        <v>17.420000000000002</v>
      </c>
      <c r="Q133" s="134">
        <v>87.42</v>
      </c>
    </row>
    <row r="134" spans="1:17">
      <c r="A134" s="289"/>
      <c r="B134" s="147" t="s">
        <v>142</v>
      </c>
      <c r="C134" s="134" t="s">
        <v>248</v>
      </c>
      <c r="D134" s="134" t="s">
        <v>249</v>
      </c>
      <c r="E134" s="134" t="s">
        <v>248</v>
      </c>
      <c r="F134" s="135"/>
      <c r="G134" s="135"/>
      <c r="H134" s="135"/>
      <c r="I134" s="135"/>
      <c r="J134" s="135"/>
      <c r="K134" s="135"/>
      <c r="L134" s="134" t="s">
        <v>267</v>
      </c>
      <c r="M134" s="134" t="s">
        <v>267</v>
      </c>
      <c r="N134" s="134" t="s">
        <v>267</v>
      </c>
      <c r="O134" s="134" t="b">
        <v>0</v>
      </c>
      <c r="P134" s="134">
        <v>0</v>
      </c>
      <c r="Q134" s="134">
        <v>0</v>
      </c>
    </row>
    <row r="135" spans="1:17">
      <c r="A135" s="301" t="s">
        <v>143</v>
      </c>
      <c r="B135" s="148" t="s">
        <v>144</v>
      </c>
      <c r="C135" s="134" t="s">
        <v>246</v>
      </c>
      <c r="D135" s="135"/>
      <c r="E135" s="134" t="s">
        <v>247</v>
      </c>
      <c r="F135" s="134" t="s">
        <v>247</v>
      </c>
      <c r="G135" s="134" t="s">
        <v>247</v>
      </c>
      <c r="H135" s="134" t="s">
        <v>247</v>
      </c>
      <c r="I135" s="134">
        <v>10</v>
      </c>
      <c r="J135" s="134">
        <v>406168.59139999998</v>
      </c>
      <c r="K135" s="134">
        <v>285372</v>
      </c>
      <c r="L135" s="136">
        <v>4.71E+17</v>
      </c>
      <c r="M135" s="134">
        <v>44</v>
      </c>
      <c r="N135" s="134">
        <v>0.41042444340000001</v>
      </c>
      <c r="O135" s="134" t="b">
        <v>0</v>
      </c>
      <c r="P135" s="134">
        <v>19.600000000000001</v>
      </c>
      <c r="Q135" s="134">
        <v>89.6</v>
      </c>
    </row>
    <row r="136" spans="1:17">
      <c r="A136" s="301"/>
      <c r="B136" s="149" t="s">
        <v>145</v>
      </c>
      <c r="C136" s="134" t="s">
        <v>248</v>
      </c>
      <c r="D136" s="134" t="s">
        <v>249</v>
      </c>
      <c r="E136" s="134" t="s">
        <v>248</v>
      </c>
      <c r="F136" s="135"/>
      <c r="G136" s="135"/>
      <c r="H136" s="135"/>
      <c r="I136" s="135"/>
      <c r="J136" s="135"/>
      <c r="K136" s="135"/>
      <c r="L136" s="134" t="s">
        <v>267</v>
      </c>
      <c r="M136" s="134" t="s">
        <v>267</v>
      </c>
      <c r="N136" s="134" t="s">
        <v>267</v>
      </c>
      <c r="O136" s="134" t="b">
        <v>0</v>
      </c>
      <c r="P136" s="134">
        <v>0</v>
      </c>
      <c r="Q136" s="134">
        <v>0</v>
      </c>
    </row>
    <row r="137" spans="1:17">
      <c r="A137" s="301"/>
      <c r="B137" s="148" t="s">
        <v>146</v>
      </c>
      <c r="C137" s="134" t="s">
        <v>252</v>
      </c>
      <c r="D137" s="135"/>
      <c r="E137" s="134" t="s">
        <v>247</v>
      </c>
      <c r="F137" s="134" t="s">
        <v>247</v>
      </c>
      <c r="G137" s="134" t="s">
        <v>247</v>
      </c>
      <c r="H137" s="134" t="s">
        <v>247</v>
      </c>
      <c r="I137" s="134">
        <v>20</v>
      </c>
      <c r="J137" s="134">
        <v>988571.38399999996</v>
      </c>
      <c r="K137" s="134">
        <v>222552</v>
      </c>
      <c r="L137" s="136">
        <v>4.35E+18</v>
      </c>
      <c r="M137" s="134">
        <v>109</v>
      </c>
      <c r="N137" s="134">
        <v>-0.55143205260000006</v>
      </c>
      <c r="O137" s="134" t="b">
        <v>0</v>
      </c>
      <c r="P137" s="134">
        <v>3.87</v>
      </c>
      <c r="Q137" s="134">
        <v>51.71</v>
      </c>
    </row>
    <row r="138" spans="1:17">
      <c r="A138" s="301"/>
      <c r="B138" s="149" t="s">
        <v>148</v>
      </c>
      <c r="C138" s="134" t="s">
        <v>248</v>
      </c>
      <c r="D138" s="134" t="s">
        <v>249</v>
      </c>
      <c r="E138" s="134" t="s">
        <v>248</v>
      </c>
      <c r="F138" s="135"/>
      <c r="G138" s="135"/>
      <c r="H138" s="135"/>
      <c r="I138" s="135"/>
      <c r="J138" s="135"/>
      <c r="K138" s="135"/>
      <c r="L138" s="134" t="s">
        <v>267</v>
      </c>
      <c r="M138" s="134" t="s">
        <v>267</v>
      </c>
      <c r="N138" s="134" t="s">
        <v>267</v>
      </c>
      <c r="O138" s="134" t="b">
        <v>0</v>
      </c>
      <c r="P138" s="134">
        <v>0</v>
      </c>
      <c r="Q138" s="134">
        <v>0</v>
      </c>
    </row>
    <row r="139" spans="1:17">
      <c r="A139" s="301"/>
      <c r="B139" s="149" t="s">
        <v>149</v>
      </c>
      <c r="C139" s="134" t="s">
        <v>248</v>
      </c>
      <c r="D139" s="134" t="s">
        <v>249</v>
      </c>
      <c r="E139" s="134" t="s">
        <v>248</v>
      </c>
      <c r="F139" s="135"/>
      <c r="G139" s="135"/>
      <c r="H139" s="135"/>
      <c r="I139" s="135"/>
      <c r="J139" s="135"/>
      <c r="K139" s="135"/>
      <c r="L139" s="134" t="s">
        <v>267</v>
      </c>
      <c r="M139" s="134" t="s">
        <v>267</v>
      </c>
      <c r="N139" s="134" t="s">
        <v>267</v>
      </c>
      <c r="O139" s="134" t="b">
        <v>0</v>
      </c>
      <c r="P139" s="134">
        <v>0</v>
      </c>
      <c r="Q139" s="134">
        <v>0</v>
      </c>
    </row>
    <row r="140" spans="1:17">
      <c r="A140" s="301"/>
      <c r="B140" s="148" t="s">
        <v>150</v>
      </c>
      <c r="C140" s="134" t="s">
        <v>252</v>
      </c>
      <c r="D140" s="135"/>
      <c r="E140" s="134" t="s">
        <v>247</v>
      </c>
      <c r="F140" s="134" t="s">
        <v>247</v>
      </c>
      <c r="G140" s="134" t="s">
        <v>247</v>
      </c>
      <c r="H140" s="134" t="s">
        <v>247</v>
      </c>
      <c r="I140" s="134">
        <v>9</v>
      </c>
      <c r="J140" s="134">
        <v>802026.14859999996</v>
      </c>
      <c r="K140" s="134">
        <v>114277</v>
      </c>
      <c r="L140" s="136">
        <v>6.62E+17</v>
      </c>
      <c r="M140" s="134">
        <v>64</v>
      </c>
      <c r="N140" s="134">
        <v>0.36311700460000002</v>
      </c>
      <c r="O140" s="134" t="b">
        <v>0</v>
      </c>
      <c r="P140" s="134">
        <v>14.76</v>
      </c>
      <c r="Q140" s="134">
        <v>59.33</v>
      </c>
    </row>
    <row r="141" spans="1:17">
      <c r="A141" s="301"/>
      <c r="B141" s="148" t="s">
        <v>151</v>
      </c>
      <c r="C141" s="134" t="s">
        <v>246</v>
      </c>
      <c r="D141" s="135"/>
      <c r="E141" s="134" t="s">
        <v>247</v>
      </c>
      <c r="F141" s="134" t="s">
        <v>247</v>
      </c>
      <c r="G141" s="134" t="s">
        <v>247</v>
      </c>
      <c r="H141" s="134" t="s">
        <v>247</v>
      </c>
      <c r="I141" s="134">
        <v>9</v>
      </c>
      <c r="J141" s="134">
        <v>429081.12190000003</v>
      </c>
      <c r="K141" s="134">
        <v>340591</v>
      </c>
      <c r="L141" s="136">
        <v>5.64E+17</v>
      </c>
      <c r="M141" s="134">
        <v>56</v>
      </c>
      <c r="N141" s="134">
        <v>0.38722262750000003</v>
      </c>
      <c r="O141" s="134" t="b">
        <v>0</v>
      </c>
      <c r="P141" s="134">
        <v>16.690000000000001</v>
      </c>
      <c r="Q141" s="134">
        <v>86.69</v>
      </c>
    </row>
    <row r="142" spans="1:17">
      <c r="A142" s="301"/>
      <c r="B142" s="148" t="s">
        <v>152</v>
      </c>
      <c r="C142" s="134" t="s">
        <v>246</v>
      </c>
      <c r="D142" s="135"/>
      <c r="E142" s="134" t="s">
        <v>247</v>
      </c>
      <c r="F142" s="134" t="s">
        <v>247</v>
      </c>
      <c r="G142" s="134" t="s">
        <v>247</v>
      </c>
      <c r="H142" s="134" t="s">
        <v>247</v>
      </c>
      <c r="I142" s="134">
        <v>6</v>
      </c>
      <c r="J142" s="134">
        <v>537128.05050000001</v>
      </c>
      <c r="K142" s="134">
        <v>146480</v>
      </c>
      <c r="L142" s="136">
        <v>2.54E+17</v>
      </c>
      <c r="M142" s="134">
        <v>32</v>
      </c>
      <c r="N142" s="134">
        <v>0.46428704520000003</v>
      </c>
      <c r="O142" s="134" t="b">
        <v>0</v>
      </c>
      <c r="P142" s="134">
        <v>22.5</v>
      </c>
      <c r="Q142" s="134">
        <v>92.5</v>
      </c>
    </row>
    <row r="143" spans="1:17">
      <c r="A143" s="301"/>
      <c r="B143" s="148" t="s">
        <v>153</v>
      </c>
      <c r="C143" s="134" t="s">
        <v>246</v>
      </c>
      <c r="D143" s="135"/>
      <c r="E143" s="134" t="s">
        <v>247</v>
      </c>
      <c r="F143" s="134" t="s">
        <v>247</v>
      </c>
      <c r="G143" s="134" t="s">
        <v>247</v>
      </c>
      <c r="H143" s="134" t="s">
        <v>247</v>
      </c>
      <c r="I143" s="134">
        <v>7</v>
      </c>
      <c r="J143" s="134">
        <v>751651.24580000003</v>
      </c>
      <c r="K143" s="134">
        <v>146798</v>
      </c>
      <c r="L143" s="136">
        <v>5.81E+17</v>
      </c>
      <c r="M143" s="134">
        <v>60</v>
      </c>
      <c r="N143" s="134">
        <v>0.38320386480000002</v>
      </c>
      <c r="O143" s="134" t="b">
        <v>0</v>
      </c>
      <c r="P143" s="134">
        <v>15.73</v>
      </c>
      <c r="Q143" s="134">
        <v>85.73</v>
      </c>
    </row>
    <row r="144" spans="1:17">
      <c r="A144" s="301"/>
      <c r="B144" s="148" t="s">
        <v>154</v>
      </c>
      <c r="C144" s="134" t="s">
        <v>246</v>
      </c>
      <c r="D144" s="135"/>
      <c r="E144" s="134" t="s">
        <v>247</v>
      </c>
      <c r="F144" s="134" t="s">
        <v>247</v>
      </c>
      <c r="G144" s="134" t="s">
        <v>247</v>
      </c>
      <c r="H144" s="134" t="s">
        <v>247</v>
      </c>
      <c r="I144" s="134">
        <v>8.1</v>
      </c>
      <c r="J144" s="134">
        <v>1295117.311</v>
      </c>
      <c r="K144" s="134">
        <v>108813</v>
      </c>
      <c r="L144" s="136">
        <v>1.48E+18</v>
      </c>
      <c r="M144" s="134">
        <v>90</v>
      </c>
      <c r="N144" s="134">
        <v>0.16058440739999999</v>
      </c>
      <c r="O144" s="134" t="b">
        <v>0</v>
      </c>
      <c r="P144" s="134">
        <v>8.4700000000000006</v>
      </c>
      <c r="Q144" s="134">
        <v>78.47</v>
      </c>
    </row>
    <row r="145" spans="1:17">
      <c r="A145" s="301"/>
      <c r="B145" s="148" t="s">
        <v>155</v>
      </c>
      <c r="C145" s="134" t="s">
        <v>246</v>
      </c>
      <c r="D145" s="135"/>
      <c r="E145" s="134" t="s">
        <v>247</v>
      </c>
      <c r="F145" s="134" t="s">
        <v>247</v>
      </c>
      <c r="G145" s="134" t="s">
        <v>247</v>
      </c>
      <c r="H145" s="134" t="s">
        <v>247</v>
      </c>
      <c r="I145" s="134">
        <v>13</v>
      </c>
      <c r="J145" s="134">
        <v>1479911.4650000001</v>
      </c>
      <c r="K145" s="134">
        <v>180121</v>
      </c>
      <c r="L145" s="136">
        <v>5.13E+18</v>
      </c>
      <c r="M145" s="134">
        <v>112</v>
      </c>
      <c r="N145" s="134">
        <v>-0.74446433339999996</v>
      </c>
      <c r="O145" s="134" t="b">
        <v>0</v>
      </c>
      <c r="P145" s="134">
        <v>3.15</v>
      </c>
      <c r="Q145" s="134">
        <v>73.150000000000006</v>
      </c>
    </row>
    <row r="146" spans="1:17">
      <c r="A146" s="301"/>
      <c r="B146" s="149" t="s">
        <v>156</v>
      </c>
      <c r="C146" s="134" t="s">
        <v>248</v>
      </c>
      <c r="D146" s="134" t="s">
        <v>249</v>
      </c>
      <c r="E146" s="134" t="s">
        <v>248</v>
      </c>
      <c r="F146" s="135"/>
      <c r="G146" s="135"/>
      <c r="H146" s="135"/>
      <c r="I146" s="135"/>
      <c r="J146" s="135"/>
      <c r="K146" s="135"/>
      <c r="L146" s="134" t="s">
        <v>267</v>
      </c>
      <c r="M146" s="134" t="s">
        <v>267</v>
      </c>
      <c r="N146" s="134" t="s">
        <v>267</v>
      </c>
      <c r="O146" s="134" t="b">
        <v>0</v>
      </c>
      <c r="P146" s="134">
        <v>0</v>
      </c>
      <c r="Q146" s="134">
        <v>0</v>
      </c>
    </row>
    <row r="147" spans="1:17">
      <c r="A147" s="301"/>
      <c r="B147" s="148" t="s">
        <v>157</v>
      </c>
      <c r="C147" s="134" t="s">
        <v>246</v>
      </c>
      <c r="D147" s="135"/>
      <c r="E147" s="134" t="s">
        <v>247</v>
      </c>
      <c r="F147" s="134" t="s">
        <v>247</v>
      </c>
      <c r="G147" s="134" t="s">
        <v>247</v>
      </c>
      <c r="H147" s="134" t="s">
        <v>247</v>
      </c>
      <c r="I147" s="134">
        <v>12</v>
      </c>
      <c r="J147" s="134">
        <v>359990.46659999999</v>
      </c>
      <c r="K147" s="134">
        <v>67716</v>
      </c>
      <c r="L147" s="136">
        <v>1.05E+17</v>
      </c>
      <c r="M147" s="134">
        <v>13</v>
      </c>
      <c r="N147" s="134">
        <v>0.50104851139999995</v>
      </c>
      <c r="O147" s="134" t="b">
        <v>0</v>
      </c>
      <c r="P147" s="134">
        <v>27.1</v>
      </c>
      <c r="Q147" s="134">
        <v>97.1</v>
      </c>
    </row>
    <row r="148" spans="1:17">
      <c r="A148" s="301"/>
      <c r="B148" s="148" t="s">
        <v>158</v>
      </c>
      <c r="C148" s="134" t="s">
        <v>246</v>
      </c>
      <c r="D148" s="135"/>
      <c r="E148" s="134" t="s">
        <v>247</v>
      </c>
      <c r="F148" s="134" t="s">
        <v>247</v>
      </c>
      <c r="G148" s="134" t="s">
        <v>247</v>
      </c>
      <c r="H148" s="134" t="s">
        <v>247</v>
      </c>
      <c r="I148" s="134">
        <v>17</v>
      </c>
      <c r="J148" s="134">
        <v>830472.96129999997</v>
      </c>
      <c r="K148" s="134">
        <v>343332</v>
      </c>
      <c r="L148" s="136">
        <v>4.03E+18</v>
      </c>
      <c r="M148" s="134">
        <v>108</v>
      </c>
      <c r="N148" s="134">
        <v>-0.47098547680000002</v>
      </c>
      <c r="O148" s="134" t="b">
        <v>0</v>
      </c>
      <c r="P148" s="134">
        <v>4.1100000000000003</v>
      </c>
      <c r="Q148" s="134">
        <v>74.11</v>
      </c>
    </row>
    <row r="149" spans="1:17">
      <c r="A149" s="301"/>
      <c r="B149" s="148" t="s">
        <v>159</v>
      </c>
      <c r="C149" s="151" t="s">
        <v>252</v>
      </c>
      <c r="D149" s="152"/>
      <c r="E149" s="154" t="s">
        <v>247</v>
      </c>
      <c r="F149" s="154" t="s">
        <v>247</v>
      </c>
      <c r="G149" s="154" t="s">
        <v>247</v>
      </c>
      <c r="H149" s="154" t="s">
        <v>247</v>
      </c>
      <c r="I149" s="154">
        <v>10.7</v>
      </c>
      <c r="J149" s="154">
        <v>826587.07609999995</v>
      </c>
      <c r="K149" s="154">
        <v>175280</v>
      </c>
      <c r="L149" s="153">
        <v>1.28E+18</v>
      </c>
      <c r="M149" s="154">
        <v>81</v>
      </c>
      <c r="N149" s="154">
        <v>0.20941929079999999</v>
      </c>
      <c r="O149" s="154" t="b">
        <v>0</v>
      </c>
      <c r="P149" s="154">
        <v>10.65</v>
      </c>
      <c r="Q149" s="154">
        <v>56.46</v>
      </c>
    </row>
    <row r="150" spans="1:17">
      <c r="A150" s="301"/>
      <c r="B150" s="148" t="s">
        <v>160</v>
      </c>
      <c r="C150" s="157" t="s">
        <v>246</v>
      </c>
      <c r="D150" s="158"/>
      <c r="E150" s="160" t="s">
        <v>247</v>
      </c>
      <c r="F150" s="160" t="s">
        <v>247</v>
      </c>
      <c r="G150" s="160" t="s">
        <v>247</v>
      </c>
      <c r="H150" s="160" t="s">
        <v>247</v>
      </c>
      <c r="I150" s="160">
        <v>12</v>
      </c>
      <c r="J150" s="160">
        <v>1475301.81</v>
      </c>
      <c r="K150" s="160">
        <v>414436</v>
      </c>
      <c r="L150" s="159">
        <v>1.08E+19</v>
      </c>
      <c r="M150" s="160">
        <v>116</v>
      </c>
      <c r="N150" s="160">
        <v>-2.1568254489999998</v>
      </c>
      <c r="O150" s="160" t="b">
        <v>0</v>
      </c>
      <c r="P150" s="160">
        <v>2.1800000000000002</v>
      </c>
      <c r="Q150" s="160">
        <v>72.180000000000007</v>
      </c>
    </row>
    <row r="151" spans="1:17">
      <c r="A151" s="301"/>
      <c r="B151" s="148" t="s">
        <v>161</v>
      </c>
      <c r="C151" s="151" t="s">
        <v>252</v>
      </c>
      <c r="D151" s="152"/>
      <c r="E151" s="154" t="s">
        <v>247</v>
      </c>
      <c r="F151" s="154" t="s">
        <v>247</v>
      </c>
      <c r="G151" s="154" t="s">
        <v>247</v>
      </c>
      <c r="H151" s="154" t="s">
        <v>247</v>
      </c>
      <c r="I151" s="154">
        <v>9</v>
      </c>
      <c r="J151" s="154">
        <v>323911.09509999998</v>
      </c>
      <c r="K151" s="154">
        <v>263964</v>
      </c>
      <c r="L151" s="153">
        <v>2.49E+17</v>
      </c>
      <c r="M151" s="154">
        <v>30</v>
      </c>
      <c r="N151" s="154">
        <v>0.46535587490000002</v>
      </c>
      <c r="O151" s="154" t="b">
        <v>0</v>
      </c>
      <c r="P151" s="154">
        <v>22.98</v>
      </c>
      <c r="Q151" s="154">
        <v>65.09</v>
      </c>
    </row>
    <row r="152" spans="1:17">
      <c r="A152" s="301"/>
      <c r="B152" s="148" t="s">
        <v>162</v>
      </c>
      <c r="C152" s="157" t="s">
        <v>246</v>
      </c>
      <c r="D152" s="158"/>
      <c r="E152" s="160" t="s">
        <v>247</v>
      </c>
      <c r="F152" s="160" t="s">
        <v>247</v>
      </c>
      <c r="G152" s="160" t="s">
        <v>247</v>
      </c>
      <c r="H152" s="160" t="s">
        <v>247</v>
      </c>
      <c r="I152" s="160">
        <v>11.6</v>
      </c>
      <c r="J152" s="160">
        <v>339988.62219999998</v>
      </c>
      <c r="K152" s="160">
        <v>66290</v>
      </c>
      <c r="L152" s="159">
        <v>8.89E+16</v>
      </c>
      <c r="M152" s="160">
        <v>6</v>
      </c>
      <c r="N152" s="160">
        <v>0.50512001070000001</v>
      </c>
      <c r="O152" s="160" t="b">
        <v>0</v>
      </c>
      <c r="P152" s="160">
        <v>28.79</v>
      </c>
      <c r="Q152" s="160">
        <v>98.79</v>
      </c>
    </row>
    <row r="153" spans="1:17">
      <c r="A153" s="301"/>
      <c r="B153" s="148" t="s">
        <v>163</v>
      </c>
      <c r="C153" s="151" t="s">
        <v>248</v>
      </c>
      <c r="D153" s="154" t="s">
        <v>249</v>
      </c>
      <c r="E153" s="154" t="s">
        <v>248</v>
      </c>
      <c r="F153" s="152"/>
      <c r="G153" s="152"/>
      <c r="H153" s="152"/>
      <c r="I153" s="152"/>
      <c r="J153" s="152"/>
      <c r="K153" s="152"/>
      <c r="L153" s="154" t="s">
        <v>267</v>
      </c>
      <c r="M153" s="154" t="s">
        <v>267</v>
      </c>
      <c r="N153" s="154" t="s">
        <v>267</v>
      </c>
      <c r="O153" s="154" t="b">
        <v>0</v>
      </c>
      <c r="P153" s="154">
        <v>0</v>
      </c>
      <c r="Q153" s="154">
        <v>0</v>
      </c>
    </row>
    <row r="154" spans="1:17">
      <c r="A154" s="301"/>
      <c r="B154" s="149" t="s">
        <v>164</v>
      </c>
      <c r="C154" s="157" t="s">
        <v>248</v>
      </c>
      <c r="D154" s="160" t="s">
        <v>249</v>
      </c>
      <c r="E154" s="160" t="s">
        <v>248</v>
      </c>
      <c r="F154" s="158"/>
      <c r="G154" s="158"/>
      <c r="H154" s="158"/>
      <c r="I154" s="158"/>
      <c r="J154" s="158"/>
      <c r="K154" s="158"/>
      <c r="L154" s="160" t="s">
        <v>267</v>
      </c>
      <c r="M154" s="160" t="s">
        <v>267</v>
      </c>
      <c r="N154" s="160" t="s">
        <v>267</v>
      </c>
      <c r="O154" s="160" t="b">
        <v>0</v>
      </c>
      <c r="P154" s="160">
        <v>0</v>
      </c>
      <c r="Q154" s="160">
        <v>0</v>
      </c>
    </row>
    <row r="155" spans="1:17">
      <c r="A155" s="301"/>
      <c r="B155" s="148" t="s">
        <v>165</v>
      </c>
      <c r="C155" s="151" t="s">
        <v>246</v>
      </c>
      <c r="D155" s="152"/>
      <c r="E155" s="154" t="s">
        <v>247</v>
      </c>
      <c r="F155" s="154" t="s">
        <v>247</v>
      </c>
      <c r="G155" s="154" t="s">
        <v>247</v>
      </c>
      <c r="H155" s="154" t="s">
        <v>247</v>
      </c>
      <c r="I155" s="154">
        <v>20</v>
      </c>
      <c r="J155" s="154">
        <v>1495370.2009999999</v>
      </c>
      <c r="K155" s="154">
        <v>510486</v>
      </c>
      <c r="L155" s="153">
        <v>2.28E+19</v>
      </c>
      <c r="M155" s="154">
        <v>124</v>
      </c>
      <c r="N155" s="154">
        <v>-5.1338116009999997</v>
      </c>
      <c r="O155" s="154" t="b">
        <v>0</v>
      </c>
      <c r="P155" s="154">
        <v>0.24</v>
      </c>
      <c r="Q155" s="154">
        <v>70.239999999999995</v>
      </c>
    </row>
    <row r="156" spans="1:17">
      <c r="A156" s="301"/>
      <c r="B156" s="148" t="s">
        <v>166</v>
      </c>
      <c r="C156" s="157" t="s">
        <v>252</v>
      </c>
      <c r="D156" s="158"/>
      <c r="E156" s="160" t="s">
        <v>247</v>
      </c>
      <c r="F156" s="160" t="s">
        <v>247</v>
      </c>
      <c r="G156" s="160" t="s">
        <v>247</v>
      </c>
      <c r="H156" s="160" t="s">
        <v>247</v>
      </c>
      <c r="I156" s="160">
        <v>11.3</v>
      </c>
      <c r="J156" s="160">
        <v>354534.56650000002</v>
      </c>
      <c r="K156" s="160">
        <v>70503</v>
      </c>
      <c r="L156" s="159">
        <v>1E+17</v>
      </c>
      <c r="M156" s="160">
        <v>11</v>
      </c>
      <c r="N156" s="160">
        <v>0.50232980309999997</v>
      </c>
      <c r="O156" s="160" t="b">
        <v>0</v>
      </c>
      <c r="P156" s="160">
        <v>27.58</v>
      </c>
      <c r="Q156" s="160">
        <v>68.31</v>
      </c>
    </row>
    <row r="157" spans="1:17">
      <c r="A157" s="301"/>
      <c r="B157" s="148" t="s">
        <v>167</v>
      </c>
      <c r="C157" s="151" t="s">
        <v>252</v>
      </c>
      <c r="D157" s="152"/>
      <c r="E157" s="154" t="s">
        <v>247</v>
      </c>
      <c r="F157" s="154" t="s">
        <v>247</v>
      </c>
      <c r="G157" s="154" t="s">
        <v>247</v>
      </c>
      <c r="H157" s="154" t="s">
        <v>247</v>
      </c>
      <c r="I157" s="154">
        <v>10.6</v>
      </c>
      <c r="J157" s="154">
        <v>800845.23259999999</v>
      </c>
      <c r="K157" s="154">
        <v>69281</v>
      </c>
      <c r="L157" s="153">
        <v>4.71E+17</v>
      </c>
      <c r="M157" s="154">
        <v>45</v>
      </c>
      <c r="N157" s="154">
        <v>0.4103725091</v>
      </c>
      <c r="O157" s="154" t="b">
        <v>0</v>
      </c>
      <c r="P157" s="154">
        <v>19.350000000000001</v>
      </c>
      <c r="Q157" s="154">
        <v>62.55</v>
      </c>
    </row>
    <row r="158" spans="1:17">
      <c r="A158" s="301"/>
      <c r="B158" s="148" t="s">
        <v>168</v>
      </c>
      <c r="C158" s="157" t="s">
        <v>246</v>
      </c>
      <c r="D158" s="158"/>
      <c r="E158" s="160" t="s">
        <v>247</v>
      </c>
      <c r="F158" s="160" t="s">
        <v>247</v>
      </c>
      <c r="G158" s="160" t="s">
        <v>247</v>
      </c>
      <c r="H158" s="160" t="s">
        <v>247</v>
      </c>
      <c r="I158" s="160">
        <v>20</v>
      </c>
      <c r="J158" s="160">
        <v>1496000.4879999999</v>
      </c>
      <c r="K158" s="160">
        <v>339410</v>
      </c>
      <c r="L158" s="159">
        <v>1.52E+19</v>
      </c>
      <c r="M158" s="160">
        <v>119</v>
      </c>
      <c r="N158" s="160">
        <v>-3.2398588570000002</v>
      </c>
      <c r="O158" s="160" t="b">
        <v>0</v>
      </c>
      <c r="P158" s="160">
        <v>1.45</v>
      </c>
      <c r="Q158" s="160">
        <v>71.45</v>
      </c>
    </row>
    <row r="159" spans="1:17">
      <c r="A159" s="301"/>
      <c r="B159" s="148" t="s">
        <v>169</v>
      </c>
      <c r="C159" s="151" t="s">
        <v>246</v>
      </c>
      <c r="D159" s="152"/>
      <c r="E159" s="154" t="s">
        <v>247</v>
      </c>
      <c r="F159" s="154" t="s">
        <v>247</v>
      </c>
      <c r="G159" s="154" t="s">
        <v>247</v>
      </c>
      <c r="H159" s="154" t="s">
        <v>247</v>
      </c>
      <c r="I159" s="154">
        <v>20</v>
      </c>
      <c r="J159" s="154">
        <v>1427876.7209999999</v>
      </c>
      <c r="K159" s="154">
        <v>389877</v>
      </c>
      <c r="L159" s="153">
        <v>1.59E+19</v>
      </c>
      <c r="M159" s="154">
        <v>122</v>
      </c>
      <c r="N159" s="154">
        <v>-3.4148591800000001</v>
      </c>
      <c r="O159" s="154" t="b">
        <v>0</v>
      </c>
      <c r="P159" s="154">
        <v>0.73</v>
      </c>
      <c r="Q159" s="154">
        <v>70.73</v>
      </c>
    </row>
    <row r="160" spans="1:17">
      <c r="A160" s="301"/>
      <c r="B160" s="148" t="s">
        <v>170</v>
      </c>
      <c r="C160" s="157" t="s">
        <v>246</v>
      </c>
      <c r="D160" s="158"/>
      <c r="E160" s="160" t="s">
        <v>247</v>
      </c>
      <c r="F160" s="160" t="s">
        <v>247</v>
      </c>
      <c r="G160" s="160" t="s">
        <v>247</v>
      </c>
      <c r="H160" s="160" t="s">
        <v>247</v>
      </c>
      <c r="I160" s="160">
        <v>15</v>
      </c>
      <c r="J160" s="160">
        <v>1231330.182</v>
      </c>
      <c r="K160" s="160">
        <v>65927</v>
      </c>
      <c r="L160" s="159">
        <v>1.5E+18</v>
      </c>
      <c r="M160" s="160">
        <v>91</v>
      </c>
      <c r="N160" s="160">
        <v>0.15538245880000001</v>
      </c>
      <c r="O160" s="160" t="b">
        <v>0</v>
      </c>
      <c r="P160" s="160">
        <v>8.23</v>
      </c>
      <c r="Q160" s="160">
        <v>78.23</v>
      </c>
    </row>
    <row r="161" spans="1:17">
      <c r="A161" s="301"/>
      <c r="B161" s="148" t="s">
        <v>171</v>
      </c>
      <c r="C161" s="151" t="s">
        <v>246</v>
      </c>
      <c r="D161" s="152"/>
      <c r="E161" s="154" t="s">
        <v>247</v>
      </c>
      <c r="F161" s="154" t="s">
        <v>247</v>
      </c>
      <c r="G161" s="154" t="s">
        <v>247</v>
      </c>
      <c r="H161" s="154" t="s">
        <v>247</v>
      </c>
      <c r="I161" s="154">
        <v>11.6</v>
      </c>
      <c r="J161" s="154">
        <v>1173340.4350000001</v>
      </c>
      <c r="K161" s="154">
        <v>95971</v>
      </c>
      <c r="L161" s="153">
        <v>1.53E+18</v>
      </c>
      <c r="M161" s="154">
        <v>93</v>
      </c>
      <c r="N161" s="154">
        <v>0.1471232317</v>
      </c>
      <c r="O161" s="154" t="b">
        <v>0</v>
      </c>
      <c r="P161" s="154">
        <v>7.74</v>
      </c>
      <c r="Q161" s="154">
        <v>77.739999999999995</v>
      </c>
    </row>
    <row r="162" spans="1:17">
      <c r="A162" s="301"/>
      <c r="B162" s="148" t="s">
        <v>172</v>
      </c>
      <c r="C162" s="157" t="s">
        <v>246</v>
      </c>
      <c r="D162" s="158"/>
      <c r="E162" s="160" t="s">
        <v>247</v>
      </c>
      <c r="F162" s="160" t="s">
        <v>247</v>
      </c>
      <c r="G162" s="160" t="s">
        <v>247</v>
      </c>
      <c r="H162" s="160" t="s">
        <v>247</v>
      </c>
      <c r="I162" s="160">
        <v>11.6</v>
      </c>
      <c r="J162" s="160">
        <v>311977.91519999999</v>
      </c>
      <c r="K162" s="160">
        <v>65580</v>
      </c>
      <c r="L162" s="159">
        <v>7.4E+16</v>
      </c>
      <c r="M162" s="160">
        <v>4</v>
      </c>
      <c r="N162" s="160">
        <v>0.50880082820000005</v>
      </c>
      <c r="O162" s="160" t="b">
        <v>0</v>
      </c>
      <c r="P162" s="160">
        <v>29.27</v>
      </c>
      <c r="Q162" s="160">
        <v>99.27</v>
      </c>
    </row>
    <row r="163" spans="1:17">
      <c r="A163" s="301"/>
      <c r="B163" s="148" t="s">
        <v>173</v>
      </c>
      <c r="C163" s="151" t="s">
        <v>252</v>
      </c>
      <c r="D163" s="152"/>
      <c r="E163" s="154" t="s">
        <v>247</v>
      </c>
      <c r="F163" s="154" t="s">
        <v>247</v>
      </c>
      <c r="G163" s="154" t="s">
        <v>247</v>
      </c>
      <c r="H163" s="154" t="s">
        <v>247</v>
      </c>
      <c r="I163" s="154">
        <v>14.4</v>
      </c>
      <c r="J163" s="154">
        <v>1380501.6310000001</v>
      </c>
      <c r="K163" s="154">
        <v>196199</v>
      </c>
      <c r="L163" s="153">
        <v>5.38E+18</v>
      </c>
      <c r="M163" s="154">
        <v>113</v>
      </c>
      <c r="N163" s="154">
        <v>-0.80793691079999996</v>
      </c>
      <c r="O163" s="154" t="b">
        <v>0</v>
      </c>
      <c r="P163" s="154">
        <v>2.9</v>
      </c>
      <c r="Q163" s="154">
        <v>51.03</v>
      </c>
    </row>
    <row r="164" spans="1:17">
      <c r="A164" s="301"/>
      <c r="B164" s="148" t="s">
        <v>174</v>
      </c>
      <c r="C164" s="157" t="s">
        <v>265</v>
      </c>
      <c r="D164" s="158"/>
      <c r="E164" s="160" t="s">
        <v>247</v>
      </c>
      <c r="F164" s="160" t="s">
        <v>247</v>
      </c>
      <c r="G164" s="160" t="s">
        <v>247</v>
      </c>
      <c r="H164" s="160" t="s">
        <v>247</v>
      </c>
      <c r="I164" s="160">
        <v>20</v>
      </c>
      <c r="J164" s="160">
        <v>1149188.5649999999</v>
      </c>
      <c r="K164" s="160">
        <v>63710</v>
      </c>
      <c r="L164" s="160" t="s">
        <v>267</v>
      </c>
      <c r="M164" s="160" t="s">
        <v>267</v>
      </c>
      <c r="N164" s="160" t="s">
        <v>267</v>
      </c>
      <c r="O164" s="160" t="b">
        <v>0</v>
      </c>
      <c r="P164" s="160">
        <v>0</v>
      </c>
      <c r="Q164" s="160">
        <v>35</v>
      </c>
    </row>
    <row r="165" spans="1:17">
      <c r="A165" s="301"/>
      <c r="B165" s="148" t="s">
        <v>175</v>
      </c>
      <c r="C165" s="151" t="s">
        <v>246</v>
      </c>
      <c r="D165" s="152"/>
      <c r="E165" s="154" t="s">
        <v>247</v>
      </c>
      <c r="F165" s="154" t="s">
        <v>247</v>
      </c>
      <c r="G165" s="154" t="s">
        <v>247</v>
      </c>
      <c r="H165" s="154" t="s">
        <v>247</v>
      </c>
      <c r="I165" s="154">
        <v>7</v>
      </c>
      <c r="J165" s="154">
        <v>815709.90859999997</v>
      </c>
      <c r="K165" s="154">
        <v>149850</v>
      </c>
      <c r="L165" s="153">
        <v>6.98E+17</v>
      </c>
      <c r="M165" s="154">
        <v>66</v>
      </c>
      <c r="N165" s="154">
        <v>0.3540964613</v>
      </c>
      <c r="O165" s="154" t="b">
        <v>0</v>
      </c>
      <c r="P165" s="154">
        <v>14.27</v>
      </c>
      <c r="Q165" s="154">
        <v>84.27</v>
      </c>
    </row>
    <row r="166" spans="1:17">
      <c r="A166" s="301"/>
      <c r="B166" s="148" t="s">
        <v>176</v>
      </c>
      <c r="C166" s="157" t="s">
        <v>265</v>
      </c>
      <c r="D166" s="158"/>
      <c r="E166" s="160" t="s">
        <v>247</v>
      </c>
      <c r="F166" s="160" t="s">
        <v>247</v>
      </c>
      <c r="G166" s="160" t="s">
        <v>247</v>
      </c>
      <c r="H166" s="160" t="s">
        <v>247</v>
      </c>
      <c r="I166" s="160">
        <v>12.2</v>
      </c>
      <c r="J166" s="160">
        <v>478794.49109999998</v>
      </c>
      <c r="K166" s="160">
        <v>524128</v>
      </c>
      <c r="L166" s="160" t="s">
        <v>267</v>
      </c>
      <c r="M166" s="160" t="s">
        <v>267</v>
      </c>
      <c r="N166" s="160" t="s">
        <v>267</v>
      </c>
      <c r="O166" s="160" t="b">
        <v>0</v>
      </c>
      <c r="P166" s="160">
        <v>0</v>
      </c>
      <c r="Q166" s="160">
        <v>35</v>
      </c>
    </row>
    <row r="167" spans="1:17">
      <c r="A167" s="301"/>
      <c r="B167" s="148" t="s">
        <v>177</v>
      </c>
      <c r="C167" s="151" t="s">
        <v>246</v>
      </c>
      <c r="D167" s="152"/>
      <c r="E167" s="154" t="s">
        <v>247</v>
      </c>
      <c r="F167" s="154" t="s">
        <v>247</v>
      </c>
      <c r="G167" s="154" t="s">
        <v>247</v>
      </c>
      <c r="H167" s="154" t="s">
        <v>247</v>
      </c>
      <c r="I167" s="154">
        <v>12.5</v>
      </c>
      <c r="J167" s="154">
        <v>490702.8958</v>
      </c>
      <c r="K167" s="154">
        <v>176280</v>
      </c>
      <c r="L167" s="153">
        <v>5.31E+17</v>
      </c>
      <c r="M167" s="154">
        <v>51</v>
      </c>
      <c r="N167" s="154">
        <v>0.39559829639999999</v>
      </c>
      <c r="O167" s="154" t="b">
        <v>0</v>
      </c>
      <c r="P167" s="154">
        <v>17.899999999999999</v>
      </c>
      <c r="Q167" s="154">
        <v>87.9</v>
      </c>
    </row>
    <row r="168" spans="1:17">
      <c r="A168" s="301"/>
      <c r="B168" s="148" t="s">
        <v>178</v>
      </c>
      <c r="C168" s="157" t="s">
        <v>265</v>
      </c>
      <c r="D168" s="158"/>
      <c r="E168" s="160" t="s">
        <v>247</v>
      </c>
      <c r="F168" s="160" t="s">
        <v>247</v>
      </c>
      <c r="G168" s="160" t="s">
        <v>247</v>
      </c>
      <c r="H168" s="160" t="s">
        <v>247</v>
      </c>
      <c r="I168" s="160">
        <v>20</v>
      </c>
      <c r="J168" s="160">
        <v>1173118.5959999999</v>
      </c>
      <c r="K168" s="160">
        <v>247073</v>
      </c>
      <c r="L168" s="160" t="s">
        <v>267</v>
      </c>
      <c r="M168" s="160" t="s">
        <v>267</v>
      </c>
      <c r="N168" s="160" t="s">
        <v>267</v>
      </c>
      <c r="O168" s="160" t="b">
        <v>0</v>
      </c>
      <c r="P168" s="160">
        <v>0</v>
      </c>
      <c r="Q168" s="160">
        <v>35</v>
      </c>
    </row>
    <row r="169" spans="1:17">
      <c r="A169" s="301"/>
      <c r="B169" s="148" t="s">
        <v>179</v>
      </c>
      <c r="C169" s="151" t="s">
        <v>246</v>
      </c>
      <c r="D169" s="152"/>
      <c r="E169" s="154" t="s">
        <v>247</v>
      </c>
      <c r="F169" s="154" t="s">
        <v>247</v>
      </c>
      <c r="G169" s="154" t="s">
        <v>247</v>
      </c>
      <c r="H169" s="154" t="s">
        <v>247</v>
      </c>
      <c r="I169" s="154">
        <v>8</v>
      </c>
      <c r="J169" s="154">
        <v>830410.46470000001</v>
      </c>
      <c r="K169" s="154">
        <v>237501</v>
      </c>
      <c r="L169" s="153">
        <v>1.31E+18</v>
      </c>
      <c r="M169" s="154">
        <v>82</v>
      </c>
      <c r="N169" s="154">
        <v>0.20228180909999999</v>
      </c>
      <c r="O169" s="154" t="b">
        <v>0</v>
      </c>
      <c r="P169" s="154">
        <v>10.4</v>
      </c>
      <c r="Q169" s="154">
        <v>80.400000000000006</v>
      </c>
    </row>
    <row r="170" spans="1:17">
      <c r="A170" s="301"/>
      <c r="B170" s="149" t="s">
        <v>180</v>
      </c>
      <c r="C170" s="157" t="s">
        <v>248</v>
      </c>
      <c r="D170" s="160" t="s">
        <v>249</v>
      </c>
      <c r="E170" s="160" t="s">
        <v>248</v>
      </c>
      <c r="F170" s="158"/>
      <c r="G170" s="158"/>
      <c r="H170" s="158"/>
      <c r="I170" s="158"/>
      <c r="J170" s="158"/>
      <c r="K170" s="158"/>
      <c r="L170" s="160" t="s">
        <v>267</v>
      </c>
      <c r="M170" s="160" t="s">
        <v>267</v>
      </c>
      <c r="N170" s="160" t="s">
        <v>267</v>
      </c>
      <c r="O170" s="160" t="b">
        <v>0</v>
      </c>
      <c r="P170" s="160">
        <v>0</v>
      </c>
      <c r="Q170" s="160">
        <v>0</v>
      </c>
    </row>
    <row r="171" spans="1:17">
      <c r="A171" s="301"/>
      <c r="B171" s="148" t="s">
        <v>181</v>
      </c>
      <c r="C171" s="134" t="s">
        <v>246</v>
      </c>
      <c r="D171" s="135"/>
      <c r="E171" s="134" t="s">
        <v>247</v>
      </c>
      <c r="F171" s="134" t="s">
        <v>247</v>
      </c>
      <c r="G171" s="134" t="s">
        <v>247</v>
      </c>
      <c r="H171" s="134" t="s">
        <v>247</v>
      </c>
      <c r="I171" s="134">
        <v>8</v>
      </c>
      <c r="J171" s="134">
        <v>309483.8933</v>
      </c>
      <c r="K171" s="134">
        <v>145123</v>
      </c>
      <c r="L171" s="136">
        <v>1.11E+17</v>
      </c>
      <c r="M171" s="134">
        <v>14</v>
      </c>
      <c r="N171" s="134">
        <v>0.49958728279999998</v>
      </c>
      <c r="O171" s="134" t="b">
        <v>0</v>
      </c>
      <c r="P171" s="134">
        <v>26.85</v>
      </c>
      <c r="Q171" s="134">
        <v>96.85</v>
      </c>
    </row>
    <row r="172" spans="1:17">
      <c r="A172" s="301"/>
      <c r="B172" s="148" t="s">
        <v>182</v>
      </c>
      <c r="C172" s="134" t="s">
        <v>246</v>
      </c>
      <c r="D172" s="135"/>
      <c r="E172" s="134" t="s">
        <v>247</v>
      </c>
      <c r="F172" s="134" t="s">
        <v>247</v>
      </c>
      <c r="G172" s="134" t="s">
        <v>247</v>
      </c>
      <c r="H172" s="134" t="s">
        <v>247</v>
      </c>
      <c r="I172" s="134">
        <v>11.3</v>
      </c>
      <c r="J172" s="134">
        <v>340060.49280000001</v>
      </c>
      <c r="K172" s="134">
        <v>67357</v>
      </c>
      <c r="L172" s="136">
        <v>8.8E+16</v>
      </c>
      <c r="M172" s="134">
        <v>5</v>
      </c>
      <c r="N172" s="134">
        <v>0.50533520799999998</v>
      </c>
      <c r="O172" s="134" t="b">
        <v>0</v>
      </c>
      <c r="P172" s="134">
        <v>29.03</v>
      </c>
      <c r="Q172" s="134">
        <v>99.03</v>
      </c>
    </row>
    <row r="173" spans="1:17">
      <c r="A173" s="301"/>
      <c r="B173" s="148" t="s">
        <v>184</v>
      </c>
      <c r="C173" s="134" t="s">
        <v>248</v>
      </c>
      <c r="D173" s="134" t="s">
        <v>274</v>
      </c>
      <c r="E173" s="134" t="s">
        <v>247</v>
      </c>
      <c r="F173" s="134" t="s">
        <v>247</v>
      </c>
      <c r="G173" s="134" t="s">
        <v>248</v>
      </c>
      <c r="H173" s="135"/>
      <c r="I173" s="134">
        <v>15</v>
      </c>
      <c r="J173" s="135"/>
      <c r="K173" s="135"/>
      <c r="L173" s="134" t="s">
        <v>267</v>
      </c>
      <c r="M173" s="134" t="s">
        <v>267</v>
      </c>
      <c r="N173" s="134" t="s">
        <v>267</v>
      </c>
      <c r="O173" s="134" t="b">
        <v>0</v>
      </c>
      <c r="P173" s="134">
        <v>0</v>
      </c>
      <c r="Q173" s="134">
        <v>0</v>
      </c>
    </row>
    <row r="174" spans="1:17">
      <c r="A174" s="301"/>
      <c r="B174" s="148" t="s">
        <v>185</v>
      </c>
      <c r="C174" s="134" t="s">
        <v>246</v>
      </c>
      <c r="D174" s="135"/>
      <c r="E174" s="134" t="s">
        <v>247</v>
      </c>
      <c r="F174" s="134" t="s">
        <v>247</v>
      </c>
      <c r="G174" s="134" t="s">
        <v>247</v>
      </c>
      <c r="H174" s="134" t="s">
        <v>247</v>
      </c>
      <c r="I174" s="134">
        <v>12.5</v>
      </c>
      <c r="J174" s="134">
        <v>1252572.3130000001</v>
      </c>
      <c r="K174" s="134">
        <v>223514</v>
      </c>
      <c r="L174" s="136">
        <v>4.38E+18</v>
      </c>
      <c r="M174" s="134">
        <v>110</v>
      </c>
      <c r="N174" s="134">
        <v>-0.55976607850000004</v>
      </c>
      <c r="O174" s="134" t="b">
        <v>0</v>
      </c>
      <c r="P174" s="134">
        <v>3.63</v>
      </c>
      <c r="Q174" s="134">
        <v>73.63</v>
      </c>
    </row>
    <row r="175" spans="1:17">
      <c r="A175" s="301"/>
      <c r="B175" s="148" t="s">
        <v>186</v>
      </c>
      <c r="C175" s="134" t="s">
        <v>246</v>
      </c>
      <c r="D175" s="135"/>
      <c r="E175" s="134" t="s">
        <v>247</v>
      </c>
      <c r="F175" s="134" t="s">
        <v>247</v>
      </c>
      <c r="G175" s="134" t="s">
        <v>247</v>
      </c>
      <c r="H175" s="134" t="s">
        <v>247</v>
      </c>
      <c r="I175" s="134">
        <v>14</v>
      </c>
      <c r="J175" s="134">
        <v>761732.75710000005</v>
      </c>
      <c r="K175" s="134">
        <v>84612</v>
      </c>
      <c r="L175" s="136">
        <v>6.87E+17</v>
      </c>
      <c r="M175" s="134">
        <v>65</v>
      </c>
      <c r="N175" s="134">
        <v>0.35673057790000001</v>
      </c>
      <c r="O175" s="134" t="b">
        <v>0</v>
      </c>
      <c r="P175" s="134">
        <v>14.52</v>
      </c>
      <c r="Q175" s="134">
        <v>84.52</v>
      </c>
    </row>
    <row r="176" spans="1:17" ht="12.75">
      <c r="B176" s="15" t="s">
        <v>246</v>
      </c>
      <c r="C176" s="32">
        <f>COUNTIF(C1:C174,"1st_demo")/157</f>
        <v>0.5859872611464968</v>
      </c>
      <c r="Q176" s="49">
        <f>AVERAGEIF(Q3:Q175, "&lt;&gt;0")</f>
        <v>74.193884892086359</v>
      </c>
    </row>
    <row r="177" spans="2:3" ht="12.75">
      <c r="B177" s="15" t="s">
        <v>251</v>
      </c>
      <c r="C177" s="32">
        <f>(COUNTIF(C1:C174,"1st_demo")+COUNTIF(C1:C174,"2nd_demo"))/157</f>
        <v>0.78343949044585992</v>
      </c>
    </row>
  </sheetData>
  <mergeCells count="14">
    <mergeCell ref="A135:A175"/>
    <mergeCell ref="A1:A2"/>
    <mergeCell ref="B1:B2"/>
    <mergeCell ref="C1:D1"/>
    <mergeCell ref="A23:A42"/>
    <mergeCell ref="A43:A62"/>
    <mergeCell ref="A63:A82"/>
    <mergeCell ref="A83:A102"/>
    <mergeCell ref="A103:A118"/>
    <mergeCell ref="E1:H1"/>
    <mergeCell ref="I1:N1"/>
    <mergeCell ref="P1:Q1"/>
    <mergeCell ref="A3:A22"/>
    <mergeCell ref="A119:A134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1"/>
  <sheetViews>
    <sheetView workbookViewId="0">
      <selection activeCell="R26" sqref="R26"/>
    </sheetView>
  </sheetViews>
  <sheetFormatPr defaultColWidth="12.59765625" defaultRowHeight="15.75" customHeight="1"/>
  <sheetData>
    <row r="1" spans="1:26" ht="15.75" customHeight="1">
      <c r="A1" s="292" t="s">
        <v>0</v>
      </c>
      <c r="B1" s="292" t="s">
        <v>2</v>
      </c>
      <c r="C1" s="302" t="s">
        <v>287</v>
      </c>
      <c r="D1" s="302"/>
      <c r="E1" s="298" t="s">
        <v>227</v>
      </c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03"/>
      <c r="Q1" s="299" t="s">
        <v>228</v>
      </c>
      <c r="R1" s="299"/>
      <c r="S1" s="299"/>
      <c r="T1" s="299"/>
      <c r="U1" s="299"/>
      <c r="V1" s="299"/>
      <c r="W1" s="175" t="s">
        <v>229</v>
      </c>
      <c r="X1" s="300" t="s">
        <v>230</v>
      </c>
      <c r="Y1" s="300"/>
      <c r="Z1" s="300"/>
    </row>
    <row r="2" spans="1:26" ht="15.75" customHeight="1">
      <c r="A2" s="292"/>
      <c r="B2" s="292"/>
      <c r="C2" s="176" t="s">
        <v>231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7" t="s">
        <v>288</v>
      </c>
      <c r="J2" s="177" t="s">
        <v>289</v>
      </c>
      <c r="K2" s="177" t="s">
        <v>290</v>
      </c>
      <c r="L2" s="177" t="s">
        <v>291</v>
      </c>
      <c r="M2" s="177" t="s">
        <v>292</v>
      </c>
      <c r="N2" s="177" t="s">
        <v>293</v>
      </c>
      <c r="O2" s="177" t="s">
        <v>294</v>
      </c>
      <c r="P2" s="177" t="s">
        <v>295</v>
      </c>
      <c r="Q2" s="178" t="s">
        <v>237</v>
      </c>
      <c r="R2" s="178" t="s">
        <v>239</v>
      </c>
      <c r="S2" s="178" t="s">
        <v>238</v>
      </c>
      <c r="T2" s="178" t="s">
        <v>240</v>
      </c>
      <c r="U2" s="178" t="s">
        <v>241</v>
      </c>
      <c r="V2" s="178" t="s">
        <v>242</v>
      </c>
      <c r="W2" s="175" t="s">
        <v>243</v>
      </c>
      <c r="X2" s="179" t="s">
        <v>264</v>
      </c>
      <c r="Y2" s="179" t="s">
        <v>244</v>
      </c>
      <c r="Z2" s="179" t="s">
        <v>296</v>
      </c>
    </row>
    <row r="3" spans="1:26" ht="15.75" customHeight="1">
      <c r="A3" s="293" t="s">
        <v>3</v>
      </c>
      <c r="B3" s="132" t="s">
        <v>4</v>
      </c>
      <c r="C3" s="135" t="s">
        <v>246</v>
      </c>
      <c r="D3" s="135"/>
      <c r="E3" s="135" t="s">
        <v>247</v>
      </c>
      <c r="F3" s="135" t="s">
        <v>247</v>
      </c>
      <c r="G3" s="135" t="s">
        <v>247</v>
      </c>
      <c r="H3" s="135" t="s">
        <v>247</v>
      </c>
      <c r="I3" s="135" t="s">
        <v>247</v>
      </c>
      <c r="J3" s="135" t="s">
        <v>247</v>
      </c>
      <c r="K3" s="135" t="s">
        <v>247</v>
      </c>
      <c r="L3" s="135" t="s">
        <v>247</v>
      </c>
      <c r="M3" s="135" t="s">
        <v>247</v>
      </c>
      <c r="N3" s="135" t="s">
        <v>247</v>
      </c>
      <c r="O3" s="135" t="s">
        <v>247</v>
      </c>
      <c r="P3" s="135" t="s">
        <v>247</v>
      </c>
      <c r="Q3" s="137">
        <v>20</v>
      </c>
      <c r="R3" s="137">
        <v>50000</v>
      </c>
      <c r="S3" s="137">
        <v>614760.65410000004</v>
      </c>
      <c r="T3" s="204">
        <v>3.78E+17</v>
      </c>
      <c r="U3" s="137">
        <v>139</v>
      </c>
      <c r="V3" s="204">
        <v>-3.56</v>
      </c>
      <c r="W3" s="134" t="b">
        <v>0</v>
      </c>
      <c r="X3" s="137">
        <v>20</v>
      </c>
      <c r="Y3" s="137">
        <v>1.05</v>
      </c>
      <c r="Z3" s="137">
        <v>71.05</v>
      </c>
    </row>
    <row r="4" spans="1:26" ht="15.75" customHeight="1">
      <c r="A4" s="293"/>
      <c r="B4" s="132" t="s">
        <v>5</v>
      </c>
      <c r="C4" s="135" t="s">
        <v>246</v>
      </c>
      <c r="D4" s="135"/>
      <c r="E4" s="135" t="s">
        <v>247</v>
      </c>
      <c r="F4" s="135" t="s">
        <v>247</v>
      </c>
      <c r="G4" s="135" t="s">
        <v>247</v>
      </c>
      <c r="H4" s="135" t="s">
        <v>247</v>
      </c>
      <c r="I4" s="135" t="s">
        <v>247</v>
      </c>
      <c r="J4" s="135" t="s">
        <v>247</v>
      </c>
      <c r="K4" s="135" t="s">
        <v>247</v>
      </c>
      <c r="L4" s="135" t="s">
        <v>247</v>
      </c>
      <c r="M4" s="135" t="s">
        <v>247</v>
      </c>
      <c r="N4" s="135" t="s">
        <v>247</v>
      </c>
      <c r="O4" s="135" t="s">
        <v>247</v>
      </c>
      <c r="P4" s="135" t="s">
        <v>247</v>
      </c>
      <c r="Q4" s="137">
        <v>10</v>
      </c>
      <c r="R4" s="137">
        <v>10000</v>
      </c>
      <c r="S4" s="137">
        <v>182566.4406</v>
      </c>
      <c r="T4" s="204">
        <v>3330000000000000</v>
      </c>
      <c r="U4" s="137">
        <v>18</v>
      </c>
      <c r="V4" s="204">
        <v>0.48599999999999999</v>
      </c>
      <c r="W4" s="134" t="b">
        <v>0</v>
      </c>
      <c r="X4" s="137">
        <v>20</v>
      </c>
      <c r="Y4" s="137">
        <v>26.43</v>
      </c>
      <c r="Z4" s="137">
        <v>96.43</v>
      </c>
    </row>
    <row r="5" spans="1:26" ht="15.75" customHeight="1">
      <c r="A5" s="293"/>
      <c r="B5" s="132" t="s">
        <v>6</v>
      </c>
      <c r="C5" s="135" t="s">
        <v>246</v>
      </c>
      <c r="D5" s="135"/>
      <c r="E5" s="135" t="s">
        <v>247</v>
      </c>
      <c r="F5" s="135" t="s">
        <v>247</v>
      </c>
      <c r="G5" s="135" t="s">
        <v>247</v>
      </c>
      <c r="H5" s="135" t="s">
        <v>247</v>
      </c>
      <c r="I5" s="135" t="s">
        <v>247</v>
      </c>
      <c r="J5" s="135" t="s">
        <v>247</v>
      </c>
      <c r="K5" s="135" t="s">
        <v>247</v>
      </c>
      <c r="L5" s="135" t="s">
        <v>247</v>
      </c>
      <c r="M5" s="135" t="s">
        <v>247</v>
      </c>
      <c r="N5" s="135" t="s">
        <v>247</v>
      </c>
      <c r="O5" s="135" t="s">
        <v>247</v>
      </c>
      <c r="P5" s="135" t="s">
        <v>247</v>
      </c>
      <c r="Q5" s="137">
        <v>9</v>
      </c>
      <c r="R5" s="137">
        <v>10000</v>
      </c>
      <c r="S5" s="137">
        <v>216117.41899999999</v>
      </c>
      <c r="T5" s="204">
        <v>4200000000000000</v>
      </c>
      <c r="U5" s="137">
        <v>31</v>
      </c>
      <c r="V5" s="204">
        <v>0.47699999999999998</v>
      </c>
      <c r="W5" s="134" t="b">
        <v>0</v>
      </c>
      <c r="X5" s="137">
        <v>20</v>
      </c>
      <c r="Y5" s="137">
        <v>23.71</v>
      </c>
      <c r="Z5" s="137">
        <v>93.71</v>
      </c>
    </row>
    <row r="6" spans="1:26" ht="15.75" customHeight="1">
      <c r="A6" s="293"/>
      <c r="B6" s="132" t="s">
        <v>7</v>
      </c>
      <c r="C6" s="135" t="s">
        <v>252</v>
      </c>
      <c r="D6" s="135"/>
      <c r="E6" s="135" t="s">
        <v>247</v>
      </c>
      <c r="F6" s="135" t="s">
        <v>247</v>
      </c>
      <c r="G6" s="135" t="s">
        <v>247</v>
      </c>
      <c r="H6" s="135" t="s">
        <v>247</v>
      </c>
      <c r="I6" s="135" t="s">
        <v>247</v>
      </c>
      <c r="J6" s="135" t="s">
        <v>247</v>
      </c>
      <c r="K6" s="135" t="s">
        <v>247</v>
      </c>
      <c r="L6" s="135" t="s">
        <v>247</v>
      </c>
      <c r="M6" s="135" t="s">
        <v>247</v>
      </c>
      <c r="N6" s="135" t="s">
        <v>247</v>
      </c>
      <c r="O6" s="135" t="s">
        <v>247</v>
      </c>
      <c r="P6" s="135" t="s">
        <v>247</v>
      </c>
      <c r="Q6" s="137">
        <v>20.5</v>
      </c>
      <c r="R6" s="137">
        <v>20000</v>
      </c>
      <c r="S6" s="137">
        <v>991180.3149</v>
      </c>
      <c r="T6" s="204">
        <v>4.03E+17</v>
      </c>
      <c r="U6" s="137">
        <v>140</v>
      </c>
      <c r="V6" s="204">
        <v>-3.83</v>
      </c>
      <c r="W6" s="134" t="b">
        <v>0</v>
      </c>
      <c r="X6" s="137">
        <v>20</v>
      </c>
      <c r="Y6" s="137">
        <v>0.84</v>
      </c>
      <c r="Z6" s="137">
        <v>55.59</v>
      </c>
    </row>
    <row r="7" spans="1:26" ht="15.75" customHeight="1">
      <c r="A7" s="293"/>
      <c r="B7" s="132" t="s">
        <v>8</v>
      </c>
      <c r="C7" s="135" t="s">
        <v>246</v>
      </c>
      <c r="D7" s="135"/>
      <c r="E7" s="135" t="s">
        <v>247</v>
      </c>
      <c r="F7" s="135" t="s">
        <v>247</v>
      </c>
      <c r="G7" s="135" t="s">
        <v>247</v>
      </c>
      <c r="H7" s="135" t="s">
        <v>247</v>
      </c>
      <c r="I7" s="135" t="s">
        <v>247</v>
      </c>
      <c r="J7" s="135" t="s">
        <v>247</v>
      </c>
      <c r="K7" s="135" t="s">
        <v>247</v>
      </c>
      <c r="L7" s="135" t="s">
        <v>247</v>
      </c>
      <c r="M7" s="135" t="s">
        <v>247</v>
      </c>
      <c r="N7" s="135" t="s">
        <v>247</v>
      </c>
      <c r="O7" s="135" t="s">
        <v>247</v>
      </c>
      <c r="P7" s="135" t="s">
        <v>247</v>
      </c>
      <c r="Q7" s="137">
        <v>8.4</v>
      </c>
      <c r="R7" s="137">
        <v>10000</v>
      </c>
      <c r="S7" s="137">
        <v>155702.53510000001</v>
      </c>
      <c r="T7" s="204">
        <v>2040000000000000</v>
      </c>
      <c r="U7" s="137">
        <v>2</v>
      </c>
      <c r="V7" s="204">
        <v>0.5</v>
      </c>
      <c r="W7" s="134" t="b">
        <v>0</v>
      </c>
      <c r="X7" s="137">
        <v>20</v>
      </c>
      <c r="Y7" s="137">
        <v>29.79</v>
      </c>
      <c r="Z7" s="137">
        <v>99.79</v>
      </c>
    </row>
    <row r="8" spans="1:26" ht="15.75" customHeight="1">
      <c r="A8" s="293"/>
      <c r="B8" s="132" t="s">
        <v>9</v>
      </c>
      <c r="C8" s="135" t="s">
        <v>246</v>
      </c>
      <c r="D8" s="135"/>
      <c r="E8" s="135" t="s">
        <v>247</v>
      </c>
      <c r="F8" s="135" t="s">
        <v>247</v>
      </c>
      <c r="G8" s="135" t="s">
        <v>247</v>
      </c>
      <c r="H8" s="135" t="s">
        <v>247</v>
      </c>
      <c r="I8" s="135" t="s">
        <v>247</v>
      </c>
      <c r="J8" s="135" t="s">
        <v>247</v>
      </c>
      <c r="K8" s="135" t="s">
        <v>247</v>
      </c>
      <c r="L8" s="135" t="s">
        <v>247</v>
      </c>
      <c r="M8" s="135" t="s">
        <v>247</v>
      </c>
      <c r="N8" s="135" t="s">
        <v>247</v>
      </c>
      <c r="O8" s="135" t="s">
        <v>247</v>
      </c>
      <c r="P8" s="135" t="s">
        <v>247</v>
      </c>
      <c r="Q8" s="137">
        <v>12.5</v>
      </c>
      <c r="R8" s="137">
        <v>49397</v>
      </c>
      <c r="S8" s="137">
        <v>152627.7322</v>
      </c>
      <c r="T8" s="204">
        <v>1.44E+16</v>
      </c>
      <c r="U8" s="137">
        <v>82</v>
      </c>
      <c r="V8" s="204">
        <v>0.36699999999999999</v>
      </c>
      <c r="W8" s="134" t="b">
        <v>0</v>
      </c>
      <c r="X8" s="137">
        <v>20</v>
      </c>
      <c r="Y8" s="137">
        <v>13.01</v>
      </c>
      <c r="Z8" s="137">
        <v>83.01</v>
      </c>
    </row>
    <row r="9" spans="1:26" ht="15.75" customHeight="1">
      <c r="A9" s="293"/>
      <c r="B9" s="139" t="s">
        <v>10</v>
      </c>
      <c r="C9" s="135" t="s">
        <v>248</v>
      </c>
      <c r="D9" s="135" t="s">
        <v>249</v>
      </c>
      <c r="E9" s="135" t="s">
        <v>248</v>
      </c>
      <c r="F9" s="135"/>
      <c r="G9" s="135"/>
      <c r="H9" s="135"/>
      <c r="I9" s="135" t="s">
        <v>248</v>
      </c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 t="s">
        <v>267</v>
      </c>
      <c r="U9" s="135" t="s">
        <v>267</v>
      </c>
      <c r="V9" s="135" t="s">
        <v>267</v>
      </c>
      <c r="W9" s="134" t="b">
        <v>0</v>
      </c>
      <c r="X9" s="137">
        <v>0</v>
      </c>
      <c r="Y9" s="137">
        <v>0</v>
      </c>
      <c r="Z9" s="137">
        <v>0</v>
      </c>
    </row>
    <row r="10" spans="1:26" ht="15.75" customHeight="1">
      <c r="A10" s="293"/>
      <c r="B10" s="132" t="s">
        <v>11</v>
      </c>
      <c r="C10" s="135" t="s">
        <v>246</v>
      </c>
      <c r="D10" s="135"/>
      <c r="E10" s="135" t="s">
        <v>247</v>
      </c>
      <c r="F10" s="135" t="s">
        <v>247</v>
      </c>
      <c r="G10" s="135" t="s">
        <v>247</v>
      </c>
      <c r="H10" s="135" t="s">
        <v>247</v>
      </c>
      <c r="I10" s="135" t="s">
        <v>247</v>
      </c>
      <c r="J10" s="135" t="s">
        <v>247</v>
      </c>
      <c r="K10" s="135" t="s">
        <v>247</v>
      </c>
      <c r="L10" s="135" t="s">
        <v>247</v>
      </c>
      <c r="M10" s="135" t="s">
        <v>247</v>
      </c>
      <c r="N10" s="135" t="s">
        <v>247</v>
      </c>
      <c r="O10" s="135" t="s">
        <v>247</v>
      </c>
      <c r="P10" s="135" t="s">
        <v>247</v>
      </c>
      <c r="Q10" s="137">
        <v>7.3</v>
      </c>
      <c r="R10" s="137">
        <v>49098</v>
      </c>
      <c r="S10" s="137">
        <v>245265.55379999999</v>
      </c>
      <c r="T10" s="204">
        <v>2.16E+16</v>
      </c>
      <c r="U10" s="137">
        <v>92</v>
      </c>
      <c r="V10" s="204">
        <v>0.28999999999999998</v>
      </c>
      <c r="W10" s="134" t="b">
        <v>0</v>
      </c>
      <c r="X10" s="137">
        <v>20</v>
      </c>
      <c r="Y10" s="137">
        <v>10.91</v>
      </c>
      <c r="Z10" s="137">
        <v>80.91</v>
      </c>
    </row>
    <row r="11" spans="1:26" ht="15.75" customHeight="1">
      <c r="A11" s="293"/>
      <c r="B11" s="132" t="s">
        <v>12</v>
      </c>
      <c r="C11" s="135" t="s">
        <v>246</v>
      </c>
      <c r="D11" s="135"/>
      <c r="E11" s="135" t="s">
        <v>247</v>
      </c>
      <c r="F11" s="135" t="s">
        <v>247</v>
      </c>
      <c r="G11" s="135" t="s">
        <v>247</v>
      </c>
      <c r="H11" s="135" t="s">
        <v>247</v>
      </c>
      <c r="I11" s="135" t="s">
        <v>247</v>
      </c>
      <c r="J11" s="135" t="s">
        <v>247</v>
      </c>
      <c r="K11" s="135" t="s">
        <v>247</v>
      </c>
      <c r="L11" s="135" t="s">
        <v>247</v>
      </c>
      <c r="M11" s="135" t="s">
        <v>247</v>
      </c>
      <c r="N11" s="135" t="s">
        <v>247</v>
      </c>
      <c r="O11" s="135" t="s">
        <v>247</v>
      </c>
      <c r="P11" s="135" t="s">
        <v>247</v>
      </c>
      <c r="Q11" s="137">
        <v>7.1</v>
      </c>
      <c r="R11" s="137">
        <v>10300</v>
      </c>
      <c r="S11" s="137">
        <v>238034.76620000001</v>
      </c>
      <c r="T11" s="204">
        <v>4140000000000000</v>
      </c>
      <c r="U11" s="137">
        <v>29</v>
      </c>
      <c r="V11" s="204">
        <v>0.47799999999999998</v>
      </c>
      <c r="W11" s="134" t="b">
        <v>0</v>
      </c>
      <c r="X11" s="137">
        <v>20</v>
      </c>
      <c r="Y11" s="137">
        <v>24.13</v>
      </c>
      <c r="Z11" s="137">
        <v>94.13</v>
      </c>
    </row>
    <row r="12" spans="1:26" ht="15.75" customHeight="1">
      <c r="A12" s="293"/>
      <c r="B12" s="132" t="s">
        <v>13</v>
      </c>
      <c r="C12" s="135" t="s">
        <v>248</v>
      </c>
      <c r="D12" s="135" t="s">
        <v>249</v>
      </c>
      <c r="E12" s="135" t="s">
        <v>248</v>
      </c>
      <c r="F12" s="135"/>
      <c r="G12" s="135"/>
      <c r="H12" s="135"/>
      <c r="I12" s="135" t="s">
        <v>248</v>
      </c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 t="s">
        <v>267</v>
      </c>
      <c r="U12" s="135" t="s">
        <v>267</v>
      </c>
      <c r="V12" s="135" t="s">
        <v>267</v>
      </c>
      <c r="W12" s="134" t="b">
        <v>0</v>
      </c>
      <c r="X12" s="137">
        <v>0</v>
      </c>
      <c r="Y12" s="137">
        <v>0</v>
      </c>
      <c r="Z12" s="137">
        <v>0</v>
      </c>
    </row>
    <row r="13" spans="1:26" ht="15.75" customHeight="1">
      <c r="A13" s="293"/>
      <c r="B13" s="132" t="s">
        <v>14</v>
      </c>
      <c r="C13" s="135" t="s">
        <v>246</v>
      </c>
      <c r="D13" s="135"/>
      <c r="E13" s="135" t="s">
        <v>247</v>
      </c>
      <c r="F13" s="135" t="s">
        <v>247</v>
      </c>
      <c r="G13" s="135" t="s">
        <v>247</v>
      </c>
      <c r="H13" s="135" t="s">
        <v>247</v>
      </c>
      <c r="I13" s="135" t="s">
        <v>247</v>
      </c>
      <c r="J13" s="135" t="s">
        <v>247</v>
      </c>
      <c r="K13" s="135" t="s">
        <v>247</v>
      </c>
      <c r="L13" s="135" t="s">
        <v>247</v>
      </c>
      <c r="M13" s="135" t="s">
        <v>247</v>
      </c>
      <c r="N13" s="135" t="s">
        <v>247</v>
      </c>
      <c r="O13" s="135" t="s">
        <v>247</v>
      </c>
      <c r="P13" s="135" t="s">
        <v>247</v>
      </c>
      <c r="Q13" s="137">
        <v>9.8000000000000007</v>
      </c>
      <c r="R13" s="137">
        <v>10000</v>
      </c>
      <c r="S13" s="137">
        <v>349405.7635</v>
      </c>
      <c r="T13" s="204">
        <v>1.2E+16</v>
      </c>
      <c r="U13" s="137">
        <v>68</v>
      </c>
      <c r="V13" s="204">
        <v>0.39300000000000002</v>
      </c>
      <c r="W13" s="134" t="b">
        <v>0</v>
      </c>
      <c r="X13" s="137">
        <v>20</v>
      </c>
      <c r="Y13" s="137">
        <v>15.94</v>
      </c>
      <c r="Z13" s="137">
        <v>85.94</v>
      </c>
    </row>
    <row r="14" spans="1:26" ht="15.75" customHeight="1">
      <c r="A14" s="293"/>
      <c r="B14" s="132" t="s">
        <v>15</v>
      </c>
      <c r="C14" s="135" t="s">
        <v>246</v>
      </c>
      <c r="D14" s="135"/>
      <c r="E14" s="135" t="s">
        <v>247</v>
      </c>
      <c r="F14" s="135" t="s">
        <v>247</v>
      </c>
      <c r="G14" s="135" t="s">
        <v>247</v>
      </c>
      <c r="H14" s="135" t="s">
        <v>247</v>
      </c>
      <c r="I14" s="135" t="s">
        <v>247</v>
      </c>
      <c r="J14" s="135" t="s">
        <v>247</v>
      </c>
      <c r="K14" s="135" t="s">
        <v>247</v>
      </c>
      <c r="L14" s="135" t="s">
        <v>247</v>
      </c>
      <c r="M14" s="135" t="s">
        <v>247</v>
      </c>
      <c r="N14" s="135" t="s">
        <v>247</v>
      </c>
      <c r="O14" s="135" t="s">
        <v>247</v>
      </c>
      <c r="P14" s="135" t="s">
        <v>247</v>
      </c>
      <c r="Q14" s="137">
        <v>7.4</v>
      </c>
      <c r="R14" s="137">
        <v>38798</v>
      </c>
      <c r="S14" s="137">
        <v>450874.2697</v>
      </c>
      <c r="T14" s="204">
        <v>5.84E+16</v>
      </c>
      <c r="U14" s="137">
        <v>114</v>
      </c>
      <c r="V14" s="204">
        <v>-0.108</v>
      </c>
      <c r="W14" s="134" t="b">
        <v>0</v>
      </c>
      <c r="X14" s="137">
        <v>20</v>
      </c>
      <c r="Y14" s="137">
        <v>6.29</v>
      </c>
      <c r="Z14" s="137">
        <v>0</v>
      </c>
    </row>
    <row r="15" spans="1:26" ht="15.75" customHeight="1">
      <c r="A15" s="293"/>
      <c r="B15" s="132" t="s">
        <v>16</v>
      </c>
      <c r="C15" s="135" t="s">
        <v>246</v>
      </c>
      <c r="D15" s="135"/>
      <c r="E15" s="135" t="s">
        <v>247</v>
      </c>
      <c r="F15" s="135" t="s">
        <v>247</v>
      </c>
      <c r="G15" s="135" t="s">
        <v>247</v>
      </c>
      <c r="H15" s="135" t="s">
        <v>247</v>
      </c>
      <c r="I15" s="135" t="s">
        <v>247</v>
      </c>
      <c r="J15" s="135" t="s">
        <v>247</v>
      </c>
      <c r="K15" s="135" t="s">
        <v>247</v>
      </c>
      <c r="L15" s="135" t="s">
        <v>247</v>
      </c>
      <c r="M15" s="135" t="s">
        <v>247</v>
      </c>
      <c r="N15" s="135" t="s">
        <v>247</v>
      </c>
      <c r="O15" s="135" t="s">
        <v>247</v>
      </c>
      <c r="P15" s="135" t="s">
        <v>247</v>
      </c>
      <c r="Q15" s="137">
        <v>7.4</v>
      </c>
      <c r="R15" s="137">
        <v>105790</v>
      </c>
      <c r="S15" s="137">
        <v>124342.0425</v>
      </c>
      <c r="T15" s="204">
        <v>1.21E+16</v>
      </c>
      <c r="U15" s="137">
        <v>70</v>
      </c>
      <c r="V15" s="204">
        <v>0.39200000000000002</v>
      </c>
      <c r="W15" s="134" t="b">
        <v>0</v>
      </c>
      <c r="X15" s="137">
        <v>20</v>
      </c>
      <c r="Y15" s="137">
        <v>15.52</v>
      </c>
      <c r="Z15" s="137">
        <v>85.52</v>
      </c>
    </row>
    <row r="16" spans="1:26" ht="15.75" customHeight="1">
      <c r="A16" s="293"/>
      <c r="B16" s="139" t="s">
        <v>17</v>
      </c>
      <c r="C16" s="135" t="s">
        <v>248</v>
      </c>
      <c r="D16" s="135" t="s">
        <v>249</v>
      </c>
      <c r="E16" s="135" t="s">
        <v>248</v>
      </c>
      <c r="F16" s="135"/>
      <c r="G16" s="135"/>
      <c r="H16" s="135"/>
      <c r="I16" s="135" t="s">
        <v>248</v>
      </c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 t="s">
        <v>267</v>
      </c>
      <c r="U16" s="135" t="s">
        <v>267</v>
      </c>
      <c r="V16" s="135" t="s">
        <v>267</v>
      </c>
      <c r="W16" s="134" t="b">
        <v>0</v>
      </c>
      <c r="X16" s="137">
        <v>0</v>
      </c>
      <c r="Y16" s="137">
        <v>0</v>
      </c>
      <c r="Z16" s="137">
        <v>0</v>
      </c>
    </row>
    <row r="17" spans="1:26" ht="15.75" customHeight="1">
      <c r="A17" s="293"/>
      <c r="B17" s="132" t="s">
        <v>18</v>
      </c>
      <c r="C17" s="135" t="s">
        <v>246</v>
      </c>
      <c r="D17" s="135"/>
      <c r="E17" s="135" t="s">
        <v>247</v>
      </c>
      <c r="F17" s="135" t="s">
        <v>247</v>
      </c>
      <c r="G17" s="135" t="s">
        <v>247</v>
      </c>
      <c r="H17" s="135" t="s">
        <v>247</v>
      </c>
      <c r="I17" s="135" t="s">
        <v>247</v>
      </c>
      <c r="J17" s="135" t="s">
        <v>247</v>
      </c>
      <c r="K17" s="135" t="s">
        <v>247</v>
      </c>
      <c r="L17" s="135" t="s">
        <v>247</v>
      </c>
      <c r="M17" s="135" t="s">
        <v>247</v>
      </c>
      <c r="N17" s="135" t="s">
        <v>247</v>
      </c>
      <c r="O17" s="135" t="s">
        <v>247</v>
      </c>
      <c r="P17" s="135" t="s">
        <v>247</v>
      </c>
      <c r="Q17" s="137">
        <v>14.6</v>
      </c>
      <c r="R17" s="137">
        <v>10000</v>
      </c>
      <c r="S17" s="137">
        <v>318632.73310000001</v>
      </c>
      <c r="T17" s="204">
        <v>1.48E+16</v>
      </c>
      <c r="U17" s="137">
        <v>83</v>
      </c>
      <c r="V17" s="204">
        <v>0.36199999999999999</v>
      </c>
      <c r="W17" s="134" t="b">
        <v>0</v>
      </c>
      <c r="X17" s="137">
        <v>20</v>
      </c>
      <c r="Y17" s="137">
        <v>12.8</v>
      </c>
      <c r="Z17" s="137">
        <v>82.8</v>
      </c>
    </row>
    <row r="18" spans="1:26" ht="15.75" customHeight="1">
      <c r="A18" s="293"/>
      <c r="B18" s="132" t="s">
        <v>19</v>
      </c>
      <c r="C18" s="135" t="s">
        <v>246</v>
      </c>
      <c r="D18" s="135"/>
      <c r="E18" s="135" t="s">
        <v>247</v>
      </c>
      <c r="F18" s="135" t="s">
        <v>247</v>
      </c>
      <c r="G18" s="135" t="s">
        <v>247</v>
      </c>
      <c r="H18" s="135" t="s">
        <v>247</v>
      </c>
      <c r="I18" s="135" t="s">
        <v>247</v>
      </c>
      <c r="J18" s="135" t="s">
        <v>247</v>
      </c>
      <c r="K18" s="135" t="s">
        <v>247</v>
      </c>
      <c r="L18" s="135" t="s">
        <v>247</v>
      </c>
      <c r="M18" s="135" t="s">
        <v>247</v>
      </c>
      <c r="N18" s="135" t="s">
        <v>247</v>
      </c>
      <c r="O18" s="135" t="s">
        <v>247</v>
      </c>
      <c r="P18" s="135" t="s">
        <v>247</v>
      </c>
      <c r="Q18" s="137">
        <v>7</v>
      </c>
      <c r="R18" s="137">
        <v>127590</v>
      </c>
      <c r="S18" s="137">
        <v>319307.68959999998</v>
      </c>
      <c r="T18" s="204">
        <v>9.11E+16</v>
      </c>
      <c r="U18" s="137">
        <v>123</v>
      </c>
      <c r="V18" s="204">
        <v>-0.46100000000000002</v>
      </c>
      <c r="W18" s="134" t="b">
        <v>0</v>
      </c>
      <c r="X18" s="137">
        <v>20</v>
      </c>
      <c r="Y18" s="137">
        <v>4.41</v>
      </c>
      <c r="Z18" s="137">
        <v>74.41</v>
      </c>
    </row>
    <row r="19" spans="1:26" ht="15.75" customHeight="1">
      <c r="A19" s="293"/>
      <c r="B19" s="132" t="s">
        <v>20</v>
      </c>
      <c r="C19" s="135" t="s">
        <v>246</v>
      </c>
      <c r="D19" s="135"/>
      <c r="E19" s="135" t="s">
        <v>247</v>
      </c>
      <c r="F19" s="135" t="s">
        <v>247</v>
      </c>
      <c r="G19" s="135" t="s">
        <v>247</v>
      </c>
      <c r="H19" s="135" t="s">
        <v>247</v>
      </c>
      <c r="I19" s="135" t="s">
        <v>247</v>
      </c>
      <c r="J19" s="135" t="s">
        <v>247</v>
      </c>
      <c r="K19" s="135" t="s">
        <v>247</v>
      </c>
      <c r="L19" s="135" t="s">
        <v>247</v>
      </c>
      <c r="M19" s="135" t="s">
        <v>247</v>
      </c>
      <c r="N19" s="135" t="s">
        <v>247</v>
      </c>
      <c r="O19" s="135" t="s">
        <v>247</v>
      </c>
      <c r="P19" s="135" t="s">
        <v>247</v>
      </c>
      <c r="Q19" s="137">
        <v>9.6999999999999993</v>
      </c>
      <c r="R19" s="137">
        <v>10000</v>
      </c>
      <c r="S19" s="137">
        <v>336525.33649999998</v>
      </c>
      <c r="T19" s="204">
        <v>1.1E+16</v>
      </c>
      <c r="U19" s="137">
        <v>65</v>
      </c>
      <c r="V19" s="204">
        <v>0.40400000000000003</v>
      </c>
      <c r="W19" s="134" t="b">
        <v>0</v>
      </c>
      <c r="X19" s="137">
        <v>20</v>
      </c>
      <c r="Y19" s="137">
        <v>16.57</v>
      </c>
      <c r="Z19" s="137">
        <v>86.57</v>
      </c>
    </row>
    <row r="20" spans="1:26" ht="15.75" customHeight="1">
      <c r="A20" s="293"/>
      <c r="B20" s="132" t="s">
        <v>21</v>
      </c>
      <c r="C20" s="135" t="s">
        <v>246</v>
      </c>
      <c r="D20" s="135"/>
      <c r="E20" s="135" t="s">
        <v>247</v>
      </c>
      <c r="F20" s="135" t="s">
        <v>247</v>
      </c>
      <c r="G20" s="135" t="s">
        <v>247</v>
      </c>
      <c r="H20" s="135" t="s">
        <v>247</v>
      </c>
      <c r="I20" s="135" t="s">
        <v>247</v>
      </c>
      <c r="J20" s="135" t="s">
        <v>247</v>
      </c>
      <c r="K20" s="135" t="s">
        <v>247</v>
      </c>
      <c r="L20" s="135" t="s">
        <v>247</v>
      </c>
      <c r="M20" s="135" t="s">
        <v>247</v>
      </c>
      <c r="N20" s="135" t="s">
        <v>247</v>
      </c>
      <c r="O20" s="135" t="s">
        <v>247</v>
      </c>
      <c r="P20" s="135" t="s">
        <v>247</v>
      </c>
      <c r="Q20" s="137">
        <v>12.5</v>
      </c>
      <c r="R20" s="137">
        <v>10000</v>
      </c>
      <c r="S20" s="137">
        <v>210277.1678</v>
      </c>
      <c r="T20" s="204">
        <v>5530000000000000</v>
      </c>
      <c r="U20" s="137">
        <v>39</v>
      </c>
      <c r="V20" s="204">
        <v>0.46300000000000002</v>
      </c>
      <c r="W20" s="134" t="b">
        <v>0</v>
      </c>
      <c r="X20" s="137">
        <v>20</v>
      </c>
      <c r="Y20" s="137">
        <v>22.03</v>
      </c>
      <c r="Z20" s="137">
        <v>92.03</v>
      </c>
    </row>
    <row r="21" spans="1:26" ht="15.75" customHeight="1">
      <c r="A21" s="293"/>
      <c r="B21" s="132" t="s">
        <v>22</v>
      </c>
      <c r="C21" s="135" t="s">
        <v>246</v>
      </c>
      <c r="D21" s="135"/>
      <c r="E21" s="135" t="s">
        <v>247</v>
      </c>
      <c r="F21" s="135" t="s">
        <v>247</v>
      </c>
      <c r="G21" s="135" t="s">
        <v>247</v>
      </c>
      <c r="H21" s="135" t="s">
        <v>247</v>
      </c>
      <c r="I21" s="135" t="s">
        <v>247</v>
      </c>
      <c r="J21" s="135" t="s">
        <v>247</v>
      </c>
      <c r="K21" s="135" t="s">
        <v>247</v>
      </c>
      <c r="L21" s="135" t="s">
        <v>247</v>
      </c>
      <c r="M21" s="135" t="s">
        <v>247</v>
      </c>
      <c r="N21" s="135" t="s">
        <v>247</v>
      </c>
      <c r="O21" s="135" t="s">
        <v>247</v>
      </c>
      <c r="P21" s="135" t="s">
        <v>247</v>
      </c>
      <c r="Q21" s="137">
        <v>9.5</v>
      </c>
      <c r="R21" s="137">
        <v>10000</v>
      </c>
      <c r="S21" s="137">
        <v>493499.66710000002</v>
      </c>
      <c r="T21" s="204">
        <v>2.31E+16</v>
      </c>
      <c r="U21" s="137">
        <v>94</v>
      </c>
      <c r="V21" s="204">
        <v>0.27300000000000002</v>
      </c>
      <c r="W21" s="134" t="b">
        <v>0</v>
      </c>
      <c r="X21" s="137">
        <v>20</v>
      </c>
      <c r="Y21" s="137">
        <v>10.49</v>
      </c>
      <c r="Z21" s="137">
        <v>80.489999999999995</v>
      </c>
    </row>
    <row r="22" spans="1:26" ht="15.75" customHeight="1">
      <c r="A22" s="293"/>
      <c r="B22" s="141" t="s">
        <v>23</v>
      </c>
      <c r="C22" s="135" t="s">
        <v>248</v>
      </c>
      <c r="D22" s="135" t="s">
        <v>249</v>
      </c>
      <c r="E22" s="135" t="s">
        <v>248</v>
      </c>
      <c r="F22" s="135"/>
      <c r="G22" s="135"/>
      <c r="H22" s="135"/>
      <c r="I22" s="135" t="s">
        <v>248</v>
      </c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 t="s">
        <v>267</v>
      </c>
      <c r="U22" s="135" t="s">
        <v>267</v>
      </c>
      <c r="V22" s="135" t="s">
        <v>267</v>
      </c>
      <c r="W22" s="134" t="b">
        <v>0</v>
      </c>
      <c r="X22" s="137">
        <v>0</v>
      </c>
      <c r="Y22" s="137">
        <v>0</v>
      </c>
      <c r="Z22" s="137">
        <v>0</v>
      </c>
    </row>
    <row r="23" spans="1:26" ht="15.75" customHeight="1">
      <c r="A23" s="294" t="s">
        <v>24</v>
      </c>
      <c r="B23" s="142" t="s">
        <v>25</v>
      </c>
      <c r="C23" s="135" t="s">
        <v>246</v>
      </c>
      <c r="D23" s="135"/>
      <c r="E23" s="135" t="s">
        <v>247</v>
      </c>
      <c r="F23" s="135" t="s">
        <v>247</v>
      </c>
      <c r="G23" s="135" t="s">
        <v>247</v>
      </c>
      <c r="H23" s="135" t="s">
        <v>247</v>
      </c>
      <c r="I23" s="135" t="s">
        <v>247</v>
      </c>
      <c r="J23" s="135" t="s">
        <v>247</v>
      </c>
      <c r="K23" s="135" t="s">
        <v>247</v>
      </c>
      <c r="L23" s="135" t="s">
        <v>247</v>
      </c>
      <c r="M23" s="135" t="s">
        <v>247</v>
      </c>
      <c r="N23" s="135" t="s">
        <v>247</v>
      </c>
      <c r="O23" s="135" t="s">
        <v>247</v>
      </c>
      <c r="P23" s="135" t="s">
        <v>247</v>
      </c>
      <c r="Q23" s="137">
        <v>8</v>
      </c>
      <c r="R23" s="137">
        <v>78194</v>
      </c>
      <c r="S23" s="137">
        <v>170932.81039999999</v>
      </c>
      <c r="T23" s="204">
        <v>1.83E+16</v>
      </c>
      <c r="U23" s="137">
        <v>88</v>
      </c>
      <c r="V23" s="204">
        <v>0.32500000000000001</v>
      </c>
      <c r="W23" s="134" t="b">
        <v>0</v>
      </c>
      <c r="X23" s="137">
        <v>20</v>
      </c>
      <c r="Y23" s="137">
        <v>11.75</v>
      </c>
      <c r="Z23" s="137">
        <v>81.75</v>
      </c>
    </row>
    <row r="24" spans="1:26" ht="15.75" customHeight="1">
      <c r="A24" s="294"/>
      <c r="B24" s="142" t="s">
        <v>26</v>
      </c>
      <c r="C24" s="135" t="s">
        <v>246</v>
      </c>
      <c r="D24" s="135"/>
      <c r="E24" s="135" t="s">
        <v>247</v>
      </c>
      <c r="F24" s="135" t="s">
        <v>247</v>
      </c>
      <c r="G24" s="135" t="s">
        <v>247</v>
      </c>
      <c r="H24" s="135" t="s">
        <v>247</v>
      </c>
      <c r="I24" s="135" t="s">
        <v>247</v>
      </c>
      <c r="J24" s="135" t="s">
        <v>247</v>
      </c>
      <c r="K24" s="135" t="s">
        <v>247</v>
      </c>
      <c r="L24" s="135" t="s">
        <v>247</v>
      </c>
      <c r="M24" s="135" t="s">
        <v>247</v>
      </c>
      <c r="N24" s="135" t="s">
        <v>247</v>
      </c>
      <c r="O24" s="135" t="s">
        <v>247</v>
      </c>
      <c r="P24" s="135" t="s">
        <v>247</v>
      </c>
      <c r="Q24" s="137">
        <v>6.1</v>
      </c>
      <c r="R24" s="137">
        <v>38797</v>
      </c>
      <c r="S24" s="137">
        <v>401643.04580000002</v>
      </c>
      <c r="T24" s="204">
        <v>3.82E+16</v>
      </c>
      <c r="U24" s="137">
        <v>107</v>
      </c>
      <c r="V24" s="204">
        <v>0.11</v>
      </c>
      <c r="W24" s="134" t="b">
        <v>0</v>
      </c>
      <c r="X24" s="137">
        <v>20</v>
      </c>
      <c r="Y24" s="137">
        <v>7.76</v>
      </c>
      <c r="Z24" s="137">
        <v>77.760000000000005</v>
      </c>
    </row>
    <row r="25" spans="1:26" ht="15.75" customHeight="1">
      <c r="A25" s="294"/>
      <c r="B25" s="142" t="s">
        <v>27</v>
      </c>
      <c r="C25" s="135" t="s">
        <v>248</v>
      </c>
      <c r="D25" s="135" t="s">
        <v>249</v>
      </c>
      <c r="E25" s="135" t="s">
        <v>248</v>
      </c>
      <c r="F25" s="135"/>
      <c r="G25" s="135"/>
      <c r="H25" s="135"/>
      <c r="I25" s="135" t="s">
        <v>248</v>
      </c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 t="s">
        <v>267</v>
      </c>
      <c r="U25" s="135" t="s">
        <v>267</v>
      </c>
      <c r="V25" s="135" t="s">
        <v>267</v>
      </c>
      <c r="W25" s="134" t="b">
        <v>0</v>
      </c>
      <c r="X25" s="137">
        <v>0</v>
      </c>
      <c r="Y25" s="137">
        <v>0</v>
      </c>
      <c r="Z25" s="137">
        <v>0</v>
      </c>
    </row>
    <row r="26" spans="1:26" ht="15.75" customHeight="1">
      <c r="A26" s="294"/>
      <c r="B26" s="142" t="s">
        <v>28</v>
      </c>
      <c r="C26" s="135" t="s">
        <v>246</v>
      </c>
      <c r="D26" s="135"/>
      <c r="E26" s="135" t="s">
        <v>247</v>
      </c>
      <c r="F26" s="135" t="s">
        <v>247</v>
      </c>
      <c r="G26" s="135" t="s">
        <v>247</v>
      </c>
      <c r="H26" s="135" t="s">
        <v>247</v>
      </c>
      <c r="I26" s="135" t="s">
        <v>247</v>
      </c>
      <c r="J26" s="135" t="s">
        <v>247</v>
      </c>
      <c r="K26" s="135" t="s">
        <v>247</v>
      </c>
      <c r="L26" s="135" t="s">
        <v>247</v>
      </c>
      <c r="M26" s="135" t="s">
        <v>247</v>
      </c>
      <c r="N26" s="135" t="s">
        <v>247</v>
      </c>
      <c r="O26" s="135" t="s">
        <v>247</v>
      </c>
      <c r="P26" s="135" t="s">
        <v>247</v>
      </c>
      <c r="Q26" s="137">
        <v>8.8000000000000007</v>
      </c>
      <c r="R26" s="137">
        <v>10000</v>
      </c>
      <c r="S26" s="137">
        <v>195581.2335</v>
      </c>
      <c r="T26" s="204">
        <v>3370000000000000</v>
      </c>
      <c r="U26" s="137">
        <v>19</v>
      </c>
      <c r="V26" s="204">
        <v>0.48599999999999999</v>
      </c>
      <c r="W26" s="134" t="b">
        <v>0</v>
      </c>
      <c r="X26" s="137">
        <v>20</v>
      </c>
      <c r="Y26" s="137">
        <v>26.22</v>
      </c>
      <c r="Z26" s="137">
        <v>96.22</v>
      </c>
    </row>
    <row r="27" spans="1:26" ht="15.75" customHeight="1">
      <c r="A27" s="294"/>
      <c r="B27" s="142" t="s">
        <v>29</v>
      </c>
      <c r="C27" s="135" t="s">
        <v>248</v>
      </c>
      <c r="D27" s="135" t="s">
        <v>249</v>
      </c>
      <c r="E27" s="135" t="s">
        <v>248</v>
      </c>
      <c r="F27" s="135"/>
      <c r="G27" s="135"/>
      <c r="H27" s="135"/>
      <c r="I27" s="135" t="s">
        <v>248</v>
      </c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 t="s">
        <v>267</v>
      </c>
      <c r="U27" s="135" t="s">
        <v>267</v>
      </c>
      <c r="V27" s="135" t="s">
        <v>267</v>
      </c>
      <c r="W27" s="134" t="b">
        <v>0</v>
      </c>
      <c r="X27" s="137">
        <v>0</v>
      </c>
      <c r="Y27" s="137">
        <v>0</v>
      </c>
      <c r="Z27" s="137">
        <v>0</v>
      </c>
    </row>
    <row r="28" spans="1:26" ht="15.75" customHeight="1">
      <c r="A28" s="294"/>
      <c r="B28" s="142" t="s">
        <v>31</v>
      </c>
      <c r="C28" s="135" t="s">
        <v>252</v>
      </c>
      <c r="D28" s="135"/>
      <c r="E28" s="135" t="s">
        <v>247</v>
      </c>
      <c r="F28" s="135" t="s">
        <v>247</v>
      </c>
      <c r="G28" s="135" t="s">
        <v>247</v>
      </c>
      <c r="H28" s="135" t="s">
        <v>247</v>
      </c>
      <c r="I28" s="135" t="s">
        <v>247</v>
      </c>
      <c r="J28" s="135" t="s">
        <v>247</v>
      </c>
      <c r="K28" s="135" t="s">
        <v>247</v>
      </c>
      <c r="L28" s="135" t="s">
        <v>247</v>
      </c>
      <c r="M28" s="135" t="s">
        <v>247</v>
      </c>
      <c r="N28" s="135" t="s">
        <v>247</v>
      </c>
      <c r="O28" s="135" t="s">
        <v>247</v>
      </c>
      <c r="P28" s="135" t="s">
        <v>247</v>
      </c>
      <c r="Q28" s="137">
        <v>12</v>
      </c>
      <c r="R28" s="137">
        <v>106393</v>
      </c>
      <c r="S28" s="137">
        <v>310645.7439</v>
      </c>
      <c r="T28" s="204">
        <v>1.23E+17</v>
      </c>
      <c r="U28" s="137">
        <v>127</v>
      </c>
      <c r="V28" s="204">
        <v>-0.80800000000000005</v>
      </c>
      <c r="W28" s="134" t="b">
        <v>0</v>
      </c>
      <c r="X28" s="137">
        <v>20</v>
      </c>
      <c r="Y28" s="137">
        <v>3.57</v>
      </c>
      <c r="Z28" s="137">
        <v>57.5</v>
      </c>
    </row>
    <row r="29" spans="1:26" ht="15.75" customHeight="1">
      <c r="A29" s="294"/>
      <c r="B29" s="142" t="s">
        <v>32</v>
      </c>
      <c r="C29" s="135" t="s">
        <v>246</v>
      </c>
      <c r="D29" s="135"/>
      <c r="E29" s="135" t="s">
        <v>247</v>
      </c>
      <c r="F29" s="135" t="s">
        <v>247</v>
      </c>
      <c r="G29" s="135" t="s">
        <v>247</v>
      </c>
      <c r="H29" s="135" t="s">
        <v>247</v>
      </c>
      <c r="I29" s="135" t="s">
        <v>247</v>
      </c>
      <c r="J29" s="135" t="s">
        <v>247</v>
      </c>
      <c r="K29" s="135" t="s">
        <v>247</v>
      </c>
      <c r="L29" s="135" t="s">
        <v>247</v>
      </c>
      <c r="M29" s="135" t="s">
        <v>247</v>
      </c>
      <c r="N29" s="135" t="s">
        <v>247</v>
      </c>
      <c r="O29" s="135" t="s">
        <v>247</v>
      </c>
      <c r="P29" s="135" t="s">
        <v>247</v>
      </c>
      <c r="Q29" s="137">
        <v>20</v>
      </c>
      <c r="R29" s="137">
        <v>40000</v>
      </c>
      <c r="S29" s="137">
        <v>352358.69900000002</v>
      </c>
      <c r="T29" s="204">
        <v>9.93E+16</v>
      </c>
      <c r="U29" s="137">
        <v>126</v>
      </c>
      <c r="V29" s="204">
        <v>-0.55000000000000004</v>
      </c>
      <c r="W29" s="134" t="b">
        <v>0</v>
      </c>
      <c r="X29" s="137">
        <v>20</v>
      </c>
      <c r="Y29" s="137">
        <v>3.78</v>
      </c>
      <c r="Z29" s="137">
        <v>73.78</v>
      </c>
    </row>
    <row r="30" spans="1:26" ht="15.75" customHeight="1">
      <c r="A30" s="294"/>
      <c r="B30" s="142" t="s">
        <v>33</v>
      </c>
      <c r="C30" s="135" t="s">
        <v>252</v>
      </c>
      <c r="D30" s="135"/>
      <c r="E30" s="135" t="s">
        <v>247</v>
      </c>
      <c r="F30" s="135" t="s">
        <v>247</v>
      </c>
      <c r="G30" s="135" t="s">
        <v>247</v>
      </c>
      <c r="H30" s="135" t="s">
        <v>247</v>
      </c>
      <c r="I30" s="135" t="s">
        <v>247</v>
      </c>
      <c r="J30" s="135" t="s">
        <v>247</v>
      </c>
      <c r="K30" s="135" t="s">
        <v>247</v>
      </c>
      <c r="L30" s="135" t="s">
        <v>247</v>
      </c>
      <c r="M30" s="135" t="s">
        <v>247</v>
      </c>
      <c r="N30" s="135" t="s">
        <v>247</v>
      </c>
      <c r="O30" s="135" t="s">
        <v>247</v>
      </c>
      <c r="P30" s="135" t="s">
        <v>247</v>
      </c>
      <c r="Q30" s="137">
        <v>20</v>
      </c>
      <c r="R30" s="137">
        <v>10000</v>
      </c>
      <c r="S30" s="137">
        <v>374044.8113</v>
      </c>
      <c r="T30" s="204">
        <v>2.8E+16</v>
      </c>
      <c r="U30" s="137">
        <v>96</v>
      </c>
      <c r="V30" s="204">
        <v>0.22</v>
      </c>
      <c r="W30" s="134" t="b">
        <v>0</v>
      </c>
      <c r="X30" s="137">
        <v>20</v>
      </c>
      <c r="Y30" s="137">
        <v>10.07</v>
      </c>
      <c r="Z30" s="137">
        <v>62.05</v>
      </c>
    </row>
    <row r="31" spans="1:26" ht="15.75" customHeight="1">
      <c r="A31" s="294"/>
      <c r="B31" s="141" t="s">
        <v>34</v>
      </c>
      <c r="C31" s="135" t="s">
        <v>248</v>
      </c>
      <c r="D31" s="135" t="s">
        <v>249</v>
      </c>
      <c r="E31" s="135" t="s">
        <v>248</v>
      </c>
      <c r="F31" s="135"/>
      <c r="G31" s="135"/>
      <c r="H31" s="135"/>
      <c r="I31" s="135" t="s">
        <v>248</v>
      </c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 t="s">
        <v>267</v>
      </c>
      <c r="U31" s="135" t="s">
        <v>267</v>
      </c>
      <c r="V31" s="135" t="s">
        <v>267</v>
      </c>
      <c r="W31" s="134" t="b">
        <v>0</v>
      </c>
      <c r="X31" s="137">
        <v>0</v>
      </c>
      <c r="Y31" s="137">
        <v>0</v>
      </c>
      <c r="Z31" s="137">
        <v>0</v>
      </c>
    </row>
    <row r="32" spans="1:26" ht="15.75" customHeight="1">
      <c r="A32" s="294"/>
      <c r="B32" s="142" t="s">
        <v>35</v>
      </c>
      <c r="C32" s="135" t="s">
        <v>252</v>
      </c>
      <c r="D32" s="135"/>
      <c r="E32" s="135" t="s">
        <v>247</v>
      </c>
      <c r="F32" s="135" t="s">
        <v>247</v>
      </c>
      <c r="G32" s="135" t="s">
        <v>247</v>
      </c>
      <c r="H32" s="135" t="s">
        <v>247</v>
      </c>
      <c r="I32" s="135" t="s">
        <v>247</v>
      </c>
      <c r="J32" s="135" t="s">
        <v>247</v>
      </c>
      <c r="K32" s="135" t="s">
        <v>247</v>
      </c>
      <c r="L32" s="135" t="s">
        <v>247</v>
      </c>
      <c r="M32" s="135" t="s">
        <v>247</v>
      </c>
      <c r="N32" s="135" t="s">
        <v>247</v>
      </c>
      <c r="O32" s="135" t="s">
        <v>247</v>
      </c>
      <c r="P32" s="135" t="s">
        <v>247</v>
      </c>
      <c r="Q32" s="137">
        <v>8.9</v>
      </c>
      <c r="R32" s="137">
        <v>10000</v>
      </c>
      <c r="S32" s="137">
        <v>178219.84409999999</v>
      </c>
      <c r="T32" s="204">
        <v>2830000000000000</v>
      </c>
      <c r="U32" s="137">
        <v>11</v>
      </c>
      <c r="V32" s="204">
        <v>0.49199999999999999</v>
      </c>
      <c r="W32" s="134" t="b">
        <v>0</v>
      </c>
      <c r="X32" s="137">
        <v>20</v>
      </c>
      <c r="Y32" s="137">
        <v>27.9</v>
      </c>
      <c r="Z32" s="137">
        <v>74.53</v>
      </c>
    </row>
    <row r="33" spans="1:26" ht="15.75" customHeight="1">
      <c r="A33" s="294"/>
      <c r="B33" s="142" t="s">
        <v>36</v>
      </c>
      <c r="C33" s="135" t="s">
        <v>246</v>
      </c>
      <c r="D33" s="135"/>
      <c r="E33" s="135" t="s">
        <v>247</v>
      </c>
      <c r="F33" s="135" t="s">
        <v>247</v>
      </c>
      <c r="G33" s="135" t="s">
        <v>247</v>
      </c>
      <c r="H33" s="135" t="s">
        <v>247</v>
      </c>
      <c r="I33" s="135" t="s">
        <v>247</v>
      </c>
      <c r="J33" s="135" t="s">
        <v>247</v>
      </c>
      <c r="K33" s="135" t="s">
        <v>247</v>
      </c>
      <c r="L33" s="135" t="s">
        <v>247</v>
      </c>
      <c r="M33" s="135" t="s">
        <v>247</v>
      </c>
      <c r="N33" s="135" t="s">
        <v>247</v>
      </c>
      <c r="O33" s="135" t="s">
        <v>247</v>
      </c>
      <c r="P33" s="135" t="s">
        <v>247</v>
      </c>
      <c r="Q33" s="137">
        <v>18</v>
      </c>
      <c r="R33" s="137">
        <v>29399</v>
      </c>
      <c r="S33" s="137">
        <v>161995.88219999999</v>
      </c>
      <c r="T33" s="204">
        <v>1.39E+16</v>
      </c>
      <c r="U33" s="137">
        <v>78</v>
      </c>
      <c r="V33" s="204">
        <v>0.372</v>
      </c>
      <c r="W33" s="134" t="b">
        <v>0</v>
      </c>
      <c r="X33" s="137">
        <v>20</v>
      </c>
      <c r="Y33" s="137">
        <v>13.85</v>
      </c>
      <c r="Z33" s="137">
        <v>83.85</v>
      </c>
    </row>
    <row r="34" spans="1:26" ht="15.75" customHeight="1">
      <c r="A34" s="294"/>
      <c r="B34" s="142" t="s">
        <v>37</v>
      </c>
      <c r="C34" s="135" t="s">
        <v>246</v>
      </c>
      <c r="D34" s="135"/>
      <c r="E34" s="135" t="s">
        <v>247</v>
      </c>
      <c r="F34" s="135" t="s">
        <v>247</v>
      </c>
      <c r="G34" s="135" t="s">
        <v>247</v>
      </c>
      <c r="H34" s="135" t="s">
        <v>247</v>
      </c>
      <c r="I34" s="135" t="s">
        <v>247</v>
      </c>
      <c r="J34" s="135" t="s">
        <v>247</v>
      </c>
      <c r="K34" s="135" t="s">
        <v>247</v>
      </c>
      <c r="L34" s="135" t="s">
        <v>247</v>
      </c>
      <c r="M34" s="135" t="s">
        <v>247</v>
      </c>
      <c r="N34" s="135" t="s">
        <v>247</v>
      </c>
      <c r="O34" s="135" t="s">
        <v>247</v>
      </c>
      <c r="P34" s="135" t="s">
        <v>247</v>
      </c>
      <c r="Q34" s="137">
        <v>9.6</v>
      </c>
      <c r="R34" s="137">
        <v>177894</v>
      </c>
      <c r="S34" s="137">
        <v>202558.91080000001</v>
      </c>
      <c r="T34" s="204">
        <v>7.01E+16</v>
      </c>
      <c r="U34" s="137">
        <v>116</v>
      </c>
      <c r="V34" s="204">
        <v>-0.23400000000000001</v>
      </c>
      <c r="W34" s="134" t="b">
        <v>0</v>
      </c>
      <c r="X34" s="137">
        <v>20</v>
      </c>
      <c r="Y34" s="137">
        <v>5.87</v>
      </c>
      <c r="Z34" s="137">
        <v>75.87</v>
      </c>
    </row>
    <row r="35" spans="1:26" ht="15.75" customHeight="1">
      <c r="A35" s="294"/>
      <c r="B35" s="142" t="s">
        <v>38</v>
      </c>
      <c r="C35" s="135" t="s">
        <v>246</v>
      </c>
      <c r="D35" s="135"/>
      <c r="E35" s="135" t="s">
        <v>247</v>
      </c>
      <c r="F35" s="135" t="s">
        <v>247</v>
      </c>
      <c r="G35" s="135" t="s">
        <v>247</v>
      </c>
      <c r="H35" s="135" t="s">
        <v>247</v>
      </c>
      <c r="I35" s="135" t="s">
        <v>247</v>
      </c>
      <c r="J35" s="135" t="s">
        <v>247</v>
      </c>
      <c r="K35" s="135" t="s">
        <v>247</v>
      </c>
      <c r="L35" s="135" t="s">
        <v>247</v>
      </c>
      <c r="M35" s="135" t="s">
        <v>247</v>
      </c>
      <c r="N35" s="135" t="s">
        <v>247</v>
      </c>
      <c r="O35" s="135" t="s">
        <v>247</v>
      </c>
      <c r="P35" s="135" t="s">
        <v>247</v>
      </c>
      <c r="Q35" s="137">
        <v>7.6</v>
      </c>
      <c r="R35" s="137">
        <v>30300</v>
      </c>
      <c r="S35" s="137">
        <v>218101.6667</v>
      </c>
      <c r="T35" s="204">
        <v>1.1E+16</v>
      </c>
      <c r="U35" s="137">
        <v>64</v>
      </c>
      <c r="V35" s="204">
        <v>0.40400000000000003</v>
      </c>
      <c r="W35" s="134" t="b">
        <v>0</v>
      </c>
      <c r="X35" s="137">
        <v>20</v>
      </c>
      <c r="Y35" s="137">
        <v>16.78</v>
      </c>
      <c r="Z35" s="137">
        <v>86.78</v>
      </c>
    </row>
    <row r="36" spans="1:26" ht="15.75" customHeight="1">
      <c r="A36" s="294"/>
      <c r="B36" s="142" t="s">
        <v>39</v>
      </c>
      <c r="C36" s="135" t="s">
        <v>246</v>
      </c>
      <c r="D36" s="135"/>
      <c r="E36" s="135" t="s">
        <v>247</v>
      </c>
      <c r="F36" s="135" t="s">
        <v>247</v>
      </c>
      <c r="G36" s="135" t="s">
        <v>247</v>
      </c>
      <c r="H36" s="135" t="s">
        <v>247</v>
      </c>
      <c r="I36" s="135" t="s">
        <v>247</v>
      </c>
      <c r="J36" s="135" t="s">
        <v>247</v>
      </c>
      <c r="K36" s="135" t="s">
        <v>247</v>
      </c>
      <c r="L36" s="135" t="s">
        <v>247</v>
      </c>
      <c r="M36" s="135" t="s">
        <v>247</v>
      </c>
      <c r="N36" s="135" t="s">
        <v>247</v>
      </c>
      <c r="O36" s="135" t="s">
        <v>247</v>
      </c>
      <c r="P36" s="135" t="s">
        <v>247</v>
      </c>
      <c r="Q36" s="137">
        <v>9.4</v>
      </c>
      <c r="R36" s="137">
        <v>10000</v>
      </c>
      <c r="S36" s="137">
        <v>261577.0098</v>
      </c>
      <c r="T36" s="204">
        <v>6430000000000000</v>
      </c>
      <c r="U36" s="137">
        <v>45</v>
      </c>
      <c r="V36" s="204">
        <v>0.45300000000000001</v>
      </c>
      <c r="W36" s="134" t="b">
        <v>0</v>
      </c>
      <c r="X36" s="137">
        <v>20</v>
      </c>
      <c r="Y36" s="137">
        <v>20.77</v>
      </c>
      <c r="Z36" s="137">
        <v>90.77</v>
      </c>
    </row>
    <row r="37" spans="1:26">
      <c r="A37" s="294"/>
      <c r="B37" s="141" t="s">
        <v>40</v>
      </c>
      <c r="C37" s="135" t="s">
        <v>248</v>
      </c>
      <c r="D37" s="135" t="s">
        <v>249</v>
      </c>
      <c r="E37" s="135" t="s">
        <v>248</v>
      </c>
      <c r="F37" s="135"/>
      <c r="G37" s="135"/>
      <c r="H37" s="135"/>
      <c r="I37" s="135" t="s">
        <v>248</v>
      </c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 t="s">
        <v>267</v>
      </c>
      <c r="U37" s="135" t="s">
        <v>267</v>
      </c>
      <c r="V37" s="135" t="s">
        <v>267</v>
      </c>
      <c r="W37" s="134" t="b">
        <v>0</v>
      </c>
      <c r="X37" s="137">
        <v>0</v>
      </c>
      <c r="Y37" s="137">
        <v>0</v>
      </c>
      <c r="Z37" s="137">
        <v>0</v>
      </c>
    </row>
    <row r="38" spans="1:26">
      <c r="A38" s="294"/>
      <c r="B38" s="142" t="s">
        <v>41</v>
      </c>
      <c r="C38" s="135" t="s">
        <v>252</v>
      </c>
      <c r="D38" s="135"/>
      <c r="E38" s="135" t="s">
        <v>247</v>
      </c>
      <c r="F38" s="135" t="s">
        <v>247</v>
      </c>
      <c r="G38" s="135" t="s">
        <v>247</v>
      </c>
      <c r="H38" s="135" t="s">
        <v>247</v>
      </c>
      <c r="I38" s="135" t="s">
        <v>247</v>
      </c>
      <c r="J38" s="135" t="s">
        <v>247</v>
      </c>
      <c r="K38" s="135" t="s">
        <v>247</v>
      </c>
      <c r="L38" s="135" t="s">
        <v>247</v>
      </c>
      <c r="M38" s="135" t="s">
        <v>247</v>
      </c>
      <c r="N38" s="135" t="s">
        <v>247</v>
      </c>
      <c r="O38" s="135" t="s">
        <v>247</v>
      </c>
      <c r="P38" s="135" t="s">
        <v>247</v>
      </c>
      <c r="Q38" s="137">
        <v>13.9</v>
      </c>
      <c r="R38" s="137">
        <v>10000</v>
      </c>
      <c r="S38" s="137">
        <v>261970.734</v>
      </c>
      <c r="T38" s="204">
        <v>9540000000000000</v>
      </c>
      <c r="U38" s="137">
        <v>62</v>
      </c>
      <c r="V38" s="204">
        <v>0.41899999999999998</v>
      </c>
      <c r="W38" s="134" t="b">
        <v>0</v>
      </c>
      <c r="X38" s="137">
        <v>20</v>
      </c>
      <c r="Y38" s="137">
        <v>17.2</v>
      </c>
      <c r="Z38" s="137">
        <v>67.040000000000006</v>
      </c>
    </row>
    <row r="39" spans="1:26">
      <c r="A39" s="294"/>
      <c r="B39" s="142" t="s">
        <v>42</v>
      </c>
      <c r="C39" s="135" t="s">
        <v>246</v>
      </c>
      <c r="D39" s="135"/>
      <c r="E39" s="135" t="s">
        <v>247</v>
      </c>
      <c r="F39" s="135" t="s">
        <v>247</v>
      </c>
      <c r="G39" s="135" t="s">
        <v>247</v>
      </c>
      <c r="H39" s="135" t="s">
        <v>247</v>
      </c>
      <c r="I39" s="135" t="s">
        <v>247</v>
      </c>
      <c r="J39" s="135" t="s">
        <v>247</v>
      </c>
      <c r="K39" s="135" t="s">
        <v>247</v>
      </c>
      <c r="L39" s="135" t="s">
        <v>247</v>
      </c>
      <c r="M39" s="135" t="s">
        <v>247</v>
      </c>
      <c r="N39" s="135" t="s">
        <v>247</v>
      </c>
      <c r="O39" s="135" t="s">
        <v>247</v>
      </c>
      <c r="P39" s="135" t="s">
        <v>247</v>
      </c>
      <c r="Q39" s="137">
        <v>8.6</v>
      </c>
      <c r="R39" s="137">
        <v>10000</v>
      </c>
      <c r="S39" s="137">
        <v>174679.446</v>
      </c>
      <c r="T39" s="204">
        <v>2620000000000000</v>
      </c>
      <c r="U39" s="137">
        <v>6</v>
      </c>
      <c r="V39" s="204">
        <v>0.49399999999999999</v>
      </c>
      <c r="W39" s="134" t="b">
        <v>0</v>
      </c>
      <c r="X39" s="137">
        <v>20</v>
      </c>
      <c r="Y39" s="137">
        <v>28.95</v>
      </c>
      <c r="Z39" s="137">
        <v>98.95</v>
      </c>
    </row>
    <row r="40" spans="1:26">
      <c r="A40" s="294"/>
      <c r="B40" s="142" t="s">
        <v>43</v>
      </c>
      <c r="C40" s="135" t="s">
        <v>246</v>
      </c>
      <c r="D40" s="135"/>
      <c r="E40" s="135" t="s">
        <v>247</v>
      </c>
      <c r="F40" s="135" t="s">
        <v>247</v>
      </c>
      <c r="G40" s="135" t="s">
        <v>247</v>
      </c>
      <c r="H40" s="135" t="s">
        <v>247</v>
      </c>
      <c r="I40" s="135" t="s">
        <v>247</v>
      </c>
      <c r="J40" s="135" t="s">
        <v>247</v>
      </c>
      <c r="K40" s="135" t="s">
        <v>247</v>
      </c>
      <c r="L40" s="135" t="s">
        <v>247</v>
      </c>
      <c r="M40" s="135" t="s">
        <v>247</v>
      </c>
      <c r="N40" s="135" t="s">
        <v>247</v>
      </c>
      <c r="O40" s="135" t="s">
        <v>247</v>
      </c>
      <c r="P40" s="135" t="s">
        <v>247</v>
      </c>
      <c r="Q40" s="137">
        <v>10</v>
      </c>
      <c r="R40" s="137">
        <v>10000</v>
      </c>
      <c r="S40" s="137">
        <v>352674.30469999998</v>
      </c>
      <c r="T40" s="204">
        <v>1.24E+16</v>
      </c>
      <c r="U40" s="137">
        <v>73</v>
      </c>
      <c r="V40" s="204">
        <v>0.38800000000000001</v>
      </c>
      <c r="W40" s="134" t="b">
        <v>0</v>
      </c>
      <c r="X40" s="137">
        <v>20</v>
      </c>
      <c r="Y40" s="137">
        <v>14.9</v>
      </c>
      <c r="Z40" s="137">
        <v>84.9</v>
      </c>
    </row>
    <row r="41" spans="1:26">
      <c r="A41" s="294"/>
      <c r="B41" s="142" t="s">
        <v>44</v>
      </c>
      <c r="C41" s="135" t="s">
        <v>246</v>
      </c>
      <c r="D41" s="135"/>
      <c r="E41" s="135" t="s">
        <v>247</v>
      </c>
      <c r="F41" s="135" t="s">
        <v>247</v>
      </c>
      <c r="G41" s="135" t="s">
        <v>247</v>
      </c>
      <c r="H41" s="135" t="s">
        <v>247</v>
      </c>
      <c r="I41" s="135" t="s">
        <v>247</v>
      </c>
      <c r="J41" s="135" t="s">
        <v>247</v>
      </c>
      <c r="K41" s="135" t="s">
        <v>247</v>
      </c>
      <c r="L41" s="135" t="s">
        <v>247</v>
      </c>
      <c r="M41" s="135" t="s">
        <v>247</v>
      </c>
      <c r="N41" s="135" t="s">
        <v>247</v>
      </c>
      <c r="O41" s="135" t="s">
        <v>247</v>
      </c>
      <c r="P41" s="135" t="s">
        <v>247</v>
      </c>
      <c r="Q41" s="137">
        <v>15</v>
      </c>
      <c r="R41" s="137">
        <v>49097</v>
      </c>
      <c r="S41" s="137">
        <v>337915.875</v>
      </c>
      <c r="T41" s="204">
        <v>8.41E+16</v>
      </c>
      <c r="U41" s="137">
        <v>120</v>
      </c>
      <c r="V41" s="204">
        <v>-0.38500000000000001</v>
      </c>
      <c r="W41" s="134" t="b">
        <v>0</v>
      </c>
      <c r="X41" s="137">
        <v>20</v>
      </c>
      <c r="Y41" s="137">
        <v>5.03</v>
      </c>
      <c r="Z41" s="137">
        <v>75.03</v>
      </c>
    </row>
    <row r="42" spans="1:26">
      <c r="A42" s="294"/>
      <c r="B42" s="142" t="s">
        <v>45</v>
      </c>
      <c r="C42" s="135" t="s">
        <v>248</v>
      </c>
      <c r="D42" s="135" t="s">
        <v>249</v>
      </c>
      <c r="E42" s="135" t="s">
        <v>248</v>
      </c>
      <c r="F42" s="135"/>
      <c r="G42" s="135"/>
      <c r="H42" s="135"/>
      <c r="I42" s="135" t="s">
        <v>248</v>
      </c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 t="s">
        <v>267</v>
      </c>
      <c r="U42" s="135" t="s">
        <v>267</v>
      </c>
      <c r="V42" s="135" t="s">
        <v>267</v>
      </c>
      <c r="W42" s="134" t="b">
        <v>0</v>
      </c>
      <c r="X42" s="137">
        <v>0</v>
      </c>
      <c r="Y42" s="137">
        <v>0</v>
      </c>
      <c r="Z42" s="137">
        <v>0</v>
      </c>
    </row>
    <row r="43" spans="1:26">
      <c r="A43" s="295" t="s">
        <v>46</v>
      </c>
      <c r="B43" s="143" t="s">
        <v>47</v>
      </c>
      <c r="C43" s="135" t="s">
        <v>246</v>
      </c>
      <c r="D43" s="135"/>
      <c r="E43" s="135" t="s">
        <v>247</v>
      </c>
      <c r="F43" s="135" t="s">
        <v>247</v>
      </c>
      <c r="G43" s="135" t="s">
        <v>247</v>
      </c>
      <c r="H43" s="135" t="s">
        <v>247</v>
      </c>
      <c r="I43" s="135" t="s">
        <v>247</v>
      </c>
      <c r="J43" s="135" t="s">
        <v>247</v>
      </c>
      <c r="K43" s="135" t="s">
        <v>247</v>
      </c>
      <c r="L43" s="135" t="s">
        <v>247</v>
      </c>
      <c r="M43" s="135" t="s">
        <v>247</v>
      </c>
      <c r="N43" s="135" t="s">
        <v>247</v>
      </c>
      <c r="O43" s="135" t="s">
        <v>247</v>
      </c>
      <c r="P43" s="135" t="s">
        <v>247</v>
      </c>
      <c r="Q43" s="137">
        <v>9.6999999999999993</v>
      </c>
      <c r="R43" s="137">
        <v>19399</v>
      </c>
      <c r="S43" s="137">
        <v>193293.87909999999</v>
      </c>
      <c r="T43" s="204">
        <v>7030000000000000</v>
      </c>
      <c r="U43" s="137">
        <v>51</v>
      </c>
      <c r="V43" s="204">
        <v>0.44600000000000001</v>
      </c>
      <c r="W43" s="134" t="b">
        <v>0</v>
      </c>
      <c r="X43" s="137">
        <v>20</v>
      </c>
      <c r="Y43" s="137">
        <v>19.510000000000002</v>
      </c>
      <c r="Z43" s="137">
        <v>89.51</v>
      </c>
    </row>
    <row r="44" spans="1:26">
      <c r="A44" s="295"/>
      <c r="B44" s="143" t="s">
        <v>48</v>
      </c>
      <c r="C44" s="135" t="s">
        <v>246</v>
      </c>
      <c r="D44" s="135"/>
      <c r="E44" s="135" t="s">
        <v>247</v>
      </c>
      <c r="F44" s="135" t="s">
        <v>247</v>
      </c>
      <c r="G44" s="135" t="s">
        <v>247</v>
      </c>
      <c r="H44" s="135" t="s">
        <v>247</v>
      </c>
      <c r="I44" s="135" t="s">
        <v>247</v>
      </c>
      <c r="J44" s="135" t="s">
        <v>247</v>
      </c>
      <c r="K44" s="135" t="s">
        <v>247</v>
      </c>
      <c r="L44" s="135" t="s">
        <v>247</v>
      </c>
      <c r="M44" s="135" t="s">
        <v>247</v>
      </c>
      <c r="N44" s="135" t="s">
        <v>247</v>
      </c>
      <c r="O44" s="135" t="s">
        <v>247</v>
      </c>
      <c r="P44" s="135" t="s">
        <v>247</v>
      </c>
      <c r="Q44" s="137">
        <v>6.9</v>
      </c>
      <c r="R44" s="137">
        <v>10000</v>
      </c>
      <c r="S44" s="137">
        <v>196218.69270000001</v>
      </c>
      <c r="T44" s="204">
        <v>2660000000000000</v>
      </c>
      <c r="U44" s="137">
        <v>7</v>
      </c>
      <c r="V44" s="204">
        <v>0.49399999999999999</v>
      </c>
      <c r="W44" s="134" t="b">
        <v>0</v>
      </c>
      <c r="X44" s="137">
        <v>20</v>
      </c>
      <c r="Y44" s="137">
        <v>28.74</v>
      </c>
      <c r="Z44" s="137">
        <v>98.74</v>
      </c>
    </row>
    <row r="45" spans="1:26">
      <c r="A45" s="295"/>
      <c r="B45" s="143" t="s">
        <v>49</v>
      </c>
      <c r="C45" s="135" t="s">
        <v>246</v>
      </c>
      <c r="D45" s="135"/>
      <c r="E45" s="135" t="s">
        <v>247</v>
      </c>
      <c r="F45" s="135" t="s">
        <v>247</v>
      </c>
      <c r="G45" s="135" t="s">
        <v>247</v>
      </c>
      <c r="H45" s="135" t="s">
        <v>247</v>
      </c>
      <c r="I45" s="135" t="s">
        <v>247</v>
      </c>
      <c r="J45" s="135" t="s">
        <v>247</v>
      </c>
      <c r="K45" s="135" t="s">
        <v>247</v>
      </c>
      <c r="L45" s="135" t="s">
        <v>247</v>
      </c>
      <c r="M45" s="135" t="s">
        <v>247</v>
      </c>
      <c r="N45" s="135" t="s">
        <v>247</v>
      </c>
      <c r="O45" s="135" t="s">
        <v>247</v>
      </c>
      <c r="P45" s="135" t="s">
        <v>247</v>
      </c>
      <c r="Q45" s="137">
        <v>15</v>
      </c>
      <c r="R45" s="137">
        <v>10000</v>
      </c>
      <c r="S45" s="137">
        <v>728643.99399999995</v>
      </c>
      <c r="T45" s="204">
        <v>7.96E+16</v>
      </c>
      <c r="U45" s="137">
        <v>118</v>
      </c>
      <c r="V45" s="204">
        <v>-0.33700000000000002</v>
      </c>
      <c r="W45" s="134" t="b">
        <v>0</v>
      </c>
      <c r="X45" s="137">
        <v>20</v>
      </c>
      <c r="Y45" s="137">
        <v>5.45</v>
      </c>
      <c r="Z45" s="137">
        <v>75.45</v>
      </c>
    </row>
    <row r="46" spans="1:26">
      <c r="A46" s="295"/>
      <c r="B46" s="143" t="s">
        <v>50</v>
      </c>
      <c r="C46" s="135" t="s">
        <v>246</v>
      </c>
      <c r="D46" s="135"/>
      <c r="E46" s="135" t="s">
        <v>247</v>
      </c>
      <c r="F46" s="135" t="s">
        <v>247</v>
      </c>
      <c r="G46" s="135" t="s">
        <v>247</v>
      </c>
      <c r="H46" s="135" t="s">
        <v>247</v>
      </c>
      <c r="I46" s="135" t="s">
        <v>247</v>
      </c>
      <c r="J46" s="135" t="s">
        <v>247</v>
      </c>
      <c r="K46" s="135" t="s">
        <v>247</v>
      </c>
      <c r="L46" s="135" t="s">
        <v>247</v>
      </c>
      <c r="M46" s="135" t="s">
        <v>247</v>
      </c>
      <c r="N46" s="135" t="s">
        <v>247</v>
      </c>
      <c r="O46" s="135" t="s">
        <v>247</v>
      </c>
      <c r="P46" s="135" t="s">
        <v>247</v>
      </c>
      <c r="Q46" s="137">
        <v>9</v>
      </c>
      <c r="R46" s="137">
        <v>96391</v>
      </c>
      <c r="S46" s="137">
        <v>144690.74040000001</v>
      </c>
      <c r="T46" s="204">
        <v>1.82E+16</v>
      </c>
      <c r="U46" s="137">
        <v>87</v>
      </c>
      <c r="V46" s="204">
        <v>0.32600000000000001</v>
      </c>
      <c r="W46" s="134" t="b">
        <v>0</v>
      </c>
      <c r="X46" s="137">
        <v>20</v>
      </c>
      <c r="Y46" s="137">
        <v>11.96</v>
      </c>
      <c r="Z46" s="137">
        <v>81.96</v>
      </c>
    </row>
    <row r="47" spans="1:26">
      <c r="A47" s="295"/>
      <c r="B47" s="143" t="s">
        <v>51</v>
      </c>
      <c r="C47" s="135" t="s">
        <v>246</v>
      </c>
      <c r="D47" s="135"/>
      <c r="E47" s="135" t="s">
        <v>247</v>
      </c>
      <c r="F47" s="135" t="s">
        <v>247</v>
      </c>
      <c r="G47" s="135" t="s">
        <v>247</v>
      </c>
      <c r="H47" s="135" t="s">
        <v>247</v>
      </c>
      <c r="I47" s="135" t="s">
        <v>247</v>
      </c>
      <c r="J47" s="135" t="s">
        <v>247</v>
      </c>
      <c r="K47" s="135" t="s">
        <v>247</v>
      </c>
      <c r="L47" s="135" t="s">
        <v>247</v>
      </c>
      <c r="M47" s="135" t="s">
        <v>247</v>
      </c>
      <c r="N47" s="135" t="s">
        <v>247</v>
      </c>
      <c r="O47" s="135" t="s">
        <v>247</v>
      </c>
      <c r="P47" s="135" t="s">
        <v>247</v>
      </c>
      <c r="Q47" s="137">
        <v>19</v>
      </c>
      <c r="R47" s="137">
        <v>104591</v>
      </c>
      <c r="S47" s="137">
        <v>380606.89199999999</v>
      </c>
      <c r="T47" s="204">
        <v>2.88E+17</v>
      </c>
      <c r="U47" s="137">
        <v>138</v>
      </c>
      <c r="V47" s="204">
        <v>-2.58</v>
      </c>
      <c r="W47" s="134" t="b">
        <v>0</v>
      </c>
      <c r="X47" s="137">
        <v>20</v>
      </c>
      <c r="Y47" s="137">
        <v>1.26</v>
      </c>
      <c r="Z47" s="137">
        <v>71.260000000000005</v>
      </c>
    </row>
    <row r="48" spans="1:26">
      <c r="A48" s="295"/>
      <c r="B48" s="143" t="s">
        <v>52</v>
      </c>
      <c r="C48" s="135" t="s">
        <v>252</v>
      </c>
      <c r="D48" s="135"/>
      <c r="E48" s="135" t="s">
        <v>247</v>
      </c>
      <c r="F48" s="135" t="s">
        <v>247</v>
      </c>
      <c r="G48" s="135" t="s">
        <v>247</v>
      </c>
      <c r="H48" s="135" t="s">
        <v>247</v>
      </c>
      <c r="I48" s="135" t="s">
        <v>247</v>
      </c>
      <c r="J48" s="135" t="s">
        <v>247</v>
      </c>
      <c r="K48" s="135" t="s">
        <v>247</v>
      </c>
      <c r="L48" s="135" t="s">
        <v>247</v>
      </c>
      <c r="M48" s="135" t="s">
        <v>247</v>
      </c>
      <c r="N48" s="135" t="s">
        <v>247</v>
      </c>
      <c r="O48" s="135" t="s">
        <v>247</v>
      </c>
      <c r="P48" s="135" t="s">
        <v>247</v>
      </c>
      <c r="Q48" s="137">
        <v>7</v>
      </c>
      <c r="R48" s="137">
        <v>215790</v>
      </c>
      <c r="S48" s="137">
        <v>178866.67739999999</v>
      </c>
      <c r="T48" s="204">
        <v>4.83E+16</v>
      </c>
      <c r="U48" s="137">
        <v>110</v>
      </c>
      <c r="V48" s="204">
        <v>6.8599999999999998E-4</v>
      </c>
      <c r="W48" s="134" t="b">
        <v>0</v>
      </c>
      <c r="X48" s="137">
        <v>20</v>
      </c>
      <c r="Y48" s="137">
        <v>7.13</v>
      </c>
      <c r="Z48" s="137">
        <v>59.99</v>
      </c>
    </row>
    <row r="49" spans="1:26">
      <c r="A49" s="295"/>
      <c r="B49" s="143" t="s">
        <v>53</v>
      </c>
      <c r="C49" s="135" t="s">
        <v>246</v>
      </c>
      <c r="D49" s="135"/>
      <c r="E49" s="135" t="s">
        <v>247</v>
      </c>
      <c r="F49" s="135" t="s">
        <v>247</v>
      </c>
      <c r="G49" s="135" t="s">
        <v>247</v>
      </c>
      <c r="H49" s="135" t="s">
        <v>247</v>
      </c>
      <c r="I49" s="135" t="s">
        <v>247</v>
      </c>
      <c r="J49" s="135" t="s">
        <v>247</v>
      </c>
      <c r="K49" s="135" t="s">
        <v>247</v>
      </c>
      <c r="L49" s="135" t="s">
        <v>247</v>
      </c>
      <c r="M49" s="135" t="s">
        <v>247</v>
      </c>
      <c r="N49" s="135" t="s">
        <v>247</v>
      </c>
      <c r="O49" s="135" t="s">
        <v>247</v>
      </c>
      <c r="P49" s="135" t="s">
        <v>247</v>
      </c>
      <c r="Q49" s="137">
        <v>7.3</v>
      </c>
      <c r="R49" s="137">
        <v>38497</v>
      </c>
      <c r="S49" s="137">
        <v>208396.03760000001</v>
      </c>
      <c r="T49" s="204">
        <v>1.22E+16</v>
      </c>
      <c r="U49" s="137">
        <v>71</v>
      </c>
      <c r="V49" s="204">
        <v>0.39100000000000001</v>
      </c>
      <c r="W49" s="134" t="b">
        <v>0</v>
      </c>
      <c r="X49" s="137">
        <v>20</v>
      </c>
      <c r="Y49" s="137">
        <v>15.31</v>
      </c>
      <c r="Z49" s="137">
        <v>85.31</v>
      </c>
    </row>
    <row r="50" spans="1:26">
      <c r="A50" s="295"/>
      <c r="B50" s="143" t="s">
        <v>54</v>
      </c>
      <c r="C50" s="135" t="s">
        <v>246</v>
      </c>
      <c r="D50" s="135"/>
      <c r="E50" s="135" t="s">
        <v>247</v>
      </c>
      <c r="F50" s="135" t="s">
        <v>247</v>
      </c>
      <c r="G50" s="135" t="s">
        <v>247</v>
      </c>
      <c r="H50" s="135" t="s">
        <v>247</v>
      </c>
      <c r="I50" s="135" t="s">
        <v>247</v>
      </c>
      <c r="J50" s="135" t="s">
        <v>247</v>
      </c>
      <c r="K50" s="135" t="s">
        <v>247</v>
      </c>
      <c r="L50" s="135" t="s">
        <v>247</v>
      </c>
      <c r="M50" s="135" t="s">
        <v>247</v>
      </c>
      <c r="N50" s="135" t="s">
        <v>247</v>
      </c>
      <c r="O50" s="135" t="s">
        <v>247</v>
      </c>
      <c r="P50" s="135" t="s">
        <v>247</v>
      </c>
      <c r="Q50" s="137">
        <v>10.199999999999999</v>
      </c>
      <c r="R50" s="137">
        <v>96091</v>
      </c>
      <c r="S50" s="137">
        <v>171985.86790000001</v>
      </c>
      <c r="T50" s="204">
        <v>2.9E+16</v>
      </c>
      <c r="U50" s="137">
        <v>99</v>
      </c>
      <c r="V50" s="204">
        <v>0.20899999999999999</v>
      </c>
      <c r="W50" s="134" t="b">
        <v>0</v>
      </c>
      <c r="X50" s="137">
        <v>20</v>
      </c>
      <c r="Y50" s="137">
        <v>9.44</v>
      </c>
      <c r="Z50" s="137">
        <v>79.44</v>
      </c>
    </row>
    <row r="51" spans="1:26">
      <c r="A51" s="295"/>
      <c r="B51" s="141" t="s">
        <v>55</v>
      </c>
      <c r="C51" s="135" t="s">
        <v>248</v>
      </c>
      <c r="D51" s="135" t="s">
        <v>249</v>
      </c>
      <c r="E51" s="135" t="s">
        <v>248</v>
      </c>
      <c r="F51" s="135"/>
      <c r="G51" s="135"/>
      <c r="H51" s="135"/>
      <c r="I51" s="135" t="s">
        <v>248</v>
      </c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 t="s">
        <v>267</v>
      </c>
      <c r="U51" s="135" t="s">
        <v>267</v>
      </c>
      <c r="V51" s="135" t="s">
        <v>267</v>
      </c>
      <c r="W51" s="134" t="b">
        <v>0</v>
      </c>
      <c r="X51" s="137">
        <v>0</v>
      </c>
      <c r="Y51" s="137">
        <v>0</v>
      </c>
      <c r="Z51" s="137">
        <v>0</v>
      </c>
    </row>
    <row r="52" spans="1:26">
      <c r="A52" s="295"/>
      <c r="B52" s="143" t="s">
        <v>56</v>
      </c>
      <c r="C52" s="135" t="s">
        <v>246</v>
      </c>
      <c r="D52" s="135"/>
      <c r="E52" s="135" t="s">
        <v>247</v>
      </c>
      <c r="F52" s="135" t="s">
        <v>247</v>
      </c>
      <c r="G52" s="135" t="s">
        <v>247</v>
      </c>
      <c r="H52" s="135" t="s">
        <v>247</v>
      </c>
      <c r="I52" s="135" t="s">
        <v>247</v>
      </c>
      <c r="J52" s="135" t="s">
        <v>247</v>
      </c>
      <c r="K52" s="135" t="s">
        <v>247</v>
      </c>
      <c r="L52" s="135" t="s">
        <v>247</v>
      </c>
      <c r="M52" s="135" t="s">
        <v>247</v>
      </c>
      <c r="N52" s="135" t="s">
        <v>247</v>
      </c>
      <c r="O52" s="135" t="s">
        <v>247</v>
      </c>
      <c r="P52" s="135" t="s">
        <v>247</v>
      </c>
      <c r="Q52" s="137">
        <v>11</v>
      </c>
      <c r="R52" s="137">
        <v>30300</v>
      </c>
      <c r="S52" s="137">
        <v>245356.17319999999</v>
      </c>
      <c r="T52" s="204">
        <v>2.01E+16</v>
      </c>
      <c r="U52" s="137">
        <v>90</v>
      </c>
      <c r="V52" s="204">
        <v>0.30599999999999999</v>
      </c>
      <c r="W52" s="134" t="b">
        <v>0</v>
      </c>
      <c r="X52" s="137">
        <v>20</v>
      </c>
      <c r="Y52" s="137">
        <v>11.33</v>
      </c>
      <c r="Z52" s="137">
        <v>81.33</v>
      </c>
    </row>
    <row r="53" spans="1:26">
      <c r="A53" s="295"/>
      <c r="B53" s="143" t="s">
        <v>57</v>
      </c>
      <c r="C53" s="135" t="s">
        <v>246</v>
      </c>
      <c r="D53" s="135"/>
      <c r="E53" s="135" t="s">
        <v>247</v>
      </c>
      <c r="F53" s="135" t="s">
        <v>247</v>
      </c>
      <c r="G53" s="135" t="s">
        <v>247</v>
      </c>
      <c r="H53" s="135" t="s">
        <v>247</v>
      </c>
      <c r="I53" s="135" t="s">
        <v>247</v>
      </c>
      <c r="J53" s="135" t="s">
        <v>247</v>
      </c>
      <c r="K53" s="135" t="s">
        <v>247</v>
      </c>
      <c r="L53" s="135" t="s">
        <v>247</v>
      </c>
      <c r="M53" s="135" t="s">
        <v>247</v>
      </c>
      <c r="N53" s="135" t="s">
        <v>247</v>
      </c>
      <c r="O53" s="135" t="s">
        <v>247</v>
      </c>
      <c r="P53" s="135" t="s">
        <v>247</v>
      </c>
      <c r="Q53" s="137">
        <v>13</v>
      </c>
      <c r="R53" s="137">
        <v>10000</v>
      </c>
      <c r="S53" s="137">
        <v>194081.32920000001</v>
      </c>
      <c r="T53" s="204">
        <v>4900000000000000</v>
      </c>
      <c r="U53" s="137">
        <v>35</v>
      </c>
      <c r="V53" s="204">
        <v>0.46899999999999997</v>
      </c>
      <c r="W53" s="134" t="b">
        <v>0</v>
      </c>
      <c r="X53" s="137">
        <v>20</v>
      </c>
      <c r="Y53" s="137">
        <v>22.87</v>
      </c>
      <c r="Z53" s="137">
        <v>92.87</v>
      </c>
    </row>
    <row r="54" spans="1:26">
      <c r="A54" s="295"/>
      <c r="B54" s="143" t="s">
        <v>58</v>
      </c>
      <c r="C54" s="135" t="s">
        <v>246</v>
      </c>
      <c r="D54" s="135"/>
      <c r="E54" s="135" t="s">
        <v>247</v>
      </c>
      <c r="F54" s="135" t="s">
        <v>247</v>
      </c>
      <c r="G54" s="135" t="s">
        <v>247</v>
      </c>
      <c r="H54" s="135" t="s">
        <v>247</v>
      </c>
      <c r="I54" s="135" t="s">
        <v>247</v>
      </c>
      <c r="J54" s="135" t="s">
        <v>247</v>
      </c>
      <c r="K54" s="135" t="s">
        <v>247</v>
      </c>
      <c r="L54" s="135" t="s">
        <v>247</v>
      </c>
      <c r="M54" s="135" t="s">
        <v>247</v>
      </c>
      <c r="N54" s="135" t="s">
        <v>247</v>
      </c>
      <c r="O54" s="135" t="s">
        <v>247</v>
      </c>
      <c r="P54" s="135" t="s">
        <v>247</v>
      </c>
      <c r="Q54" s="137">
        <v>10</v>
      </c>
      <c r="R54" s="137">
        <v>10000</v>
      </c>
      <c r="S54" s="137">
        <v>268664.05469999998</v>
      </c>
      <c r="T54" s="204">
        <v>7220000000000000</v>
      </c>
      <c r="U54" s="137">
        <v>55</v>
      </c>
      <c r="V54" s="204">
        <v>0.44400000000000001</v>
      </c>
      <c r="W54" s="134" t="b">
        <v>0</v>
      </c>
      <c r="X54" s="137">
        <v>20</v>
      </c>
      <c r="Y54" s="137">
        <v>18.670000000000002</v>
      </c>
      <c r="Z54" s="137">
        <v>88.67</v>
      </c>
    </row>
    <row r="55" spans="1:26">
      <c r="A55" s="295"/>
      <c r="B55" s="143" t="s">
        <v>59</v>
      </c>
      <c r="C55" s="135" t="s">
        <v>246</v>
      </c>
      <c r="D55" s="135"/>
      <c r="E55" s="135" t="s">
        <v>247</v>
      </c>
      <c r="F55" s="135" t="s">
        <v>247</v>
      </c>
      <c r="G55" s="135" t="s">
        <v>247</v>
      </c>
      <c r="H55" s="135" t="s">
        <v>247</v>
      </c>
      <c r="I55" s="135" t="s">
        <v>247</v>
      </c>
      <c r="J55" s="135" t="s">
        <v>247</v>
      </c>
      <c r="K55" s="135" t="s">
        <v>247</v>
      </c>
      <c r="L55" s="135" t="s">
        <v>247</v>
      </c>
      <c r="M55" s="135" t="s">
        <v>247</v>
      </c>
      <c r="N55" s="135" t="s">
        <v>247</v>
      </c>
      <c r="O55" s="135" t="s">
        <v>247</v>
      </c>
      <c r="P55" s="135" t="s">
        <v>247</v>
      </c>
      <c r="Q55" s="137">
        <v>8.4</v>
      </c>
      <c r="R55" s="137">
        <v>19399</v>
      </c>
      <c r="S55" s="137">
        <v>186297.45250000001</v>
      </c>
      <c r="T55" s="204">
        <v>5660000000000000</v>
      </c>
      <c r="U55" s="137">
        <v>40</v>
      </c>
      <c r="V55" s="204">
        <v>0.46100000000000002</v>
      </c>
      <c r="W55" s="134" t="b">
        <v>0</v>
      </c>
      <c r="X55" s="137">
        <v>20</v>
      </c>
      <c r="Y55" s="137">
        <v>21.82</v>
      </c>
      <c r="Z55" s="137">
        <v>91.82</v>
      </c>
    </row>
    <row r="56" spans="1:26">
      <c r="A56" s="295"/>
      <c r="B56" s="143" t="s">
        <v>60</v>
      </c>
      <c r="C56" s="135" t="s">
        <v>248</v>
      </c>
      <c r="D56" s="135" t="s">
        <v>249</v>
      </c>
      <c r="E56" s="135" t="s">
        <v>248</v>
      </c>
      <c r="F56" s="135"/>
      <c r="G56" s="135"/>
      <c r="H56" s="135"/>
      <c r="I56" s="135" t="s">
        <v>248</v>
      </c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 t="s">
        <v>267</v>
      </c>
      <c r="U56" s="135" t="s">
        <v>267</v>
      </c>
      <c r="V56" s="135" t="s">
        <v>267</v>
      </c>
      <c r="W56" s="134" t="b">
        <v>0</v>
      </c>
      <c r="X56" s="137">
        <v>0</v>
      </c>
      <c r="Y56" s="137">
        <v>0</v>
      </c>
      <c r="Z56" s="137">
        <v>0</v>
      </c>
    </row>
    <row r="57" spans="1:26">
      <c r="A57" s="295"/>
      <c r="B57" s="143" t="s">
        <v>61</v>
      </c>
      <c r="C57" s="135" t="s">
        <v>246</v>
      </c>
      <c r="D57" s="135"/>
      <c r="E57" s="135" t="s">
        <v>247</v>
      </c>
      <c r="F57" s="135" t="s">
        <v>247</v>
      </c>
      <c r="G57" s="135" t="s">
        <v>247</v>
      </c>
      <c r="H57" s="135" t="s">
        <v>247</v>
      </c>
      <c r="I57" s="135" t="s">
        <v>247</v>
      </c>
      <c r="J57" s="135" t="s">
        <v>247</v>
      </c>
      <c r="K57" s="135" t="s">
        <v>247</v>
      </c>
      <c r="L57" s="135" t="s">
        <v>247</v>
      </c>
      <c r="M57" s="135" t="s">
        <v>247</v>
      </c>
      <c r="N57" s="135" t="s">
        <v>247</v>
      </c>
      <c r="O57" s="135" t="s">
        <v>247</v>
      </c>
      <c r="P57" s="135" t="s">
        <v>247</v>
      </c>
      <c r="Q57" s="137">
        <v>10.4</v>
      </c>
      <c r="R57" s="137">
        <v>10000</v>
      </c>
      <c r="S57" s="137">
        <v>202865.14189999999</v>
      </c>
      <c r="T57" s="204">
        <v>4280000000000000</v>
      </c>
      <c r="U57" s="137">
        <v>32</v>
      </c>
      <c r="V57" s="204">
        <v>0.47599999999999998</v>
      </c>
      <c r="W57" s="134" t="b">
        <v>0</v>
      </c>
      <c r="X57" s="137">
        <v>20</v>
      </c>
      <c r="Y57" s="137">
        <v>23.5</v>
      </c>
      <c r="Z57" s="137">
        <v>93.5</v>
      </c>
    </row>
    <row r="58" spans="1:26">
      <c r="A58" s="295"/>
      <c r="B58" s="143" t="s">
        <v>62</v>
      </c>
      <c r="C58" s="135" t="s">
        <v>246</v>
      </c>
      <c r="D58" s="135"/>
      <c r="E58" s="135" t="s">
        <v>247</v>
      </c>
      <c r="F58" s="135" t="s">
        <v>247</v>
      </c>
      <c r="G58" s="135" t="s">
        <v>247</v>
      </c>
      <c r="H58" s="135" t="s">
        <v>247</v>
      </c>
      <c r="I58" s="135" t="s">
        <v>247</v>
      </c>
      <c r="J58" s="135" t="s">
        <v>247</v>
      </c>
      <c r="K58" s="135" t="s">
        <v>247</v>
      </c>
      <c r="L58" s="135" t="s">
        <v>247</v>
      </c>
      <c r="M58" s="135" t="s">
        <v>247</v>
      </c>
      <c r="N58" s="135" t="s">
        <v>247</v>
      </c>
      <c r="O58" s="135" t="s">
        <v>247</v>
      </c>
      <c r="P58" s="135" t="s">
        <v>247</v>
      </c>
      <c r="Q58" s="137">
        <v>8</v>
      </c>
      <c r="R58" s="137">
        <v>49097</v>
      </c>
      <c r="S58" s="137">
        <v>172448.33840000001</v>
      </c>
      <c r="T58" s="204">
        <v>1.17E+16</v>
      </c>
      <c r="U58" s="137">
        <v>67</v>
      </c>
      <c r="V58" s="204">
        <v>0.39600000000000002</v>
      </c>
      <c r="W58" s="134" t="b">
        <v>0</v>
      </c>
      <c r="X58" s="137">
        <v>20</v>
      </c>
      <c r="Y58" s="137">
        <v>16.149999999999999</v>
      </c>
      <c r="Z58" s="137">
        <v>86.15</v>
      </c>
    </row>
    <row r="59" spans="1:26">
      <c r="A59" s="295"/>
      <c r="B59" s="143" t="s">
        <v>63</v>
      </c>
      <c r="C59" s="135" t="s">
        <v>246</v>
      </c>
      <c r="D59" s="135"/>
      <c r="E59" s="135" t="s">
        <v>247</v>
      </c>
      <c r="F59" s="135" t="s">
        <v>247</v>
      </c>
      <c r="G59" s="135" t="s">
        <v>247</v>
      </c>
      <c r="H59" s="135" t="s">
        <v>247</v>
      </c>
      <c r="I59" s="135" t="s">
        <v>247</v>
      </c>
      <c r="J59" s="135" t="s">
        <v>247</v>
      </c>
      <c r="K59" s="135" t="s">
        <v>247</v>
      </c>
      <c r="L59" s="135" t="s">
        <v>247</v>
      </c>
      <c r="M59" s="135" t="s">
        <v>247</v>
      </c>
      <c r="N59" s="135" t="s">
        <v>247</v>
      </c>
      <c r="O59" s="135" t="s">
        <v>247</v>
      </c>
      <c r="P59" s="135" t="s">
        <v>247</v>
      </c>
      <c r="Q59" s="137">
        <v>9</v>
      </c>
      <c r="R59" s="137">
        <v>40300</v>
      </c>
      <c r="S59" s="137">
        <v>282797.52639999997</v>
      </c>
      <c r="T59" s="204">
        <v>2.9E+16</v>
      </c>
      <c r="U59" s="137">
        <v>100</v>
      </c>
      <c r="V59" s="204">
        <v>0.20899999999999999</v>
      </c>
      <c r="W59" s="134" t="b">
        <v>0</v>
      </c>
      <c r="X59" s="137">
        <v>20</v>
      </c>
      <c r="Y59" s="137">
        <v>9.23</v>
      </c>
      <c r="Z59" s="137">
        <v>79.23</v>
      </c>
    </row>
    <row r="60" spans="1:26">
      <c r="A60" s="295"/>
      <c r="B60" s="143" t="s">
        <v>64</v>
      </c>
      <c r="C60" s="135" t="s">
        <v>246</v>
      </c>
      <c r="D60" s="135"/>
      <c r="E60" s="135" t="s">
        <v>247</v>
      </c>
      <c r="F60" s="135" t="s">
        <v>247</v>
      </c>
      <c r="G60" s="135" t="s">
        <v>247</v>
      </c>
      <c r="H60" s="135" t="s">
        <v>247</v>
      </c>
      <c r="I60" s="135" t="s">
        <v>247</v>
      </c>
      <c r="J60" s="135" t="s">
        <v>247</v>
      </c>
      <c r="K60" s="135" t="s">
        <v>247</v>
      </c>
      <c r="L60" s="135" t="s">
        <v>247</v>
      </c>
      <c r="M60" s="135" t="s">
        <v>247</v>
      </c>
      <c r="N60" s="135" t="s">
        <v>247</v>
      </c>
      <c r="O60" s="135" t="s">
        <v>247</v>
      </c>
      <c r="P60" s="135" t="s">
        <v>247</v>
      </c>
      <c r="Q60" s="137">
        <v>8</v>
      </c>
      <c r="R60" s="137">
        <v>10000</v>
      </c>
      <c r="S60" s="137">
        <v>453827.20520000003</v>
      </c>
      <c r="T60" s="204">
        <v>1.65E+16</v>
      </c>
      <c r="U60" s="137">
        <v>86</v>
      </c>
      <c r="V60" s="204">
        <v>0.34399999999999997</v>
      </c>
      <c r="W60" s="134" t="b">
        <v>0</v>
      </c>
      <c r="X60" s="137">
        <v>20</v>
      </c>
      <c r="Y60" s="137">
        <v>12.17</v>
      </c>
      <c r="Z60" s="137">
        <v>82.17</v>
      </c>
    </row>
    <row r="61" spans="1:26">
      <c r="A61" s="295"/>
      <c r="B61" s="143" t="s">
        <v>65</v>
      </c>
      <c r="C61" s="135" t="s">
        <v>246</v>
      </c>
      <c r="D61" s="135"/>
      <c r="E61" s="135" t="s">
        <v>247</v>
      </c>
      <c r="F61" s="135" t="s">
        <v>247</v>
      </c>
      <c r="G61" s="135" t="s">
        <v>247</v>
      </c>
      <c r="H61" s="135" t="s">
        <v>247</v>
      </c>
      <c r="I61" s="135" t="s">
        <v>247</v>
      </c>
      <c r="J61" s="135" t="s">
        <v>247</v>
      </c>
      <c r="K61" s="135" t="s">
        <v>247</v>
      </c>
      <c r="L61" s="135" t="s">
        <v>247</v>
      </c>
      <c r="M61" s="135" t="s">
        <v>247</v>
      </c>
      <c r="N61" s="135" t="s">
        <v>247</v>
      </c>
      <c r="O61" s="135" t="s">
        <v>247</v>
      </c>
      <c r="P61" s="135" t="s">
        <v>247</v>
      </c>
      <c r="Q61" s="137">
        <v>10</v>
      </c>
      <c r="R61" s="137">
        <v>68195</v>
      </c>
      <c r="S61" s="137">
        <v>435181.5233</v>
      </c>
      <c r="T61" s="204">
        <v>1.29E+17</v>
      </c>
      <c r="U61" s="137">
        <v>129</v>
      </c>
      <c r="V61" s="204">
        <v>-0.872</v>
      </c>
      <c r="W61" s="134" t="b">
        <v>0</v>
      </c>
      <c r="X61" s="137">
        <v>20</v>
      </c>
      <c r="Y61" s="137">
        <v>3.15</v>
      </c>
      <c r="Z61" s="137">
        <v>73.150000000000006</v>
      </c>
    </row>
    <row r="62" spans="1:26">
      <c r="A62" s="295"/>
      <c r="B62" s="143" t="s">
        <v>66</v>
      </c>
      <c r="C62" s="135" t="s">
        <v>246</v>
      </c>
      <c r="D62" s="135"/>
      <c r="E62" s="135" t="s">
        <v>247</v>
      </c>
      <c r="F62" s="135" t="s">
        <v>247</v>
      </c>
      <c r="G62" s="135" t="s">
        <v>247</v>
      </c>
      <c r="H62" s="135" t="s">
        <v>247</v>
      </c>
      <c r="I62" s="135" t="s">
        <v>247</v>
      </c>
      <c r="J62" s="135" t="s">
        <v>247</v>
      </c>
      <c r="K62" s="135" t="s">
        <v>247</v>
      </c>
      <c r="L62" s="135" t="s">
        <v>247</v>
      </c>
      <c r="M62" s="135" t="s">
        <v>247</v>
      </c>
      <c r="N62" s="135" t="s">
        <v>247</v>
      </c>
      <c r="O62" s="135" t="s">
        <v>247</v>
      </c>
      <c r="P62" s="135" t="s">
        <v>247</v>
      </c>
      <c r="Q62" s="137">
        <v>9.8000000000000007</v>
      </c>
      <c r="R62" s="137">
        <v>224584</v>
      </c>
      <c r="S62" s="137">
        <v>117636.2215</v>
      </c>
      <c r="T62" s="204">
        <v>3.05E+16</v>
      </c>
      <c r="U62" s="137">
        <v>102</v>
      </c>
      <c r="V62" s="204">
        <v>0.19400000000000001</v>
      </c>
      <c r="W62" s="134" t="b">
        <v>0</v>
      </c>
      <c r="X62" s="137">
        <v>20</v>
      </c>
      <c r="Y62" s="137">
        <v>8.81</v>
      </c>
      <c r="Z62" s="137">
        <v>78.81</v>
      </c>
    </row>
    <row r="63" spans="1:26">
      <c r="A63" s="296" t="s">
        <v>67</v>
      </c>
      <c r="B63" s="144" t="s">
        <v>68</v>
      </c>
      <c r="C63" s="135" t="s">
        <v>246</v>
      </c>
      <c r="D63" s="135"/>
      <c r="E63" s="135" t="s">
        <v>247</v>
      </c>
      <c r="F63" s="135" t="s">
        <v>247</v>
      </c>
      <c r="G63" s="135" t="s">
        <v>247</v>
      </c>
      <c r="H63" s="135" t="s">
        <v>247</v>
      </c>
      <c r="I63" s="135" t="s">
        <v>247</v>
      </c>
      <c r="J63" s="135" t="s">
        <v>247</v>
      </c>
      <c r="K63" s="135" t="s">
        <v>247</v>
      </c>
      <c r="L63" s="135" t="s">
        <v>247</v>
      </c>
      <c r="M63" s="135" t="s">
        <v>247</v>
      </c>
      <c r="N63" s="135" t="s">
        <v>247</v>
      </c>
      <c r="O63" s="135" t="s">
        <v>247</v>
      </c>
      <c r="P63" s="135" t="s">
        <v>247</v>
      </c>
      <c r="Q63" s="137">
        <v>6</v>
      </c>
      <c r="R63" s="137">
        <v>284883</v>
      </c>
      <c r="S63" s="137">
        <v>301155.72570000001</v>
      </c>
      <c r="T63" s="204">
        <v>1.55E+17</v>
      </c>
      <c r="U63" s="137">
        <v>132</v>
      </c>
      <c r="V63" s="204">
        <v>-1.1499999999999999</v>
      </c>
      <c r="W63" s="134" t="b">
        <v>0</v>
      </c>
      <c r="X63" s="137">
        <v>20</v>
      </c>
      <c r="Y63" s="137">
        <v>2.52</v>
      </c>
      <c r="Z63" s="137">
        <v>72.52</v>
      </c>
    </row>
    <row r="64" spans="1:26">
      <c r="A64" s="296"/>
      <c r="B64" s="144" t="s">
        <v>69</v>
      </c>
      <c r="C64" s="135" t="s">
        <v>246</v>
      </c>
      <c r="D64" s="135"/>
      <c r="E64" s="135" t="s">
        <v>247</v>
      </c>
      <c r="F64" s="135" t="s">
        <v>247</v>
      </c>
      <c r="G64" s="135" t="s">
        <v>247</v>
      </c>
      <c r="H64" s="135" t="s">
        <v>247</v>
      </c>
      <c r="I64" s="135" t="s">
        <v>247</v>
      </c>
      <c r="J64" s="135" t="s">
        <v>247</v>
      </c>
      <c r="K64" s="135" t="s">
        <v>247</v>
      </c>
      <c r="L64" s="135" t="s">
        <v>247</v>
      </c>
      <c r="M64" s="135" t="s">
        <v>247</v>
      </c>
      <c r="N64" s="135" t="s">
        <v>247</v>
      </c>
      <c r="O64" s="135" t="s">
        <v>247</v>
      </c>
      <c r="P64" s="135" t="s">
        <v>247</v>
      </c>
      <c r="Q64" s="137">
        <v>12</v>
      </c>
      <c r="R64" s="137">
        <v>10000</v>
      </c>
      <c r="S64" s="137">
        <v>232531.9932</v>
      </c>
      <c r="T64" s="204">
        <v>6490000000000000</v>
      </c>
      <c r="U64" s="137">
        <v>46</v>
      </c>
      <c r="V64" s="204">
        <v>0.45200000000000001</v>
      </c>
      <c r="W64" s="134" t="b">
        <v>0</v>
      </c>
      <c r="X64" s="137">
        <v>20</v>
      </c>
      <c r="Y64" s="137">
        <v>20.56</v>
      </c>
      <c r="Z64" s="137">
        <v>90.56</v>
      </c>
    </row>
    <row r="65" spans="1:26">
      <c r="A65" s="296"/>
      <c r="B65" s="141" t="s">
        <v>70</v>
      </c>
      <c r="C65" s="135" t="s">
        <v>248</v>
      </c>
      <c r="D65" s="135" t="s">
        <v>249</v>
      </c>
      <c r="E65" s="135" t="s">
        <v>248</v>
      </c>
      <c r="F65" s="135"/>
      <c r="G65" s="135"/>
      <c r="H65" s="135"/>
      <c r="I65" s="135" t="s">
        <v>248</v>
      </c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 t="s">
        <v>267</v>
      </c>
      <c r="U65" s="135" t="s">
        <v>267</v>
      </c>
      <c r="V65" s="135" t="s">
        <v>267</v>
      </c>
      <c r="W65" s="134" t="b">
        <v>0</v>
      </c>
      <c r="X65" s="137">
        <v>0</v>
      </c>
      <c r="Y65" s="137">
        <v>0</v>
      </c>
      <c r="Z65" s="137">
        <v>0</v>
      </c>
    </row>
    <row r="66" spans="1:26">
      <c r="A66" s="296"/>
      <c r="B66" s="139" t="s">
        <v>71</v>
      </c>
      <c r="C66" s="135" t="s">
        <v>248</v>
      </c>
      <c r="D66" s="135" t="s">
        <v>249</v>
      </c>
      <c r="E66" s="135" t="s">
        <v>248</v>
      </c>
      <c r="F66" s="135"/>
      <c r="G66" s="135"/>
      <c r="H66" s="135"/>
      <c r="I66" s="135" t="s">
        <v>248</v>
      </c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 t="s">
        <v>267</v>
      </c>
      <c r="U66" s="135" t="s">
        <v>267</v>
      </c>
      <c r="V66" s="135" t="s">
        <v>267</v>
      </c>
      <c r="W66" s="134" t="b">
        <v>0</v>
      </c>
      <c r="X66" s="137">
        <v>0</v>
      </c>
      <c r="Y66" s="137">
        <v>0</v>
      </c>
      <c r="Z66" s="137">
        <v>0</v>
      </c>
    </row>
    <row r="67" spans="1:26">
      <c r="A67" s="296"/>
      <c r="B67" s="144" t="s">
        <v>72</v>
      </c>
      <c r="C67" s="135" t="s">
        <v>246</v>
      </c>
      <c r="D67" s="135"/>
      <c r="E67" s="135" t="s">
        <v>247</v>
      </c>
      <c r="F67" s="135" t="s">
        <v>247</v>
      </c>
      <c r="G67" s="135" t="s">
        <v>247</v>
      </c>
      <c r="H67" s="135" t="s">
        <v>247</v>
      </c>
      <c r="I67" s="135" t="s">
        <v>247</v>
      </c>
      <c r="J67" s="135" t="s">
        <v>247</v>
      </c>
      <c r="K67" s="135" t="s">
        <v>247</v>
      </c>
      <c r="L67" s="135" t="s">
        <v>247</v>
      </c>
      <c r="M67" s="135" t="s">
        <v>247</v>
      </c>
      <c r="N67" s="135" t="s">
        <v>247</v>
      </c>
      <c r="O67" s="135" t="s">
        <v>247</v>
      </c>
      <c r="P67" s="135" t="s">
        <v>247</v>
      </c>
      <c r="Q67" s="137">
        <v>8.5</v>
      </c>
      <c r="R67" s="137">
        <v>29098</v>
      </c>
      <c r="S67" s="137">
        <v>442684.16840000002</v>
      </c>
      <c r="T67" s="204">
        <v>4.85E+16</v>
      </c>
      <c r="U67" s="137">
        <v>112</v>
      </c>
      <c r="V67" s="204">
        <v>-8.5599999999999999E-4</v>
      </c>
      <c r="W67" s="134" t="b">
        <v>0</v>
      </c>
      <c r="X67" s="137">
        <v>20</v>
      </c>
      <c r="Y67" s="137">
        <v>6.71</v>
      </c>
      <c r="Z67" s="137">
        <v>0</v>
      </c>
    </row>
    <row r="68" spans="1:26">
      <c r="A68" s="296"/>
      <c r="B68" s="141" t="s">
        <v>73</v>
      </c>
      <c r="C68" s="135" t="s">
        <v>248</v>
      </c>
      <c r="D68" s="135" t="s">
        <v>249</v>
      </c>
      <c r="E68" s="135" t="s">
        <v>248</v>
      </c>
      <c r="F68" s="135"/>
      <c r="G68" s="135"/>
      <c r="H68" s="135"/>
      <c r="I68" s="135" t="s">
        <v>248</v>
      </c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 t="s">
        <v>267</v>
      </c>
      <c r="U68" s="135" t="s">
        <v>267</v>
      </c>
      <c r="V68" s="135" t="s">
        <v>267</v>
      </c>
      <c r="W68" s="134" t="b">
        <v>0</v>
      </c>
      <c r="X68" s="137">
        <v>0</v>
      </c>
      <c r="Y68" s="137">
        <v>0</v>
      </c>
      <c r="Z68" s="137">
        <v>0</v>
      </c>
    </row>
    <row r="69" spans="1:26">
      <c r="A69" s="296"/>
      <c r="B69" s="144" t="s">
        <v>74</v>
      </c>
      <c r="C69" s="135" t="s">
        <v>246</v>
      </c>
      <c r="D69" s="135"/>
      <c r="E69" s="135" t="s">
        <v>247</v>
      </c>
      <c r="F69" s="135" t="s">
        <v>247</v>
      </c>
      <c r="G69" s="135" t="s">
        <v>247</v>
      </c>
      <c r="H69" s="135" t="s">
        <v>247</v>
      </c>
      <c r="I69" s="135" t="s">
        <v>247</v>
      </c>
      <c r="J69" s="135" t="s">
        <v>247</v>
      </c>
      <c r="K69" s="135" t="s">
        <v>247</v>
      </c>
      <c r="L69" s="135" t="s">
        <v>247</v>
      </c>
      <c r="M69" s="135" t="s">
        <v>247</v>
      </c>
      <c r="N69" s="135" t="s">
        <v>247</v>
      </c>
      <c r="O69" s="135" t="s">
        <v>247</v>
      </c>
      <c r="P69" s="135" t="s">
        <v>247</v>
      </c>
      <c r="Q69" s="137">
        <v>12</v>
      </c>
      <c r="R69" s="137">
        <v>19699</v>
      </c>
      <c r="S69" s="137">
        <v>771160.02040000004</v>
      </c>
      <c r="T69" s="204">
        <v>1.41E+17</v>
      </c>
      <c r="U69" s="137">
        <v>130</v>
      </c>
      <c r="V69" s="204">
        <v>-0.995</v>
      </c>
      <c r="W69" s="134" t="b">
        <v>0</v>
      </c>
      <c r="X69" s="137">
        <v>20</v>
      </c>
      <c r="Y69" s="137">
        <v>2.94</v>
      </c>
      <c r="Z69" s="137">
        <v>72.94</v>
      </c>
    </row>
    <row r="70" spans="1:26">
      <c r="A70" s="296"/>
      <c r="B70" s="144" t="s">
        <v>75</v>
      </c>
      <c r="C70" s="135" t="s">
        <v>246</v>
      </c>
      <c r="D70" s="135"/>
      <c r="E70" s="135" t="s">
        <v>247</v>
      </c>
      <c r="F70" s="135" t="s">
        <v>247</v>
      </c>
      <c r="G70" s="135" t="s">
        <v>247</v>
      </c>
      <c r="H70" s="135" t="s">
        <v>247</v>
      </c>
      <c r="I70" s="135" t="s">
        <v>247</v>
      </c>
      <c r="J70" s="135" t="s">
        <v>247</v>
      </c>
      <c r="K70" s="135" t="s">
        <v>247</v>
      </c>
      <c r="L70" s="135" t="s">
        <v>247</v>
      </c>
      <c r="M70" s="135" t="s">
        <v>247</v>
      </c>
      <c r="N70" s="135" t="s">
        <v>247</v>
      </c>
      <c r="O70" s="135" t="s">
        <v>247</v>
      </c>
      <c r="P70" s="135" t="s">
        <v>247</v>
      </c>
      <c r="Q70" s="137">
        <v>11.5</v>
      </c>
      <c r="R70" s="137">
        <v>10000</v>
      </c>
      <c r="S70" s="137">
        <v>538374.91749999998</v>
      </c>
      <c r="T70" s="204">
        <v>3.33E+16</v>
      </c>
      <c r="U70" s="137">
        <v>105</v>
      </c>
      <c r="V70" s="204">
        <v>0.16300000000000001</v>
      </c>
      <c r="W70" s="134" t="b">
        <v>0</v>
      </c>
      <c r="X70" s="137">
        <v>20</v>
      </c>
      <c r="Y70" s="137">
        <v>8.18</v>
      </c>
      <c r="Z70" s="137">
        <v>78.180000000000007</v>
      </c>
    </row>
    <row r="71" spans="1:26">
      <c r="A71" s="296"/>
      <c r="B71" s="144" t="s">
        <v>76</v>
      </c>
      <c r="C71" s="135" t="s">
        <v>246</v>
      </c>
      <c r="D71" s="135"/>
      <c r="E71" s="135" t="s">
        <v>247</v>
      </c>
      <c r="F71" s="135" t="s">
        <v>247</v>
      </c>
      <c r="G71" s="135" t="s">
        <v>247</v>
      </c>
      <c r="H71" s="135" t="s">
        <v>247</v>
      </c>
      <c r="I71" s="135" t="s">
        <v>247</v>
      </c>
      <c r="J71" s="135" t="s">
        <v>247</v>
      </c>
      <c r="K71" s="135" t="s">
        <v>247</v>
      </c>
      <c r="L71" s="135" t="s">
        <v>247</v>
      </c>
      <c r="M71" s="135" t="s">
        <v>247</v>
      </c>
      <c r="N71" s="135" t="s">
        <v>247</v>
      </c>
      <c r="O71" s="135" t="s">
        <v>247</v>
      </c>
      <c r="P71" s="135" t="s">
        <v>247</v>
      </c>
      <c r="Q71" s="137">
        <v>10</v>
      </c>
      <c r="R71" s="137">
        <v>412178</v>
      </c>
      <c r="S71" s="137">
        <v>217179.85029999999</v>
      </c>
      <c r="T71" s="204">
        <v>1.94E+17</v>
      </c>
      <c r="U71" s="137">
        <v>135</v>
      </c>
      <c r="V71" s="204">
        <v>-1.58</v>
      </c>
      <c r="W71" s="134" t="b">
        <v>0</v>
      </c>
      <c r="X71" s="137">
        <v>20</v>
      </c>
      <c r="Y71" s="137">
        <v>1.89</v>
      </c>
      <c r="Z71" s="137">
        <v>71.89</v>
      </c>
    </row>
    <row r="72" spans="1:26" ht="26.65">
      <c r="A72" s="296"/>
      <c r="B72" s="144" t="s">
        <v>77</v>
      </c>
      <c r="C72" s="135" t="s">
        <v>246</v>
      </c>
      <c r="D72" s="135" t="s">
        <v>297</v>
      </c>
      <c r="E72" s="135" t="s">
        <v>247</v>
      </c>
      <c r="F72" s="135" t="s">
        <v>247</v>
      </c>
      <c r="G72" s="135" t="s">
        <v>247</v>
      </c>
      <c r="H72" s="135" t="s">
        <v>247</v>
      </c>
      <c r="I72" s="135" t="s">
        <v>247</v>
      </c>
      <c r="J72" s="135" t="s">
        <v>247</v>
      </c>
      <c r="K72" s="135" t="s">
        <v>248</v>
      </c>
      <c r="L72" s="135" t="s">
        <v>248</v>
      </c>
      <c r="M72" s="135" t="s">
        <v>247</v>
      </c>
      <c r="N72" s="135" t="s">
        <v>247</v>
      </c>
      <c r="O72" s="135" t="s">
        <v>247</v>
      </c>
      <c r="P72" s="135" t="s">
        <v>247</v>
      </c>
      <c r="Q72" s="137">
        <v>19.2</v>
      </c>
      <c r="R72" s="137">
        <v>19399</v>
      </c>
      <c r="S72" s="137">
        <v>686293.57570000004</v>
      </c>
      <c r="T72" s="204">
        <v>1.75E+17</v>
      </c>
      <c r="U72" s="137">
        <v>133</v>
      </c>
      <c r="V72" s="204">
        <v>-1.37</v>
      </c>
      <c r="W72" s="134" t="b">
        <v>0</v>
      </c>
      <c r="X72" s="137">
        <v>14</v>
      </c>
      <c r="Y72" s="137">
        <v>2.31</v>
      </c>
      <c r="Z72" s="137">
        <v>66.31</v>
      </c>
    </row>
    <row r="73" spans="1:26">
      <c r="A73" s="296"/>
      <c r="B73" s="144" t="s">
        <v>78</v>
      </c>
      <c r="C73" s="135" t="s">
        <v>246</v>
      </c>
      <c r="D73" s="135"/>
      <c r="E73" s="135" t="s">
        <v>247</v>
      </c>
      <c r="F73" s="135" t="s">
        <v>247</v>
      </c>
      <c r="G73" s="135" t="s">
        <v>247</v>
      </c>
      <c r="H73" s="135" t="s">
        <v>247</v>
      </c>
      <c r="I73" s="135" t="s">
        <v>247</v>
      </c>
      <c r="J73" s="135" t="s">
        <v>247</v>
      </c>
      <c r="K73" s="135" t="s">
        <v>247</v>
      </c>
      <c r="L73" s="135" t="s">
        <v>247</v>
      </c>
      <c r="M73" s="135" t="s">
        <v>247</v>
      </c>
      <c r="N73" s="135" t="s">
        <v>247</v>
      </c>
      <c r="O73" s="135" t="s">
        <v>247</v>
      </c>
      <c r="P73" s="135" t="s">
        <v>247</v>
      </c>
      <c r="Q73" s="137">
        <v>10</v>
      </c>
      <c r="R73" s="137">
        <v>38497</v>
      </c>
      <c r="S73" s="137">
        <v>230932.09539999999</v>
      </c>
      <c r="T73" s="204">
        <v>2.05E+16</v>
      </c>
      <c r="U73" s="137">
        <v>91</v>
      </c>
      <c r="V73" s="204">
        <v>0.30099999999999999</v>
      </c>
      <c r="W73" s="134" t="b">
        <v>0</v>
      </c>
      <c r="X73" s="137">
        <v>20</v>
      </c>
      <c r="Y73" s="137">
        <v>11.12</v>
      </c>
      <c r="Z73" s="137">
        <v>81.12</v>
      </c>
    </row>
    <row r="74" spans="1:26">
      <c r="A74" s="296"/>
      <c r="B74" s="144" t="s">
        <v>79</v>
      </c>
      <c r="C74" s="135" t="s">
        <v>246</v>
      </c>
      <c r="D74" s="135"/>
      <c r="E74" s="135" t="s">
        <v>247</v>
      </c>
      <c r="F74" s="135" t="s">
        <v>247</v>
      </c>
      <c r="G74" s="135" t="s">
        <v>247</v>
      </c>
      <c r="H74" s="135" t="s">
        <v>247</v>
      </c>
      <c r="I74" s="135" t="s">
        <v>247</v>
      </c>
      <c r="J74" s="135" t="s">
        <v>247</v>
      </c>
      <c r="K74" s="135" t="s">
        <v>247</v>
      </c>
      <c r="L74" s="135" t="s">
        <v>247</v>
      </c>
      <c r="M74" s="135" t="s">
        <v>247</v>
      </c>
      <c r="N74" s="135" t="s">
        <v>247</v>
      </c>
      <c r="O74" s="135" t="s">
        <v>247</v>
      </c>
      <c r="P74" s="135" t="s">
        <v>247</v>
      </c>
      <c r="Q74" s="137">
        <v>9.6999999999999993</v>
      </c>
      <c r="R74" s="137">
        <v>10000</v>
      </c>
      <c r="S74" s="137">
        <v>265311.14510000002</v>
      </c>
      <c r="T74" s="204">
        <v>6830000000000000</v>
      </c>
      <c r="U74" s="137">
        <v>50</v>
      </c>
      <c r="V74" s="204">
        <v>0.44900000000000001</v>
      </c>
      <c r="W74" s="134" t="b">
        <v>0</v>
      </c>
      <c r="X74" s="137">
        <v>20</v>
      </c>
      <c r="Y74" s="137">
        <v>19.72</v>
      </c>
      <c r="Z74" s="137">
        <v>89.72</v>
      </c>
    </row>
    <row r="75" spans="1:26">
      <c r="A75" s="296"/>
      <c r="B75" s="144" t="s">
        <v>80</v>
      </c>
      <c r="C75" s="135" t="s">
        <v>246</v>
      </c>
      <c r="D75" s="135"/>
      <c r="E75" s="135" t="s">
        <v>247</v>
      </c>
      <c r="F75" s="135" t="s">
        <v>247</v>
      </c>
      <c r="G75" s="135" t="s">
        <v>247</v>
      </c>
      <c r="H75" s="135" t="s">
        <v>247</v>
      </c>
      <c r="I75" s="135" t="s">
        <v>247</v>
      </c>
      <c r="J75" s="135" t="s">
        <v>247</v>
      </c>
      <c r="K75" s="135" t="s">
        <v>247</v>
      </c>
      <c r="L75" s="135" t="s">
        <v>247</v>
      </c>
      <c r="M75" s="135" t="s">
        <v>247</v>
      </c>
      <c r="N75" s="135" t="s">
        <v>247</v>
      </c>
      <c r="O75" s="135" t="s">
        <v>247</v>
      </c>
      <c r="P75" s="135" t="s">
        <v>247</v>
      </c>
      <c r="Q75" s="137">
        <v>8.5</v>
      </c>
      <c r="R75" s="137">
        <v>10000</v>
      </c>
      <c r="S75" s="137">
        <v>289715.83399999997</v>
      </c>
      <c r="T75" s="204">
        <v>7130000000000000</v>
      </c>
      <c r="U75" s="137">
        <v>53</v>
      </c>
      <c r="V75" s="204">
        <v>0.44500000000000001</v>
      </c>
      <c r="W75" s="134" t="b">
        <v>0</v>
      </c>
      <c r="X75" s="137">
        <v>20</v>
      </c>
      <c r="Y75" s="137">
        <v>19.09</v>
      </c>
      <c r="Z75" s="137">
        <v>89.09</v>
      </c>
    </row>
    <row r="76" spans="1:26">
      <c r="A76" s="296"/>
      <c r="B76" s="144" t="s">
        <v>81</v>
      </c>
      <c r="C76" s="135" t="s">
        <v>246</v>
      </c>
      <c r="D76" s="135"/>
      <c r="E76" s="135" t="s">
        <v>247</v>
      </c>
      <c r="F76" s="135" t="s">
        <v>247</v>
      </c>
      <c r="G76" s="135" t="s">
        <v>247</v>
      </c>
      <c r="H76" s="135" t="s">
        <v>247</v>
      </c>
      <c r="I76" s="135" t="s">
        <v>247</v>
      </c>
      <c r="J76" s="135" t="s">
        <v>247</v>
      </c>
      <c r="K76" s="135" t="s">
        <v>247</v>
      </c>
      <c r="L76" s="135" t="s">
        <v>247</v>
      </c>
      <c r="M76" s="135" t="s">
        <v>247</v>
      </c>
      <c r="N76" s="135" t="s">
        <v>247</v>
      </c>
      <c r="O76" s="135" t="s">
        <v>247</v>
      </c>
      <c r="P76" s="135" t="s">
        <v>247</v>
      </c>
      <c r="Q76" s="137">
        <v>20</v>
      </c>
      <c r="R76" s="137">
        <v>61505</v>
      </c>
      <c r="S76" s="137">
        <v>198427.92569999999</v>
      </c>
      <c r="T76" s="204">
        <v>4.84E+16</v>
      </c>
      <c r="U76" s="137">
        <v>111</v>
      </c>
      <c r="V76" s="204">
        <v>-4.66E-4</v>
      </c>
      <c r="W76" s="134" t="b">
        <v>0</v>
      </c>
      <c r="X76" s="137">
        <v>20</v>
      </c>
      <c r="Y76" s="137">
        <v>6.92</v>
      </c>
      <c r="Z76" s="137">
        <v>76.92</v>
      </c>
    </row>
    <row r="77" spans="1:26">
      <c r="A77" s="296"/>
      <c r="B77" s="144" t="s">
        <v>82</v>
      </c>
      <c r="C77" s="135" t="s">
        <v>246</v>
      </c>
      <c r="D77" s="135"/>
      <c r="E77" s="135" t="s">
        <v>247</v>
      </c>
      <c r="F77" s="135" t="s">
        <v>247</v>
      </c>
      <c r="G77" s="135" t="s">
        <v>247</v>
      </c>
      <c r="H77" s="135" t="s">
        <v>247</v>
      </c>
      <c r="I77" s="135" t="s">
        <v>247</v>
      </c>
      <c r="J77" s="135" t="s">
        <v>247</v>
      </c>
      <c r="K77" s="135" t="s">
        <v>247</v>
      </c>
      <c r="L77" s="135" t="s">
        <v>247</v>
      </c>
      <c r="M77" s="135" t="s">
        <v>247</v>
      </c>
      <c r="N77" s="135" t="s">
        <v>247</v>
      </c>
      <c r="O77" s="135" t="s">
        <v>247</v>
      </c>
      <c r="P77" s="135" t="s">
        <v>247</v>
      </c>
      <c r="Q77" s="137">
        <v>10</v>
      </c>
      <c r="R77" s="137">
        <v>158195</v>
      </c>
      <c r="S77" s="137">
        <v>157555.54149999999</v>
      </c>
      <c r="T77" s="204">
        <v>3.93E+16</v>
      </c>
      <c r="U77" s="137">
        <v>108</v>
      </c>
      <c r="V77" s="204">
        <v>9.8400000000000001E-2</v>
      </c>
      <c r="W77" s="134" t="b">
        <v>0</v>
      </c>
      <c r="X77" s="137">
        <v>20</v>
      </c>
      <c r="Y77" s="137">
        <v>7.55</v>
      </c>
      <c r="Z77" s="137">
        <v>77.55</v>
      </c>
    </row>
    <row r="78" spans="1:26">
      <c r="A78" s="296"/>
      <c r="B78" s="144" t="s">
        <v>83</v>
      </c>
      <c r="C78" s="135" t="s">
        <v>246</v>
      </c>
      <c r="D78" s="135"/>
      <c r="E78" s="135" t="s">
        <v>247</v>
      </c>
      <c r="F78" s="135" t="s">
        <v>247</v>
      </c>
      <c r="G78" s="135" t="s">
        <v>247</v>
      </c>
      <c r="H78" s="135" t="s">
        <v>247</v>
      </c>
      <c r="I78" s="135" t="s">
        <v>247</v>
      </c>
      <c r="J78" s="135" t="s">
        <v>247</v>
      </c>
      <c r="K78" s="135" t="s">
        <v>247</v>
      </c>
      <c r="L78" s="135" t="s">
        <v>247</v>
      </c>
      <c r="M78" s="135" t="s">
        <v>247</v>
      </c>
      <c r="N78" s="135" t="s">
        <v>247</v>
      </c>
      <c r="O78" s="135" t="s">
        <v>247</v>
      </c>
      <c r="P78" s="135" t="s">
        <v>247</v>
      </c>
      <c r="Q78" s="137">
        <v>9</v>
      </c>
      <c r="R78" s="137">
        <v>120000</v>
      </c>
      <c r="S78" s="137">
        <v>640059.03619999997</v>
      </c>
      <c r="T78" s="204">
        <v>4.42E+17</v>
      </c>
      <c r="U78" s="137">
        <v>142</v>
      </c>
      <c r="V78" s="204">
        <v>-4.25</v>
      </c>
      <c r="W78" s="134" t="b">
        <v>0</v>
      </c>
      <c r="X78" s="137">
        <v>20</v>
      </c>
      <c r="Y78" s="137">
        <v>0.42</v>
      </c>
      <c r="Z78" s="137">
        <v>70.42</v>
      </c>
    </row>
    <row r="79" spans="1:26">
      <c r="A79" s="296"/>
      <c r="B79" s="144" t="s">
        <v>84</v>
      </c>
      <c r="C79" s="135" t="s">
        <v>248</v>
      </c>
      <c r="D79" s="135" t="s">
        <v>249</v>
      </c>
      <c r="E79" s="135" t="s">
        <v>248</v>
      </c>
      <c r="F79" s="135"/>
      <c r="G79" s="135"/>
      <c r="H79" s="135"/>
      <c r="I79" s="135" t="s">
        <v>248</v>
      </c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 t="s">
        <v>267</v>
      </c>
      <c r="U79" s="135" t="s">
        <v>267</v>
      </c>
      <c r="V79" s="135" t="s">
        <v>267</v>
      </c>
      <c r="W79" s="134" t="b">
        <v>0</v>
      </c>
      <c r="X79" s="137">
        <v>0</v>
      </c>
      <c r="Y79" s="137">
        <v>0</v>
      </c>
      <c r="Z79" s="137">
        <v>0</v>
      </c>
    </row>
    <row r="80" spans="1:26">
      <c r="A80" s="296"/>
      <c r="B80" s="144" t="s">
        <v>85</v>
      </c>
      <c r="C80" s="135" t="s">
        <v>246</v>
      </c>
      <c r="D80" s="135"/>
      <c r="E80" s="135" t="s">
        <v>247</v>
      </c>
      <c r="F80" s="135" t="s">
        <v>247</v>
      </c>
      <c r="G80" s="135" t="s">
        <v>247</v>
      </c>
      <c r="H80" s="135" t="s">
        <v>247</v>
      </c>
      <c r="I80" s="135" t="s">
        <v>247</v>
      </c>
      <c r="J80" s="135" t="s">
        <v>247</v>
      </c>
      <c r="K80" s="135" t="s">
        <v>247</v>
      </c>
      <c r="L80" s="135" t="s">
        <v>247</v>
      </c>
      <c r="M80" s="135" t="s">
        <v>247</v>
      </c>
      <c r="N80" s="135" t="s">
        <v>247</v>
      </c>
      <c r="O80" s="135" t="s">
        <v>247</v>
      </c>
      <c r="P80" s="135" t="s">
        <v>247</v>
      </c>
      <c r="Q80" s="137">
        <v>9.5</v>
      </c>
      <c r="R80" s="137">
        <v>38497</v>
      </c>
      <c r="S80" s="137">
        <v>201862.0815</v>
      </c>
      <c r="T80" s="204">
        <v>1.49E+16</v>
      </c>
      <c r="U80" s="137">
        <v>84</v>
      </c>
      <c r="V80" s="204">
        <v>0.36099999999999999</v>
      </c>
      <c r="W80" s="134" t="b">
        <v>0</v>
      </c>
      <c r="X80" s="137">
        <v>20</v>
      </c>
      <c r="Y80" s="137">
        <v>12.59</v>
      </c>
      <c r="Z80" s="137">
        <v>82.59</v>
      </c>
    </row>
    <row r="81" spans="1:26">
      <c r="A81" s="296"/>
      <c r="B81" s="144" t="s">
        <v>86</v>
      </c>
      <c r="C81" s="135" t="s">
        <v>246</v>
      </c>
      <c r="D81" s="135"/>
      <c r="E81" s="135" t="s">
        <v>247</v>
      </c>
      <c r="F81" s="135" t="s">
        <v>247</v>
      </c>
      <c r="G81" s="135" t="s">
        <v>247</v>
      </c>
      <c r="H81" s="135" t="s">
        <v>247</v>
      </c>
      <c r="I81" s="135" t="s">
        <v>247</v>
      </c>
      <c r="J81" s="135" t="s">
        <v>247</v>
      </c>
      <c r="K81" s="135" t="s">
        <v>247</v>
      </c>
      <c r="L81" s="135" t="s">
        <v>247</v>
      </c>
      <c r="M81" s="135" t="s">
        <v>247</v>
      </c>
      <c r="N81" s="135" t="s">
        <v>247</v>
      </c>
      <c r="O81" s="135" t="s">
        <v>247</v>
      </c>
      <c r="P81" s="135" t="s">
        <v>247</v>
      </c>
      <c r="Q81" s="137">
        <v>7.6</v>
      </c>
      <c r="R81" s="137">
        <v>10000</v>
      </c>
      <c r="S81" s="137">
        <v>196262.4393</v>
      </c>
      <c r="T81" s="204">
        <v>2930000000000000</v>
      </c>
      <c r="U81" s="137">
        <v>12</v>
      </c>
      <c r="V81" s="204">
        <v>0.49099999999999999</v>
      </c>
      <c r="W81" s="134" t="b">
        <v>0</v>
      </c>
      <c r="X81" s="137">
        <v>20</v>
      </c>
      <c r="Y81" s="137">
        <v>27.69</v>
      </c>
      <c r="Z81" s="137">
        <v>97.69</v>
      </c>
    </row>
    <row r="82" spans="1:26">
      <c r="A82" s="296"/>
      <c r="B82" s="144" t="s">
        <v>87</v>
      </c>
      <c r="C82" s="135" t="s">
        <v>246</v>
      </c>
      <c r="D82" s="135"/>
      <c r="E82" s="135" t="s">
        <v>247</v>
      </c>
      <c r="F82" s="135" t="s">
        <v>247</v>
      </c>
      <c r="G82" s="135" t="s">
        <v>247</v>
      </c>
      <c r="H82" s="135" t="s">
        <v>247</v>
      </c>
      <c r="I82" s="135" t="s">
        <v>247</v>
      </c>
      <c r="J82" s="135" t="s">
        <v>247</v>
      </c>
      <c r="K82" s="135" t="s">
        <v>247</v>
      </c>
      <c r="L82" s="135" t="s">
        <v>247</v>
      </c>
      <c r="M82" s="135" t="s">
        <v>247</v>
      </c>
      <c r="N82" s="135" t="s">
        <v>247</v>
      </c>
      <c r="O82" s="135" t="s">
        <v>247</v>
      </c>
      <c r="P82" s="135" t="s">
        <v>247</v>
      </c>
      <c r="Q82" s="137">
        <v>7.5</v>
      </c>
      <c r="R82" s="137">
        <v>10000</v>
      </c>
      <c r="S82" s="137">
        <v>202502.66510000001</v>
      </c>
      <c r="T82" s="204">
        <v>3080000000000000</v>
      </c>
      <c r="U82" s="137">
        <v>16</v>
      </c>
      <c r="V82" s="204">
        <v>0.48899999999999999</v>
      </c>
      <c r="W82" s="134" t="b">
        <v>0</v>
      </c>
      <c r="X82" s="137">
        <v>20</v>
      </c>
      <c r="Y82" s="137">
        <v>26.85</v>
      </c>
      <c r="Z82" s="137">
        <v>96.85</v>
      </c>
    </row>
    <row r="83" spans="1:26">
      <c r="A83" s="297" t="s">
        <v>88</v>
      </c>
      <c r="B83" s="145" t="s">
        <v>89</v>
      </c>
      <c r="C83" s="135" t="s">
        <v>252</v>
      </c>
      <c r="D83" s="135"/>
      <c r="E83" s="135" t="s">
        <v>247</v>
      </c>
      <c r="F83" s="135" t="s">
        <v>247</v>
      </c>
      <c r="G83" s="135" t="s">
        <v>247</v>
      </c>
      <c r="H83" s="135" t="s">
        <v>247</v>
      </c>
      <c r="I83" s="135" t="s">
        <v>247</v>
      </c>
      <c r="J83" s="135" t="s">
        <v>247</v>
      </c>
      <c r="K83" s="135" t="s">
        <v>247</v>
      </c>
      <c r="L83" s="135" t="s">
        <v>247</v>
      </c>
      <c r="M83" s="135" t="s">
        <v>247</v>
      </c>
      <c r="N83" s="135" t="s">
        <v>247</v>
      </c>
      <c r="O83" s="135" t="s">
        <v>247</v>
      </c>
      <c r="P83" s="135" t="s">
        <v>247</v>
      </c>
      <c r="Q83" s="137">
        <v>16.5</v>
      </c>
      <c r="R83" s="137">
        <v>10000</v>
      </c>
      <c r="S83" s="137">
        <v>964647.63500000001</v>
      </c>
      <c r="T83" s="204">
        <v>1.54E+17</v>
      </c>
      <c r="U83" s="137">
        <v>131</v>
      </c>
      <c r="V83" s="204">
        <v>-1.1299999999999999</v>
      </c>
      <c r="W83" s="134" t="b">
        <v>0</v>
      </c>
      <c r="X83" s="137">
        <v>20</v>
      </c>
      <c r="Y83" s="137">
        <v>2.73</v>
      </c>
      <c r="Z83" s="137">
        <v>56.91</v>
      </c>
    </row>
    <row r="84" spans="1:26">
      <c r="A84" s="297"/>
      <c r="B84" s="145" t="s">
        <v>90</v>
      </c>
      <c r="C84" s="135" t="s">
        <v>252</v>
      </c>
      <c r="D84" s="135"/>
      <c r="E84" s="135" t="s">
        <v>247</v>
      </c>
      <c r="F84" s="135" t="s">
        <v>247</v>
      </c>
      <c r="G84" s="135" t="s">
        <v>247</v>
      </c>
      <c r="H84" s="135" t="s">
        <v>247</v>
      </c>
      <c r="I84" s="135" t="s">
        <v>247</v>
      </c>
      <c r="J84" s="135" t="s">
        <v>247</v>
      </c>
      <c r="K84" s="135" t="s">
        <v>247</v>
      </c>
      <c r="L84" s="135" t="s">
        <v>247</v>
      </c>
      <c r="M84" s="135" t="s">
        <v>247</v>
      </c>
      <c r="N84" s="135" t="s">
        <v>247</v>
      </c>
      <c r="O84" s="135" t="s">
        <v>247</v>
      </c>
      <c r="P84" s="135" t="s">
        <v>247</v>
      </c>
      <c r="Q84" s="137">
        <v>8.1</v>
      </c>
      <c r="R84" s="137">
        <v>10000</v>
      </c>
      <c r="S84" s="137">
        <v>210964.62400000001</v>
      </c>
      <c r="T84" s="204">
        <v>3600000000000000</v>
      </c>
      <c r="U84" s="137">
        <v>21</v>
      </c>
      <c r="V84" s="204">
        <v>0.48299999999999998</v>
      </c>
      <c r="W84" s="134" t="b">
        <v>0</v>
      </c>
      <c r="X84" s="137">
        <v>20</v>
      </c>
      <c r="Y84" s="137">
        <v>25.8</v>
      </c>
      <c r="Z84" s="137">
        <v>73.06</v>
      </c>
    </row>
    <row r="85" spans="1:26">
      <c r="A85" s="297"/>
      <c r="B85" s="145" t="s">
        <v>91</v>
      </c>
      <c r="C85" s="135" t="s">
        <v>246</v>
      </c>
      <c r="D85" s="135"/>
      <c r="E85" s="135" t="s">
        <v>247</v>
      </c>
      <c r="F85" s="135" t="s">
        <v>247</v>
      </c>
      <c r="G85" s="135" t="s">
        <v>247</v>
      </c>
      <c r="H85" s="135" t="s">
        <v>247</v>
      </c>
      <c r="I85" s="135" t="s">
        <v>247</v>
      </c>
      <c r="J85" s="135" t="s">
        <v>247</v>
      </c>
      <c r="K85" s="135" t="s">
        <v>247</v>
      </c>
      <c r="L85" s="135" t="s">
        <v>247</v>
      </c>
      <c r="M85" s="135" t="s">
        <v>247</v>
      </c>
      <c r="N85" s="135" t="s">
        <v>247</v>
      </c>
      <c r="O85" s="135" t="s">
        <v>247</v>
      </c>
      <c r="P85" s="135" t="s">
        <v>247</v>
      </c>
      <c r="Q85" s="137">
        <v>11</v>
      </c>
      <c r="R85" s="137">
        <v>10000</v>
      </c>
      <c r="S85" s="137">
        <v>195390.61979999999</v>
      </c>
      <c r="T85" s="204">
        <v>4200000000000000</v>
      </c>
      <c r="U85" s="137">
        <v>30</v>
      </c>
      <c r="V85" s="204">
        <v>0.47699999999999998</v>
      </c>
      <c r="W85" s="134" t="b">
        <v>0</v>
      </c>
      <c r="X85" s="137">
        <v>20</v>
      </c>
      <c r="Y85" s="137">
        <v>23.92</v>
      </c>
      <c r="Z85" s="137">
        <v>93.92</v>
      </c>
    </row>
    <row r="86" spans="1:26">
      <c r="A86" s="297"/>
      <c r="B86" s="145" t="s">
        <v>92</v>
      </c>
      <c r="C86" s="135" t="s">
        <v>246</v>
      </c>
      <c r="D86" s="135"/>
      <c r="E86" s="135" t="s">
        <v>247</v>
      </c>
      <c r="F86" s="135" t="s">
        <v>247</v>
      </c>
      <c r="G86" s="135" t="s">
        <v>247</v>
      </c>
      <c r="H86" s="135" t="s">
        <v>247</v>
      </c>
      <c r="I86" s="135" t="s">
        <v>247</v>
      </c>
      <c r="J86" s="135" t="s">
        <v>247</v>
      </c>
      <c r="K86" s="135" t="s">
        <v>247</v>
      </c>
      <c r="L86" s="135" t="s">
        <v>247</v>
      </c>
      <c r="M86" s="135" t="s">
        <v>247</v>
      </c>
      <c r="N86" s="135" t="s">
        <v>247</v>
      </c>
      <c r="O86" s="135" t="s">
        <v>247</v>
      </c>
      <c r="P86" s="135" t="s">
        <v>247</v>
      </c>
      <c r="Q86" s="137">
        <v>7.1</v>
      </c>
      <c r="R86" s="137">
        <v>10000</v>
      </c>
      <c r="S86" s="137">
        <v>194500.05290000001</v>
      </c>
      <c r="T86" s="204">
        <v>2690000000000000</v>
      </c>
      <c r="U86" s="137">
        <v>8</v>
      </c>
      <c r="V86" s="204">
        <v>0.49299999999999999</v>
      </c>
      <c r="W86" s="134" t="b">
        <v>0</v>
      </c>
      <c r="X86" s="137">
        <v>20</v>
      </c>
      <c r="Y86" s="137">
        <v>28.53</v>
      </c>
      <c r="Z86" s="137">
        <v>98.53</v>
      </c>
    </row>
    <row r="87" spans="1:26">
      <c r="A87" s="297"/>
      <c r="B87" s="145" t="s">
        <v>93</v>
      </c>
      <c r="C87" s="135" t="s">
        <v>246</v>
      </c>
      <c r="D87" s="135"/>
      <c r="E87" s="135" t="s">
        <v>247</v>
      </c>
      <c r="F87" s="135" t="s">
        <v>247</v>
      </c>
      <c r="G87" s="135" t="s">
        <v>247</v>
      </c>
      <c r="H87" s="135" t="s">
        <v>247</v>
      </c>
      <c r="I87" s="135" t="s">
        <v>247</v>
      </c>
      <c r="J87" s="135" t="s">
        <v>247</v>
      </c>
      <c r="K87" s="135" t="s">
        <v>247</v>
      </c>
      <c r="L87" s="135" t="s">
        <v>247</v>
      </c>
      <c r="M87" s="135" t="s">
        <v>247</v>
      </c>
      <c r="N87" s="135" t="s">
        <v>247</v>
      </c>
      <c r="O87" s="135" t="s">
        <v>247</v>
      </c>
      <c r="P87" s="135" t="s">
        <v>247</v>
      </c>
      <c r="Q87" s="137">
        <v>7</v>
      </c>
      <c r="R87" s="137">
        <v>29098</v>
      </c>
      <c r="S87" s="137">
        <v>234119.39170000001</v>
      </c>
      <c r="T87" s="204">
        <v>1.12E+16</v>
      </c>
      <c r="U87" s="137">
        <v>66</v>
      </c>
      <c r="V87" s="204">
        <v>0.40200000000000002</v>
      </c>
      <c r="W87" s="134" t="b">
        <v>0</v>
      </c>
      <c r="X87" s="137">
        <v>20</v>
      </c>
      <c r="Y87" s="137">
        <v>16.36</v>
      </c>
      <c r="Z87" s="137">
        <v>86.36</v>
      </c>
    </row>
    <row r="88" spans="1:26">
      <c r="A88" s="297"/>
      <c r="B88" s="145" t="s">
        <v>94</v>
      </c>
      <c r="C88" s="135" t="s">
        <v>246</v>
      </c>
      <c r="D88" s="135"/>
      <c r="E88" s="135" t="s">
        <v>247</v>
      </c>
      <c r="F88" s="135" t="s">
        <v>247</v>
      </c>
      <c r="G88" s="135" t="s">
        <v>247</v>
      </c>
      <c r="H88" s="135" t="s">
        <v>247</v>
      </c>
      <c r="I88" s="135" t="s">
        <v>247</v>
      </c>
      <c r="J88" s="135" t="s">
        <v>247</v>
      </c>
      <c r="K88" s="135" t="s">
        <v>247</v>
      </c>
      <c r="L88" s="135" t="s">
        <v>247</v>
      </c>
      <c r="M88" s="135" t="s">
        <v>247</v>
      </c>
      <c r="N88" s="135" t="s">
        <v>247</v>
      </c>
      <c r="O88" s="135" t="s">
        <v>247</v>
      </c>
      <c r="P88" s="135" t="s">
        <v>247</v>
      </c>
      <c r="Q88" s="137">
        <v>8</v>
      </c>
      <c r="R88" s="137">
        <v>28798</v>
      </c>
      <c r="S88" s="137">
        <v>246987.31779999999</v>
      </c>
      <c r="T88" s="204">
        <v>1.41E+16</v>
      </c>
      <c r="U88" s="137">
        <v>81</v>
      </c>
      <c r="V88" s="204">
        <v>0.371</v>
      </c>
      <c r="W88" s="134" t="b">
        <v>0</v>
      </c>
      <c r="X88" s="137">
        <v>20</v>
      </c>
      <c r="Y88" s="137">
        <v>13.22</v>
      </c>
      <c r="Z88" s="137">
        <v>83.22</v>
      </c>
    </row>
    <row r="89" spans="1:26">
      <c r="A89" s="297"/>
      <c r="B89" s="145" t="s">
        <v>95</v>
      </c>
      <c r="C89" s="135" t="s">
        <v>248</v>
      </c>
      <c r="D89" s="135" t="s">
        <v>249</v>
      </c>
      <c r="E89" s="135" t="s">
        <v>248</v>
      </c>
      <c r="F89" s="135"/>
      <c r="G89" s="135"/>
      <c r="H89" s="135"/>
      <c r="I89" s="135" t="s">
        <v>248</v>
      </c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 t="s">
        <v>267</v>
      </c>
      <c r="U89" s="135" t="s">
        <v>267</v>
      </c>
      <c r="V89" s="135" t="s">
        <v>267</v>
      </c>
      <c r="W89" s="134" t="b">
        <v>0</v>
      </c>
      <c r="X89" s="137">
        <v>0</v>
      </c>
      <c r="Y89" s="137">
        <v>0</v>
      </c>
      <c r="Z89" s="137">
        <v>0</v>
      </c>
    </row>
    <row r="90" spans="1:26">
      <c r="A90" s="297"/>
      <c r="B90" s="145" t="s">
        <v>96</v>
      </c>
      <c r="C90" s="135" t="s">
        <v>246</v>
      </c>
      <c r="D90" s="135"/>
      <c r="E90" s="135" t="s">
        <v>247</v>
      </c>
      <c r="F90" s="135" t="s">
        <v>247</v>
      </c>
      <c r="G90" s="135" t="s">
        <v>247</v>
      </c>
      <c r="H90" s="135" t="s">
        <v>247</v>
      </c>
      <c r="I90" s="135" t="s">
        <v>247</v>
      </c>
      <c r="J90" s="135" t="s">
        <v>247</v>
      </c>
      <c r="K90" s="135" t="s">
        <v>247</v>
      </c>
      <c r="L90" s="135" t="s">
        <v>247</v>
      </c>
      <c r="M90" s="135" t="s">
        <v>247</v>
      </c>
      <c r="N90" s="135" t="s">
        <v>247</v>
      </c>
      <c r="O90" s="135" t="s">
        <v>247</v>
      </c>
      <c r="P90" s="135" t="s">
        <v>247</v>
      </c>
      <c r="Q90" s="137">
        <v>9</v>
      </c>
      <c r="R90" s="137">
        <v>10000</v>
      </c>
      <c r="S90" s="137">
        <v>181154.03140000001</v>
      </c>
      <c r="T90" s="204">
        <v>2950000000000000</v>
      </c>
      <c r="U90" s="137">
        <v>13</v>
      </c>
      <c r="V90" s="204">
        <v>0.49</v>
      </c>
      <c r="W90" s="134" t="b">
        <v>0</v>
      </c>
      <c r="X90" s="137">
        <v>20</v>
      </c>
      <c r="Y90" s="137">
        <v>27.48</v>
      </c>
      <c r="Z90" s="137">
        <v>97.48</v>
      </c>
    </row>
    <row r="91" spans="1:26">
      <c r="A91" s="297"/>
      <c r="B91" s="145" t="s">
        <v>97</v>
      </c>
      <c r="C91" s="135" t="s">
        <v>246</v>
      </c>
      <c r="D91" s="135"/>
      <c r="E91" s="135" t="s">
        <v>247</v>
      </c>
      <c r="F91" s="135" t="s">
        <v>247</v>
      </c>
      <c r="G91" s="135" t="s">
        <v>247</v>
      </c>
      <c r="H91" s="135" t="s">
        <v>247</v>
      </c>
      <c r="I91" s="135" t="s">
        <v>247</v>
      </c>
      <c r="J91" s="135" t="s">
        <v>247</v>
      </c>
      <c r="K91" s="135" t="s">
        <v>247</v>
      </c>
      <c r="L91" s="135" t="s">
        <v>247</v>
      </c>
      <c r="M91" s="135" t="s">
        <v>247</v>
      </c>
      <c r="N91" s="135" t="s">
        <v>247</v>
      </c>
      <c r="O91" s="135" t="s">
        <v>247</v>
      </c>
      <c r="P91" s="135" t="s">
        <v>247</v>
      </c>
      <c r="Q91" s="137">
        <v>8.5</v>
      </c>
      <c r="R91" s="137">
        <v>10000</v>
      </c>
      <c r="S91" s="137">
        <v>267635.99660000001</v>
      </c>
      <c r="T91" s="204">
        <v>6090000000000000</v>
      </c>
      <c r="U91" s="137">
        <v>44</v>
      </c>
      <c r="V91" s="204">
        <v>0.45700000000000002</v>
      </c>
      <c r="W91" s="134" t="b">
        <v>0</v>
      </c>
      <c r="X91" s="137">
        <v>20</v>
      </c>
      <c r="Y91" s="137">
        <v>20.98</v>
      </c>
      <c r="Z91" s="137">
        <v>90.98</v>
      </c>
    </row>
    <row r="92" spans="1:26">
      <c r="A92" s="297"/>
      <c r="B92" s="145" t="s">
        <v>98</v>
      </c>
      <c r="C92" s="135" t="s">
        <v>246</v>
      </c>
      <c r="D92" s="135"/>
      <c r="E92" s="135" t="s">
        <v>247</v>
      </c>
      <c r="F92" s="135" t="s">
        <v>247</v>
      </c>
      <c r="G92" s="135" t="s">
        <v>247</v>
      </c>
      <c r="H92" s="135" t="s">
        <v>247</v>
      </c>
      <c r="I92" s="135" t="s">
        <v>247</v>
      </c>
      <c r="J92" s="135" t="s">
        <v>247</v>
      </c>
      <c r="K92" s="135" t="s">
        <v>247</v>
      </c>
      <c r="L92" s="135" t="s">
        <v>247</v>
      </c>
      <c r="M92" s="135" t="s">
        <v>247</v>
      </c>
      <c r="N92" s="135" t="s">
        <v>247</v>
      </c>
      <c r="O92" s="135" t="s">
        <v>247</v>
      </c>
      <c r="P92" s="135" t="s">
        <v>247</v>
      </c>
      <c r="Q92" s="137">
        <v>7.8</v>
      </c>
      <c r="R92" s="137">
        <v>10000</v>
      </c>
      <c r="S92" s="137">
        <v>221276.4638</v>
      </c>
      <c r="T92" s="204">
        <v>3820000000000000</v>
      </c>
      <c r="U92" s="137">
        <v>24</v>
      </c>
      <c r="V92" s="204">
        <v>0.48099999999999998</v>
      </c>
      <c r="W92" s="134" t="b">
        <v>0</v>
      </c>
      <c r="X92" s="137">
        <v>20</v>
      </c>
      <c r="Y92" s="137">
        <v>25.17</v>
      </c>
      <c r="Z92" s="137">
        <v>95.17</v>
      </c>
    </row>
    <row r="93" spans="1:26">
      <c r="A93" s="297"/>
      <c r="B93" s="145" t="s">
        <v>99</v>
      </c>
      <c r="C93" s="135" t="s">
        <v>246</v>
      </c>
      <c r="D93" s="135"/>
      <c r="E93" s="135" t="s">
        <v>247</v>
      </c>
      <c r="F93" s="135" t="s">
        <v>247</v>
      </c>
      <c r="G93" s="135" t="s">
        <v>247</v>
      </c>
      <c r="H93" s="135" t="s">
        <v>247</v>
      </c>
      <c r="I93" s="135" t="s">
        <v>247</v>
      </c>
      <c r="J93" s="135" t="s">
        <v>247</v>
      </c>
      <c r="K93" s="135" t="s">
        <v>247</v>
      </c>
      <c r="L93" s="135" t="s">
        <v>247</v>
      </c>
      <c r="M93" s="135" t="s">
        <v>247</v>
      </c>
      <c r="N93" s="135" t="s">
        <v>247</v>
      </c>
      <c r="O93" s="135" t="s">
        <v>247</v>
      </c>
      <c r="P93" s="135" t="s">
        <v>247</v>
      </c>
      <c r="Q93" s="137">
        <v>9.9</v>
      </c>
      <c r="R93" s="137">
        <v>10000</v>
      </c>
      <c r="S93" s="137">
        <v>174348.21679999999</v>
      </c>
      <c r="T93" s="204">
        <v>3010000000000000</v>
      </c>
      <c r="U93" s="137">
        <v>15</v>
      </c>
      <c r="V93" s="204">
        <v>0.49</v>
      </c>
      <c r="W93" s="134" t="b">
        <v>0</v>
      </c>
      <c r="X93" s="137">
        <v>20</v>
      </c>
      <c r="Y93" s="137">
        <v>27.06</v>
      </c>
      <c r="Z93" s="137">
        <v>97.06</v>
      </c>
    </row>
    <row r="94" spans="1:26">
      <c r="A94" s="297"/>
      <c r="B94" s="145" t="s">
        <v>100</v>
      </c>
      <c r="C94" s="135" t="s">
        <v>246</v>
      </c>
      <c r="D94" s="135"/>
      <c r="E94" s="135" t="s">
        <v>247</v>
      </c>
      <c r="F94" s="135" t="s">
        <v>247</v>
      </c>
      <c r="G94" s="135" t="s">
        <v>247</v>
      </c>
      <c r="H94" s="135" t="s">
        <v>247</v>
      </c>
      <c r="I94" s="135" t="s">
        <v>247</v>
      </c>
      <c r="J94" s="135" t="s">
        <v>247</v>
      </c>
      <c r="K94" s="135" t="s">
        <v>247</v>
      </c>
      <c r="L94" s="135" t="s">
        <v>247</v>
      </c>
      <c r="M94" s="135" t="s">
        <v>247</v>
      </c>
      <c r="N94" s="135" t="s">
        <v>247</v>
      </c>
      <c r="O94" s="135" t="s">
        <v>247</v>
      </c>
      <c r="P94" s="135" t="s">
        <v>247</v>
      </c>
      <c r="Q94" s="137">
        <v>7.5</v>
      </c>
      <c r="R94" s="137">
        <v>19399</v>
      </c>
      <c r="S94" s="137">
        <v>222685.7482</v>
      </c>
      <c r="T94" s="204">
        <v>7210000000000000</v>
      </c>
      <c r="U94" s="137">
        <v>54</v>
      </c>
      <c r="V94" s="204">
        <v>0.44400000000000001</v>
      </c>
      <c r="W94" s="134" t="b">
        <v>0</v>
      </c>
      <c r="X94" s="137">
        <v>20</v>
      </c>
      <c r="Y94" s="137">
        <v>18.88</v>
      </c>
      <c r="Z94" s="137">
        <v>88.88</v>
      </c>
    </row>
    <row r="95" spans="1:26">
      <c r="A95" s="297"/>
      <c r="B95" s="145" t="s">
        <v>101</v>
      </c>
      <c r="C95" s="135" t="s">
        <v>248</v>
      </c>
      <c r="D95" s="135" t="s">
        <v>249</v>
      </c>
      <c r="E95" s="135" t="s">
        <v>248</v>
      </c>
      <c r="F95" s="135"/>
      <c r="G95" s="135"/>
      <c r="H95" s="135"/>
      <c r="I95" s="135" t="s">
        <v>248</v>
      </c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 t="s">
        <v>267</v>
      </c>
      <c r="U95" s="135" t="s">
        <v>267</v>
      </c>
      <c r="V95" s="135" t="s">
        <v>267</v>
      </c>
      <c r="W95" s="134" t="b">
        <v>0</v>
      </c>
      <c r="X95" s="137">
        <v>0</v>
      </c>
      <c r="Y95" s="137">
        <v>0</v>
      </c>
      <c r="Z95" s="137">
        <v>0</v>
      </c>
    </row>
    <row r="96" spans="1:26">
      <c r="A96" s="297"/>
      <c r="B96" s="145" t="s">
        <v>102</v>
      </c>
      <c r="C96" s="135" t="s">
        <v>246</v>
      </c>
      <c r="D96" s="135"/>
      <c r="E96" s="135" t="s">
        <v>247</v>
      </c>
      <c r="F96" s="135" t="s">
        <v>247</v>
      </c>
      <c r="G96" s="135" t="s">
        <v>247</v>
      </c>
      <c r="H96" s="135" t="s">
        <v>247</v>
      </c>
      <c r="I96" s="135" t="s">
        <v>247</v>
      </c>
      <c r="J96" s="135" t="s">
        <v>247</v>
      </c>
      <c r="K96" s="135" t="s">
        <v>247</v>
      </c>
      <c r="L96" s="135" t="s">
        <v>247</v>
      </c>
      <c r="M96" s="135" t="s">
        <v>247</v>
      </c>
      <c r="N96" s="135" t="s">
        <v>247</v>
      </c>
      <c r="O96" s="135" t="s">
        <v>247</v>
      </c>
      <c r="P96" s="135" t="s">
        <v>247</v>
      </c>
      <c r="Q96" s="137">
        <v>7.5</v>
      </c>
      <c r="R96" s="137">
        <v>10000</v>
      </c>
      <c r="S96" s="137">
        <v>251015.18539999999</v>
      </c>
      <c r="T96" s="204">
        <v>4730000000000000</v>
      </c>
      <c r="U96" s="137">
        <v>34</v>
      </c>
      <c r="V96" s="204">
        <v>0.47099999999999997</v>
      </c>
      <c r="W96" s="134" t="b">
        <v>0</v>
      </c>
      <c r="X96" s="137">
        <v>20</v>
      </c>
      <c r="Y96" s="137">
        <v>23.08</v>
      </c>
      <c r="Z96" s="137">
        <v>93.08</v>
      </c>
    </row>
    <row r="97" spans="1:26">
      <c r="A97" s="297"/>
      <c r="B97" s="139" t="s">
        <v>103</v>
      </c>
      <c r="C97" s="135" t="s">
        <v>248</v>
      </c>
      <c r="D97" s="135" t="s">
        <v>249</v>
      </c>
      <c r="E97" s="135" t="s">
        <v>248</v>
      </c>
      <c r="F97" s="135"/>
      <c r="G97" s="135"/>
      <c r="H97" s="135"/>
      <c r="I97" s="135" t="s">
        <v>248</v>
      </c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 t="s">
        <v>267</v>
      </c>
      <c r="U97" s="135" t="s">
        <v>267</v>
      </c>
      <c r="V97" s="135" t="s">
        <v>267</v>
      </c>
      <c r="W97" s="134" t="b">
        <v>0</v>
      </c>
      <c r="X97" s="137">
        <v>0</v>
      </c>
      <c r="Y97" s="137">
        <v>0</v>
      </c>
      <c r="Z97" s="137">
        <v>0</v>
      </c>
    </row>
    <row r="98" spans="1:26">
      <c r="A98" s="297"/>
      <c r="B98" s="145" t="s">
        <v>104</v>
      </c>
      <c r="C98" s="135" t="s">
        <v>246</v>
      </c>
      <c r="D98" s="135"/>
      <c r="E98" s="135" t="s">
        <v>247</v>
      </c>
      <c r="F98" s="135" t="s">
        <v>247</v>
      </c>
      <c r="G98" s="135" t="s">
        <v>247</v>
      </c>
      <c r="H98" s="135" t="s">
        <v>247</v>
      </c>
      <c r="I98" s="135" t="s">
        <v>247</v>
      </c>
      <c r="J98" s="135" t="s">
        <v>247</v>
      </c>
      <c r="K98" s="135" t="s">
        <v>247</v>
      </c>
      <c r="L98" s="135" t="s">
        <v>247</v>
      </c>
      <c r="M98" s="135" t="s">
        <v>247</v>
      </c>
      <c r="N98" s="135" t="s">
        <v>247</v>
      </c>
      <c r="O98" s="135" t="s">
        <v>247</v>
      </c>
      <c r="P98" s="135" t="s">
        <v>247</v>
      </c>
      <c r="Q98" s="137">
        <v>10.8</v>
      </c>
      <c r="R98" s="137">
        <v>115189</v>
      </c>
      <c r="S98" s="137">
        <v>171229.6666</v>
      </c>
      <c r="T98" s="204">
        <v>3.65E+16</v>
      </c>
      <c r="U98" s="137">
        <v>106</v>
      </c>
      <c r="V98" s="204">
        <v>0.129</v>
      </c>
      <c r="W98" s="134" t="b">
        <v>0</v>
      </c>
      <c r="X98" s="137">
        <v>20</v>
      </c>
      <c r="Y98" s="137">
        <v>7.97</v>
      </c>
      <c r="Z98" s="137">
        <v>77.97</v>
      </c>
    </row>
    <row r="99" spans="1:26">
      <c r="A99" s="297"/>
      <c r="B99" s="145" t="s">
        <v>105</v>
      </c>
      <c r="C99" s="135" t="s">
        <v>246</v>
      </c>
      <c r="D99" s="135"/>
      <c r="E99" s="135" t="s">
        <v>247</v>
      </c>
      <c r="F99" s="135" t="s">
        <v>247</v>
      </c>
      <c r="G99" s="135" t="s">
        <v>247</v>
      </c>
      <c r="H99" s="135" t="s">
        <v>247</v>
      </c>
      <c r="I99" s="135" t="s">
        <v>247</v>
      </c>
      <c r="J99" s="135" t="s">
        <v>247</v>
      </c>
      <c r="K99" s="135" t="s">
        <v>247</v>
      </c>
      <c r="L99" s="135" t="s">
        <v>247</v>
      </c>
      <c r="M99" s="135" t="s">
        <v>247</v>
      </c>
      <c r="N99" s="135" t="s">
        <v>247</v>
      </c>
      <c r="O99" s="135" t="s">
        <v>247</v>
      </c>
      <c r="P99" s="135" t="s">
        <v>247</v>
      </c>
      <c r="Q99" s="137">
        <v>17</v>
      </c>
      <c r="R99" s="137">
        <v>19399</v>
      </c>
      <c r="S99" s="137">
        <v>269307.7647</v>
      </c>
      <c r="T99" s="204">
        <v>2.39E+16</v>
      </c>
      <c r="U99" s="137">
        <v>95</v>
      </c>
      <c r="V99" s="204">
        <v>0.26400000000000001</v>
      </c>
      <c r="W99" s="134" t="b">
        <v>1</v>
      </c>
      <c r="X99" s="137">
        <v>20</v>
      </c>
      <c r="Y99" s="137">
        <v>10.28</v>
      </c>
      <c r="Z99" s="137">
        <v>75.28</v>
      </c>
    </row>
    <row r="100" spans="1:26">
      <c r="A100" s="297"/>
      <c r="B100" s="145" t="s">
        <v>106</v>
      </c>
      <c r="C100" s="135" t="s">
        <v>246</v>
      </c>
      <c r="D100" s="135"/>
      <c r="E100" s="135" t="s">
        <v>247</v>
      </c>
      <c r="F100" s="135" t="s">
        <v>247</v>
      </c>
      <c r="G100" s="135" t="s">
        <v>247</v>
      </c>
      <c r="H100" s="135" t="s">
        <v>247</v>
      </c>
      <c r="I100" s="135" t="s">
        <v>247</v>
      </c>
      <c r="J100" s="135" t="s">
        <v>247</v>
      </c>
      <c r="K100" s="135" t="s">
        <v>247</v>
      </c>
      <c r="L100" s="135" t="s">
        <v>247</v>
      </c>
      <c r="M100" s="135" t="s">
        <v>247</v>
      </c>
      <c r="N100" s="135" t="s">
        <v>247</v>
      </c>
      <c r="O100" s="135" t="s">
        <v>247</v>
      </c>
      <c r="P100" s="135" t="s">
        <v>247</v>
      </c>
      <c r="Q100" s="137">
        <v>5</v>
      </c>
      <c r="R100" s="137">
        <v>284583</v>
      </c>
      <c r="S100" s="137">
        <v>145765.6715</v>
      </c>
      <c r="T100" s="204">
        <v>3.02E+16</v>
      </c>
      <c r="U100" s="137">
        <v>101</v>
      </c>
      <c r="V100" s="204">
        <v>0.19600000000000001</v>
      </c>
      <c r="W100" s="134" t="b">
        <v>0</v>
      </c>
      <c r="X100" s="137">
        <v>20</v>
      </c>
      <c r="Y100" s="137">
        <v>9.02</v>
      </c>
      <c r="Z100" s="137">
        <v>79.02</v>
      </c>
    </row>
    <row r="101" spans="1:26">
      <c r="A101" s="297"/>
      <c r="B101" s="145" t="s">
        <v>107</v>
      </c>
      <c r="C101" s="135" t="s">
        <v>248</v>
      </c>
      <c r="D101" s="135" t="s">
        <v>249</v>
      </c>
      <c r="E101" s="135" t="s">
        <v>248</v>
      </c>
      <c r="F101" s="135"/>
      <c r="G101" s="135"/>
      <c r="H101" s="135"/>
      <c r="I101" s="135" t="s">
        <v>248</v>
      </c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 t="s">
        <v>267</v>
      </c>
      <c r="U101" s="135" t="s">
        <v>267</v>
      </c>
      <c r="V101" s="135" t="s">
        <v>267</v>
      </c>
      <c r="W101" s="134" t="b">
        <v>0</v>
      </c>
      <c r="X101" s="137">
        <v>0</v>
      </c>
      <c r="Y101" s="137">
        <v>0</v>
      </c>
      <c r="Z101" s="137">
        <v>0</v>
      </c>
    </row>
    <row r="102" spans="1:26">
      <c r="A102" s="297"/>
      <c r="B102" s="145" t="s">
        <v>108</v>
      </c>
      <c r="C102" s="135" t="s">
        <v>246</v>
      </c>
      <c r="D102" s="135"/>
      <c r="E102" s="135" t="s">
        <v>247</v>
      </c>
      <c r="F102" s="135" t="s">
        <v>247</v>
      </c>
      <c r="G102" s="135" t="s">
        <v>247</v>
      </c>
      <c r="H102" s="135" t="s">
        <v>247</v>
      </c>
      <c r="I102" s="135" t="s">
        <v>247</v>
      </c>
      <c r="J102" s="135" t="s">
        <v>247</v>
      </c>
      <c r="K102" s="135" t="s">
        <v>247</v>
      </c>
      <c r="L102" s="135" t="s">
        <v>247</v>
      </c>
      <c r="M102" s="135" t="s">
        <v>247</v>
      </c>
      <c r="N102" s="135" t="s">
        <v>247</v>
      </c>
      <c r="O102" s="135" t="s">
        <v>247</v>
      </c>
      <c r="P102" s="135" t="s">
        <v>247</v>
      </c>
      <c r="Q102" s="137">
        <v>7.9</v>
      </c>
      <c r="R102" s="137">
        <v>10000</v>
      </c>
      <c r="S102" s="137">
        <v>226754.23759999999</v>
      </c>
      <c r="T102" s="204">
        <v>4060000000000000</v>
      </c>
      <c r="U102" s="137">
        <v>28</v>
      </c>
      <c r="V102" s="204">
        <v>0.47799999999999998</v>
      </c>
      <c r="W102" s="134" t="b">
        <v>0</v>
      </c>
      <c r="X102" s="137">
        <v>20</v>
      </c>
      <c r="Y102" s="137">
        <v>24.34</v>
      </c>
      <c r="Z102" s="137">
        <v>94.34</v>
      </c>
    </row>
    <row r="103" spans="1:26">
      <c r="A103" s="288" t="s">
        <v>109</v>
      </c>
      <c r="B103" s="146" t="s">
        <v>110</v>
      </c>
      <c r="C103" s="135" t="s">
        <v>246</v>
      </c>
      <c r="D103" s="135"/>
      <c r="E103" s="135" t="s">
        <v>247</v>
      </c>
      <c r="F103" s="135" t="s">
        <v>247</v>
      </c>
      <c r="G103" s="135" t="s">
        <v>247</v>
      </c>
      <c r="H103" s="135" t="s">
        <v>247</v>
      </c>
      <c r="I103" s="135" t="s">
        <v>247</v>
      </c>
      <c r="J103" s="135" t="s">
        <v>247</v>
      </c>
      <c r="K103" s="135" t="s">
        <v>247</v>
      </c>
      <c r="L103" s="135" t="s">
        <v>247</v>
      </c>
      <c r="M103" s="135" t="s">
        <v>247</v>
      </c>
      <c r="N103" s="135" t="s">
        <v>247</v>
      </c>
      <c r="O103" s="135" t="s">
        <v>247</v>
      </c>
      <c r="P103" s="135" t="s">
        <v>247</v>
      </c>
      <c r="Q103" s="137">
        <v>8.9</v>
      </c>
      <c r="R103" s="137">
        <v>29398</v>
      </c>
      <c r="S103" s="137">
        <v>188591.05590000001</v>
      </c>
      <c r="T103" s="204">
        <v>9310000000000000</v>
      </c>
      <c r="U103" s="137">
        <v>60</v>
      </c>
      <c r="V103" s="204">
        <v>0.42199999999999999</v>
      </c>
      <c r="W103" s="134" t="b">
        <v>0</v>
      </c>
      <c r="X103" s="137">
        <v>20</v>
      </c>
      <c r="Y103" s="137">
        <v>17.62</v>
      </c>
      <c r="Z103" s="137">
        <v>87.62</v>
      </c>
    </row>
    <row r="104" spans="1:26">
      <c r="A104" s="288"/>
      <c r="B104" s="146" t="s">
        <v>111</v>
      </c>
      <c r="C104" s="135" t="s">
        <v>246</v>
      </c>
      <c r="D104" s="135"/>
      <c r="E104" s="135" t="s">
        <v>247</v>
      </c>
      <c r="F104" s="135" t="s">
        <v>247</v>
      </c>
      <c r="G104" s="135" t="s">
        <v>247</v>
      </c>
      <c r="H104" s="135" t="s">
        <v>247</v>
      </c>
      <c r="I104" s="135" t="s">
        <v>247</v>
      </c>
      <c r="J104" s="135" t="s">
        <v>247</v>
      </c>
      <c r="K104" s="135" t="s">
        <v>247</v>
      </c>
      <c r="L104" s="135" t="s">
        <v>247</v>
      </c>
      <c r="M104" s="135" t="s">
        <v>247</v>
      </c>
      <c r="N104" s="135" t="s">
        <v>247</v>
      </c>
      <c r="O104" s="135" t="s">
        <v>247</v>
      </c>
      <c r="P104" s="135" t="s">
        <v>247</v>
      </c>
      <c r="Q104" s="137">
        <v>8.6</v>
      </c>
      <c r="R104" s="137">
        <v>10000</v>
      </c>
      <c r="S104" s="137">
        <v>210183.42379999999</v>
      </c>
      <c r="T104" s="204">
        <v>3800000000000000</v>
      </c>
      <c r="U104" s="137">
        <v>23</v>
      </c>
      <c r="V104" s="204">
        <v>0.48099999999999998</v>
      </c>
      <c r="W104" s="134" t="b">
        <v>0</v>
      </c>
      <c r="X104" s="137">
        <v>20</v>
      </c>
      <c r="Y104" s="137">
        <v>25.38</v>
      </c>
      <c r="Z104" s="137">
        <v>95.38</v>
      </c>
    </row>
    <row r="105" spans="1:26">
      <c r="A105" s="288"/>
      <c r="B105" s="146" t="s">
        <v>112</v>
      </c>
      <c r="C105" s="135" t="s">
        <v>246</v>
      </c>
      <c r="D105" s="135"/>
      <c r="E105" s="135" t="s">
        <v>247</v>
      </c>
      <c r="F105" s="135" t="s">
        <v>247</v>
      </c>
      <c r="G105" s="135" t="s">
        <v>247</v>
      </c>
      <c r="H105" s="135" t="s">
        <v>247</v>
      </c>
      <c r="I105" s="135" t="s">
        <v>247</v>
      </c>
      <c r="J105" s="135" t="s">
        <v>247</v>
      </c>
      <c r="K105" s="135" t="s">
        <v>247</v>
      </c>
      <c r="L105" s="135" t="s">
        <v>247</v>
      </c>
      <c r="M105" s="135" t="s">
        <v>247</v>
      </c>
      <c r="N105" s="135" t="s">
        <v>247</v>
      </c>
      <c r="O105" s="135" t="s">
        <v>247</v>
      </c>
      <c r="P105" s="135" t="s">
        <v>247</v>
      </c>
      <c r="Q105" s="137">
        <v>10</v>
      </c>
      <c r="R105" s="137">
        <v>231877</v>
      </c>
      <c r="S105" s="137">
        <v>161945.88560000001</v>
      </c>
      <c r="T105" s="204">
        <v>6.08E+16</v>
      </c>
      <c r="U105" s="137">
        <v>115</v>
      </c>
      <c r="V105" s="204">
        <v>-0.13400000000000001</v>
      </c>
      <c r="W105" s="134" t="b">
        <v>0</v>
      </c>
      <c r="X105" s="137">
        <v>20</v>
      </c>
      <c r="Y105" s="137">
        <v>6.08</v>
      </c>
      <c r="Z105" s="137">
        <v>76.08</v>
      </c>
    </row>
    <row r="106" spans="1:26">
      <c r="A106" s="288"/>
      <c r="B106" s="146" t="s">
        <v>113</v>
      </c>
      <c r="C106" s="135" t="s">
        <v>246</v>
      </c>
      <c r="D106" s="135"/>
      <c r="E106" s="135" t="s">
        <v>247</v>
      </c>
      <c r="F106" s="135" t="s">
        <v>247</v>
      </c>
      <c r="G106" s="135" t="s">
        <v>247</v>
      </c>
      <c r="H106" s="135" t="s">
        <v>247</v>
      </c>
      <c r="I106" s="135" t="s">
        <v>247</v>
      </c>
      <c r="J106" s="135" t="s">
        <v>247</v>
      </c>
      <c r="K106" s="135" t="s">
        <v>247</v>
      </c>
      <c r="L106" s="135" t="s">
        <v>247</v>
      </c>
      <c r="M106" s="135" t="s">
        <v>247</v>
      </c>
      <c r="N106" s="135" t="s">
        <v>247</v>
      </c>
      <c r="O106" s="135" t="s">
        <v>247</v>
      </c>
      <c r="P106" s="135" t="s">
        <v>247</v>
      </c>
      <c r="Q106" s="137">
        <v>7.5</v>
      </c>
      <c r="R106" s="137">
        <v>10000</v>
      </c>
      <c r="S106" s="137">
        <v>227019.8463</v>
      </c>
      <c r="T106" s="204">
        <v>3870000000000000</v>
      </c>
      <c r="U106" s="137">
        <v>25</v>
      </c>
      <c r="V106" s="204">
        <v>0.48099999999999998</v>
      </c>
      <c r="W106" s="134" t="b">
        <v>0</v>
      </c>
      <c r="X106" s="137">
        <v>20</v>
      </c>
      <c r="Y106" s="137">
        <v>24.97</v>
      </c>
      <c r="Z106" s="137">
        <v>94.97</v>
      </c>
    </row>
    <row r="107" spans="1:26">
      <c r="A107" s="288"/>
      <c r="B107" s="146" t="s">
        <v>114</v>
      </c>
      <c r="C107" s="135" t="s">
        <v>246</v>
      </c>
      <c r="D107" s="135"/>
      <c r="E107" s="135" t="s">
        <v>247</v>
      </c>
      <c r="F107" s="135" t="s">
        <v>247</v>
      </c>
      <c r="G107" s="135" t="s">
        <v>247</v>
      </c>
      <c r="H107" s="135" t="s">
        <v>247</v>
      </c>
      <c r="I107" s="135" t="s">
        <v>247</v>
      </c>
      <c r="J107" s="135" t="s">
        <v>247</v>
      </c>
      <c r="K107" s="135" t="s">
        <v>247</v>
      </c>
      <c r="L107" s="135" t="s">
        <v>247</v>
      </c>
      <c r="M107" s="135" t="s">
        <v>247</v>
      </c>
      <c r="N107" s="135" t="s">
        <v>247</v>
      </c>
      <c r="O107" s="135" t="s">
        <v>247</v>
      </c>
      <c r="P107" s="135" t="s">
        <v>247</v>
      </c>
      <c r="Q107" s="137">
        <v>8.6</v>
      </c>
      <c r="R107" s="137">
        <v>10000</v>
      </c>
      <c r="S107" s="137">
        <v>207527.34280000001</v>
      </c>
      <c r="T107" s="204">
        <v>3700000000000000</v>
      </c>
      <c r="U107" s="137">
        <v>22</v>
      </c>
      <c r="V107" s="204">
        <v>0.48199999999999998</v>
      </c>
      <c r="W107" s="134" t="b">
        <v>0</v>
      </c>
      <c r="X107" s="137">
        <v>20</v>
      </c>
      <c r="Y107" s="137">
        <v>25.59</v>
      </c>
      <c r="Z107" s="137">
        <v>95.59</v>
      </c>
    </row>
    <row r="108" spans="1:26">
      <c r="A108" s="288"/>
      <c r="B108" s="146" t="s">
        <v>115</v>
      </c>
      <c r="C108" s="135" t="s">
        <v>252</v>
      </c>
      <c r="D108" s="135"/>
      <c r="E108" s="135" t="s">
        <v>247</v>
      </c>
      <c r="F108" s="135" t="s">
        <v>247</v>
      </c>
      <c r="G108" s="135" t="s">
        <v>247</v>
      </c>
      <c r="H108" s="135" t="s">
        <v>247</v>
      </c>
      <c r="I108" s="135" t="s">
        <v>247</v>
      </c>
      <c r="J108" s="135" t="s">
        <v>247</v>
      </c>
      <c r="K108" s="135" t="s">
        <v>247</v>
      </c>
      <c r="L108" s="135" t="s">
        <v>247</v>
      </c>
      <c r="M108" s="135" t="s">
        <v>247</v>
      </c>
      <c r="N108" s="135" t="s">
        <v>247</v>
      </c>
      <c r="O108" s="135" t="s">
        <v>247</v>
      </c>
      <c r="P108" s="135" t="s">
        <v>247</v>
      </c>
      <c r="Q108" s="137">
        <v>12</v>
      </c>
      <c r="R108" s="137">
        <v>19399</v>
      </c>
      <c r="S108" s="137">
        <v>240231.50020000001</v>
      </c>
      <c r="T108" s="204">
        <v>1.34E+16</v>
      </c>
      <c r="U108" s="137">
        <v>76</v>
      </c>
      <c r="V108" s="204">
        <v>0.377</v>
      </c>
      <c r="W108" s="134" t="b">
        <v>0</v>
      </c>
      <c r="X108" s="137">
        <v>20</v>
      </c>
      <c r="Y108" s="137">
        <v>14.27</v>
      </c>
      <c r="Z108" s="137">
        <v>64.989999999999995</v>
      </c>
    </row>
    <row r="109" spans="1:26">
      <c r="A109" s="288"/>
      <c r="B109" s="146" t="s">
        <v>116</v>
      </c>
      <c r="C109" s="135" t="s">
        <v>246</v>
      </c>
      <c r="D109" s="135"/>
      <c r="E109" s="135" t="s">
        <v>247</v>
      </c>
      <c r="F109" s="135" t="s">
        <v>247</v>
      </c>
      <c r="G109" s="135" t="s">
        <v>247</v>
      </c>
      <c r="H109" s="135" t="s">
        <v>247</v>
      </c>
      <c r="I109" s="135" t="s">
        <v>247</v>
      </c>
      <c r="J109" s="135" t="s">
        <v>247</v>
      </c>
      <c r="K109" s="135" t="s">
        <v>247</v>
      </c>
      <c r="L109" s="135" t="s">
        <v>247</v>
      </c>
      <c r="M109" s="135" t="s">
        <v>247</v>
      </c>
      <c r="N109" s="135" t="s">
        <v>247</v>
      </c>
      <c r="O109" s="135" t="s">
        <v>247</v>
      </c>
      <c r="P109" s="135" t="s">
        <v>247</v>
      </c>
      <c r="Q109" s="137">
        <v>7.8</v>
      </c>
      <c r="R109" s="137">
        <v>10000</v>
      </c>
      <c r="S109" s="137">
        <v>262639.44189999998</v>
      </c>
      <c r="T109" s="204">
        <v>5380000000000000</v>
      </c>
      <c r="U109" s="137">
        <v>38</v>
      </c>
      <c r="V109" s="204">
        <v>0.46400000000000002</v>
      </c>
      <c r="W109" s="134" t="b">
        <v>0</v>
      </c>
      <c r="X109" s="137">
        <v>20</v>
      </c>
      <c r="Y109" s="137">
        <v>22.24</v>
      </c>
      <c r="Z109" s="137">
        <v>92.24</v>
      </c>
    </row>
    <row r="110" spans="1:26">
      <c r="A110" s="288"/>
      <c r="B110" s="146" t="s">
        <v>117</v>
      </c>
      <c r="C110" s="135" t="s">
        <v>246</v>
      </c>
      <c r="D110" s="135"/>
      <c r="E110" s="135" t="s">
        <v>247</v>
      </c>
      <c r="F110" s="135" t="s">
        <v>247</v>
      </c>
      <c r="G110" s="135" t="s">
        <v>247</v>
      </c>
      <c r="H110" s="135" t="s">
        <v>247</v>
      </c>
      <c r="I110" s="135" t="s">
        <v>247</v>
      </c>
      <c r="J110" s="135" t="s">
        <v>247</v>
      </c>
      <c r="K110" s="135" t="s">
        <v>247</v>
      </c>
      <c r="L110" s="135" t="s">
        <v>247</v>
      </c>
      <c r="M110" s="135" t="s">
        <v>247</v>
      </c>
      <c r="N110" s="135" t="s">
        <v>247</v>
      </c>
      <c r="O110" s="135" t="s">
        <v>247</v>
      </c>
      <c r="P110" s="135" t="s">
        <v>247</v>
      </c>
      <c r="Q110" s="137">
        <v>8.6999999999999993</v>
      </c>
      <c r="R110" s="137">
        <v>10000</v>
      </c>
      <c r="S110" s="137">
        <v>150071.64569999999</v>
      </c>
      <c r="T110" s="204">
        <v>1960000000000000</v>
      </c>
      <c r="U110" s="137">
        <v>1</v>
      </c>
      <c r="V110" s="204">
        <v>0.501</v>
      </c>
      <c r="W110" s="134" t="b">
        <v>0</v>
      </c>
      <c r="X110" s="137">
        <v>20</v>
      </c>
      <c r="Y110" s="137">
        <v>30</v>
      </c>
      <c r="Z110" s="137">
        <v>100</v>
      </c>
    </row>
    <row r="111" spans="1:26">
      <c r="A111" s="288"/>
      <c r="B111" s="146" t="s">
        <v>118</v>
      </c>
      <c r="C111" s="135" t="s">
        <v>252</v>
      </c>
      <c r="D111" s="135"/>
      <c r="E111" s="135" t="s">
        <v>247</v>
      </c>
      <c r="F111" s="135" t="s">
        <v>247</v>
      </c>
      <c r="G111" s="135" t="s">
        <v>247</v>
      </c>
      <c r="H111" s="135" t="s">
        <v>247</v>
      </c>
      <c r="I111" s="135" t="s">
        <v>247</v>
      </c>
      <c r="J111" s="135" t="s">
        <v>247</v>
      </c>
      <c r="K111" s="135" t="s">
        <v>247</v>
      </c>
      <c r="L111" s="135" t="s">
        <v>247</v>
      </c>
      <c r="M111" s="135" t="s">
        <v>247</v>
      </c>
      <c r="N111" s="135" t="s">
        <v>247</v>
      </c>
      <c r="O111" s="135" t="s">
        <v>247</v>
      </c>
      <c r="P111" s="135" t="s">
        <v>247</v>
      </c>
      <c r="Q111" s="137">
        <v>10</v>
      </c>
      <c r="R111" s="137">
        <v>10000</v>
      </c>
      <c r="S111" s="137">
        <v>226635.4952</v>
      </c>
      <c r="T111" s="204">
        <v>5140000000000000</v>
      </c>
      <c r="U111" s="137">
        <v>36</v>
      </c>
      <c r="V111" s="204">
        <v>0.46700000000000003</v>
      </c>
      <c r="W111" s="134" t="b">
        <v>0</v>
      </c>
      <c r="X111" s="137">
        <v>20</v>
      </c>
      <c r="Y111" s="137">
        <v>22.66</v>
      </c>
      <c r="Z111" s="137">
        <v>70.86</v>
      </c>
    </row>
    <row r="112" spans="1:26">
      <c r="A112" s="288"/>
      <c r="B112" s="146" t="s">
        <v>119</v>
      </c>
      <c r="C112" s="135" t="s">
        <v>246</v>
      </c>
      <c r="D112" s="135"/>
      <c r="E112" s="135" t="s">
        <v>247</v>
      </c>
      <c r="F112" s="135" t="s">
        <v>247</v>
      </c>
      <c r="G112" s="135" t="s">
        <v>247</v>
      </c>
      <c r="H112" s="135" t="s">
        <v>247</v>
      </c>
      <c r="I112" s="135" t="s">
        <v>247</v>
      </c>
      <c r="J112" s="135" t="s">
        <v>247</v>
      </c>
      <c r="K112" s="135" t="s">
        <v>247</v>
      </c>
      <c r="L112" s="135" t="s">
        <v>247</v>
      </c>
      <c r="M112" s="135" t="s">
        <v>247</v>
      </c>
      <c r="N112" s="135" t="s">
        <v>247</v>
      </c>
      <c r="O112" s="135" t="s">
        <v>247</v>
      </c>
      <c r="P112" s="135" t="s">
        <v>247</v>
      </c>
      <c r="Q112" s="137">
        <v>8.3000000000000007</v>
      </c>
      <c r="R112" s="137">
        <v>19399</v>
      </c>
      <c r="S112" s="137">
        <v>214073.79949999999</v>
      </c>
      <c r="T112" s="204">
        <v>7380000000000000</v>
      </c>
      <c r="U112" s="137">
        <v>56</v>
      </c>
      <c r="V112" s="204">
        <v>0.443</v>
      </c>
      <c r="W112" s="134" t="b">
        <v>0</v>
      </c>
      <c r="X112" s="137">
        <v>20</v>
      </c>
      <c r="Y112" s="137">
        <v>18.46</v>
      </c>
      <c r="Z112" s="137">
        <v>88.46</v>
      </c>
    </row>
    <row r="113" spans="1:26">
      <c r="A113" s="288"/>
      <c r="B113" s="146" t="s">
        <v>120</v>
      </c>
      <c r="C113" s="135" t="s">
        <v>246</v>
      </c>
      <c r="D113" s="135"/>
      <c r="E113" s="135" t="s">
        <v>247</v>
      </c>
      <c r="F113" s="135" t="s">
        <v>247</v>
      </c>
      <c r="G113" s="135" t="s">
        <v>247</v>
      </c>
      <c r="H113" s="135" t="s">
        <v>247</v>
      </c>
      <c r="I113" s="135" t="s">
        <v>247</v>
      </c>
      <c r="J113" s="135" t="s">
        <v>247</v>
      </c>
      <c r="K113" s="135" t="s">
        <v>247</v>
      </c>
      <c r="L113" s="135" t="s">
        <v>247</v>
      </c>
      <c r="M113" s="135" t="s">
        <v>247</v>
      </c>
      <c r="N113" s="135" t="s">
        <v>247</v>
      </c>
      <c r="O113" s="135" t="s">
        <v>247</v>
      </c>
      <c r="P113" s="135" t="s">
        <v>247</v>
      </c>
      <c r="Q113" s="137">
        <v>9</v>
      </c>
      <c r="R113" s="137">
        <v>10000</v>
      </c>
      <c r="S113" s="137">
        <v>274079.3334</v>
      </c>
      <c r="T113" s="204">
        <v>6760000000000000</v>
      </c>
      <c r="U113" s="137">
        <v>49</v>
      </c>
      <c r="V113" s="204">
        <v>0.44900000000000001</v>
      </c>
      <c r="W113" s="134" t="b">
        <v>0</v>
      </c>
      <c r="X113" s="137">
        <v>20</v>
      </c>
      <c r="Y113" s="137">
        <v>19.93</v>
      </c>
      <c r="Z113" s="137">
        <v>89.93</v>
      </c>
    </row>
    <row r="114" spans="1:26">
      <c r="A114" s="288"/>
      <c r="B114" s="146" t="s">
        <v>121</v>
      </c>
      <c r="C114" s="135" t="s">
        <v>246</v>
      </c>
      <c r="D114" s="135"/>
      <c r="E114" s="135" t="s">
        <v>247</v>
      </c>
      <c r="F114" s="135" t="s">
        <v>247</v>
      </c>
      <c r="G114" s="135" t="s">
        <v>247</v>
      </c>
      <c r="H114" s="135" t="s">
        <v>247</v>
      </c>
      <c r="I114" s="135" t="s">
        <v>247</v>
      </c>
      <c r="J114" s="135" t="s">
        <v>247</v>
      </c>
      <c r="K114" s="135" t="s">
        <v>247</v>
      </c>
      <c r="L114" s="135" t="s">
        <v>247</v>
      </c>
      <c r="M114" s="135" t="s">
        <v>247</v>
      </c>
      <c r="N114" s="135" t="s">
        <v>247</v>
      </c>
      <c r="O114" s="135" t="s">
        <v>247</v>
      </c>
      <c r="P114" s="135" t="s">
        <v>247</v>
      </c>
      <c r="Q114" s="137">
        <v>9.1999999999999993</v>
      </c>
      <c r="R114" s="137">
        <v>10000</v>
      </c>
      <c r="S114" s="137">
        <v>193153.26310000001</v>
      </c>
      <c r="T114" s="204">
        <v>3430000000000000</v>
      </c>
      <c r="U114" s="137">
        <v>20</v>
      </c>
      <c r="V114" s="204">
        <v>0.48499999999999999</v>
      </c>
      <c r="W114" s="134" t="b">
        <v>0</v>
      </c>
      <c r="X114" s="137">
        <v>20</v>
      </c>
      <c r="Y114" s="137">
        <v>26.01</v>
      </c>
      <c r="Z114" s="137">
        <v>96.01</v>
      </c>
    </row>
    <row r="115" spans="1:26">
      <c r="A115" s="288"/>
      <c r="B115" s="146" t="s">
        <v>122</v>
      </c>
      <c r="C115" s="135" t="s">
        <v>246</v>
      </c>
      <c r="D115" s="135"/>
      <c r="E115" s="135" t="s">
        <v>247</v>
      </c>
      <c r="F115" s="135" t="s">
        <v>247</v>
      </c>
      <c r="G115" s="135" t="s">
        <v>247</v>
      </c>
      <c r="H115" s="135" t="s">
        <v>247</v>
      </c>
      <c r="I115" s="135" t="s">
        <v>247</v>
      </c>
      <c r="J115" s="135" t="s">
        <v>247</v>
      </c>
      <c r="K115" s="135" t="s">
        <v>247</v>
      </c>
      <c r="L115" s="135" t="s">
        <v>247</v>
      </c>
      <c r="M115" s="135" t="s">
        <v>247</v>
      </c>
      <c r="N115" s="135" t="s">
        <v>247</v>
      </c>
      <c r="O115" s="135" t="s">
        <v>247</v>
      </c>
      <c r="P115" s="135" t="s">
        <v>247</v>
      </c>
      <c r="Q115" s="137">
        <v>7</v>
      </c>
      <c r="R115" s="137">
        <v>19399</v>
      </c>
      <c r="S115" s="137">
        <v>268717.17739999999</v>
      </c>
      <c r="T115" s="204">
        <v>9810000000000000</v>
      </c>
      <c r="U115" s="137">
        <v>63</v>
      </c>
      <c r="V115" s="204">
        <v>0.41599999999999998</v>
      </c>
      <c r="W115" s="134" t="b">
        <v>0</v>
      </c>
      <c r="X115" s="137">
        <v>20</v>
      </c>
      <c r="Y115" s="137">
        <v>16.989999999999998</v>
      </c>
      <c r="Z115" s="137">
        <v>86.99</v>
      </c>
    </row>
    <row r="116" spans="1:26">
      <c r="A116" s="288"/>
      <c r="B116" s="146" t="s">
        <v>123</v>
      </c>
      <c r="C116" s="135" t="s">
        <v>246</v>
      </c>
      <c r="D116" s="135"/>
      <c r="E116" s="135" t="s">
        <v>247</v>
      </c>
      <c r="F116" s="135" t="s">
        <v>247</v>
      </c>
      <c r="G116" s="135" t="s">
        <v>247</v>
      </c>
      <c r="H116" s="135" t="s">
        <v>247</v>
      </c>
      <c r="I116" s="135" t="s">
        <v>247</v>
      </c>
      <c r="J116" s="135" t="s">
        <v>247</v>
      </c>
      <c r="K116" s="135" t="s">
        <v>247</v>
      </c>
      <c r="L116" s="135" t="s">
        <v>247</v>
      </c>
      <c r="M116" s="135" t="s">
        <v>247</v>
      </c>
      <c r="N116" s="135" t="s">
        <v>247</v>
      </c>
      <c r="O116" s="135" t="s">
        <v>247</v>
      </c>
      <c r="P116" s="135" t="s">
        <v>247</v>
      </c>
      <c r="Q116" s="137">
        <v>10.5</v>
      </c>
      <c r="R116" s="137">
        <v>10000</v>
      </c>
      <c r="S116" s="137">
        <v>194637.5436</v>
      </c>
      <c r="T116" s="204">
        <v>3980000000000000</v>
      </c>
      <c r="U116" s="137">
        <v>27</v>
      </c>
      <c r="V116" s="204">
        <v>0.47899999999999998</v>
      </c>
      <c r="W116" s="134" t="b">
        <v>0</v>
      </c>
      <c r="X116" s="137">
        <v>20</v>
      </c>
      <c r="Y116" s="137">
        <v>24.55</v>
      </c>
      <c r="Z116" s="137">
        <v>94.55</v>
      </c>
    </row>
    <row r="117" spans="1:26">
      <c r="A117" s="288"/>
      <c r="B117" s="146" t="s">
        <v>124</v>
      </c>
      <c r="C117" s="135" t="s">
        <v>246</v>
      </c>
      <c r="D117" s="135"/>
      <c r="E117" s="135" t="s">
        <v>247</v>
      </c>
      <c r="F117" s="135" t="s">
        <v>247</v>
      </c>
      <c r="G117" s="135" t="s">
        <v>247</v>
      </c>
      <c r="H117" s="135" t="s">
        <v>247</v>
      </c>
      <c r="I117" s="135" t="s">
        <v>247</v>
      </c>
      <c r="J117" s="135" t="s">
        <v>247</v>
      </c>
      <c r="K117" s="135" t="s">
        <v>247</v>
      </c>
      <c r="L117" s="135" t="s">
        <v>247</v>
      </c>
      <c r="M117" s="135" t="s">
        <v>247</v>
      </c>
      <c r="N117" s="135" t="s">
        <v>247</v>
      </c>
      <c r="O117" s="135" t="s">
        <v>247</v>
      </c>
      <c r="P117" s="135" t="s">
        <v>247</v>
      </c>
      <c r="Q117" s="137">
        <v>8</v>
      </c>
      <c r="R117" s="137">
        <v>19399</v>
      </c>
      <c r="S117" s="137">
        <v>195943.71</v>
      </c>
      <c r="T117" s="204">
        <v>5960000000000000</v>
      </c>
      <c r="U117" s="137">
        <v>43</v>
      </c>
      <c r="V117" s="204">
        <v>0.45800000000000002</v>
      </c>
      <c r="W117" s="134" t="b">
        <v>0</v>
      </c>
      <c r="X117" s="137">
        <v>20</v>
      </c>
      <c r="Y117" s="137">
        <v>21.19</v>
      </c>
      <c r="Z117" s="137">
        <v>91.19</v>
      </c>
    </row>
    <row r="118" spans="1:26">
      <c r="A118" s="288"/>
      <c r="B118" s="146" t="s">
        <v>125</v>
      </c>
      <c r="C118" s="135" t="s">
        <v>246</v>
      </c>
      <c r="D118" s="135"/>
      <c r="E118" s="135" t="s">
        <v>247</v>
      </c>
      <c r="F118" s="135" t="s">
        <v>247</v>
      </c>
      <c r="G118" s="135" t="s">
        <v>247</v>
      </c>
      <c r="H118" s="135" t="s">
        <v>247</v>
      </c>
      <c r="I118" s="135" t="s">
        <v>247</v>
      </c>
      <c r="J118" s="135" t="s">
        <v>247</v>
      </c>
      <c r="K118" s="135" t="s">
        <v>247</v>
      </c>
      <c r="L118" s="135" t="s">
        <v>247</v>
      </c>
      <c r="M118" s="135" t="s">
        <v>247</v>
      </c>
      <c r="N118" s="135" t="s">
        <v>247</v>
      </c>
      <c r="O118" s="135" t="s">
        <v>247</v>
      </c>
      <c r="P118" s="135" t="s">
        <v>247</v>
      </c>
      <c r="Q118" s="137">
        <v>8</v>
      </c>
      <c r="R118" s="137">
        <v>10000</v>
      </c>
      <c r="S118" s="137">
        <v>221582.6943</v>
      </c>
      <c r="T118" s="204">
        <v>3930000000000000</v>
      </c>
      <c r="U118" s="137">
        <v>26</v>
      </c>
      <c r="V118" s="204">
        <v>0.48</v>
      </c>
      <c r="W118" s="134" t="b">
        <v>0</v>
      </c>
      <c r="X118" s="137">
        <v>20</v>
      </c>
      <c r="Y118" s="137">
        <v>24.76</v>
      </c>
      <c r="Z118" s="137">
        <v>94.76</v>
      </c>
    </row>
    <row r="119" spans="1:26">
      <c r="A119" s="289" t="s">
        <v>126</v>
      </c>
      <c r="B119" s="147" t="s">
        <v>127</v>
      </c>
      <c r="C119" s="135" t="s">
        <v>248</v>
      </c>
      <c r="D119" s="135" t="s">
        <v>249</v>
      </c>
      <c r="E119" s="135" t="s">
        <v>248</v>
      </c>
      <c r="F119" s="135"/>
      <c r="G119" s="135"/>
      <c r="H119" s="135"/>
      <c r="I119" s="135" t="s">
        <v>248</v>
      </c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 t="s">
        <v>267</v>
      </c>
      <c r="U119" s="135" t="s">
        <v>267</v>
      </c>
      <c r="V119" s="135" t="s">
        <v>267</v>
      </c>
      <c r="W119" s="134" t="b">
        <v>0</v>
      </c>
      <c r="X119" s="137">
        <v>0</v>
      </c>
      <c r="Y119" s="137">
        <v>0</v>
      </c>
      <c r="Z119" s="137">
        <v>0</v>
      </c>
    </row>
    <row r="120" spans="1:26">
      <c r="A120" s="289"/>
      <c r="B120" s="147" t="s">
        <v>128</v>
      </c>
      <c r="C120" s="135" t="s">
        <v>246</v>
      </c>
      <c r="D120" s="135"/>
      <c r="E120" s="135" t="s">
        <v>247</v>
      </c>
      <c r="F120" s="135" t="s">
        <v>247</v>
      </c>
      <c r="G120" s="135" t="s">
        <v>247</v>
      </c>
      <c r="H120" s="135" t="s">
        <v>247</v>
      </c>
      <c r="I120" s="135" t="s">
        <v>247</v>
      </c>
      <c r="J120" s="135" t="s">
        <v>247</v>
      </c>
      <c r="K120" s="135" t="s">
        <v>247</v>
      </c>
      <c r="L120" s="135" t="s">
        <v>247</v>
      </c>
      <c r="M120" s="135" t="s">
        <v>247</v>
      </c>
      <c r="N120" s="135" t="s">
        <v>247</v>
      </c>
      <c r="O120" s="135" t="s">
        <v>247</v>
      </c>
      <c r="P120" s="135" t="s">
        <v>247</v>
      </c>
      <c r="Q120" s="137">
        <v>13</v>
      </c>
      <c r="R120" s="137">
        <v>20000</v>
      </c>
      <c r="S120" s="137">
        <v>246409.23019999999</v>
      </c>
      <c r="T120" s="204">
        <v>1.58E+16</v>
      </c>
      <c r="U120" s="137">
        <v>85</v>
      </c>
      <c r="V120" s="204">
        <v>0.35199999999999998</v>
      </c>
      <c r="W120" s="134" t="b">
        <v>0</v>
      </c>
      <c r="X120" s="137">
        <v>20</v>
      </c>
      <c r="Y120" s="137">
        <v>12.38</v>
      </c>
      <c r="Z120" s="137">
        <v>82.38</v>
      </c>
    </row>
    <row r="121" spans="1:26">
      <c r="A121" s="289"/>
      <c r="B121" s="147" t="s">
        <v>129</v>
      </c>
      <c r="C121" s="135" t="s">
        <v>246</v>
      </c>
      <c r="D121" s="135"/>
      <c r="E121" s="135" t="s">
        <v>247</v>
      </c>
      <c r="F121" s="135" t="s">
        <v>247</v>
      </c>
      <c r="G121" s="135" t="s">
        <v>247</v>
      </c>
      <c r="H121" s="135" t="s">
        <v>247</v>
      </c>
      <c r="I121" s="135" t="s">
        <v>247</v>
      </c>
      <c r="J121" s="135" t="s">
        <v>247</v>
      </c>
      <c r="K121" s="135" t="s">
        <v>247</v>
      </c>
      <c r="L121" s="135" t="s">
        <v>247</v>
      </c>
      <c r="M121" s="135" t="s">
        <v>247</v>
      </c>
      <c r="N121" s="135" t="s">
        <v>247</v>
      </c>
      <c r="O121" s="135" t="s">
        <v>247</v>
      </c>
      <c r="P121" s="135" t="s">
        <v>247</v>
      </c>
      <c r="Q121" s="137">
        <v>15</v>
      </c>
      <c r="R121" s="137">
        <v>19399</v>
      </c>
      <c r="S121" s="137">
        <v>219614.07</v>
      </c>
      <c r="T121" s="204">
        <v>1.4E+16</v>
      </c>
      <c r="U121" s="137">
        <v>80</v>
      </c>
      <c r="V121" s="204">
        <v>0.371</v>
      </c>
      <c r="W121" s="134" t="b">
        <v>0</v>
      </c>
      <c r="X121" s="137">
        <v>20</v>
      </c>
      <c r="Y121" s="137">
        <v>13.43</v>
      </c>
      <c r="Z121" s="137">
        <v>83.43</v>
      </c>
    </row>
    <row r="122" spans="1:26">
      <c r="A122" s="289"/>
      <c r="B122" s="147" t="s">
        <v>130</v>
      </c>
      <c r="C122" s="135" t="s">
        <v>246</v>
      </c>
      <c r="D122" s="135"/>
      <c r="E122" s="135" t="s">
        <v>247</v>
      </c>
      <c r="F122" s="135" t="s">
        <v>247</v>
      </c>
      <c r="G122" s="135" t="s">
        <v>247</v>
      </c>
      <c r="H122" s="135" t="s">
        <v>247</v>
      </c>
      <c r="I122" s="135" t="s">
        <v>247</v>
      </c>
      <c r="J122" s="135" t="s">
        <v>247</v>
      </c>
      <c r="K122" s="135" t="s">
        <v>247</v>
      </c>
      <c r="L122" s="135" t="s">
        <v>247</v>
      </c>
      <c r="M122" s="135" t="s">
        <v>247</v>
      </c>
      <c r="N122" s="135" t="s">
        <v>247</v>
      </c>
      <c r="O122" s="135" t="s">
        <v>247</v>
      </c>
      <c r="P122" s="135" t="s">
        <v>247</v>
      </c>
      <c r="Q122" s="137">
        <v>10</v>
      </c>
      <c r="R122" s="137">
        <v>10000</v>
      </c>
      <c r="S122" s="137">
        <v>238522.23509999999</v>
      </c>
      <c r="T122" s="204">
        <v>5690000000000000</v>
      </c>
      <c r="U122" s="137">
        <v>41</v>
      </c>
      <c r="V122" s="204">
        <v>0.46100000000000002</v>
      </c>
      <c r="W122" s="134" t="b">
        <v>0</v>
      </c>
      <c r="X122" s="137">
        <v>20</v>
      </c>
      <c r="Y122" s="137">
        <v>21.61</v>
      </c>
      <c r="Z122" s="137">
        <v>91.61</v>
      </c>
    </row>
    <row r="123" spans="1:26">
      <c r="A123" s="289"/>
      <c r="B123" s="147" t="s">
        <v>131</v>
      </c>
      <c r="C123" s="135" t="s">
        <v>246</v>
      </c>
      <c r="D123" s="135"/>
      <c r="E123" s="135" t="s">
        <v>247</v>
      </c>
      <c r="F123" s="135" t="s">
        <v>247</v>
      </c>
      <c r="G123" s="135" t="s">
        <v>247</v>
      </c>
      <c r="H123" s="135" t="s">
        <v>247</v>
      </c>
      <c r="I123" s="135" t="s">
        <v>247</v>
      </c>
      <c r="J123" s="135" t="s">
        <v>247</v>
      </c>
      <c r="K123" s="135" t="s">
        <v>247</v>
      </c>
      <c r="L123" s="135" t="s">
        <v>247</v>
      </c>
      <c r="M123" s="135" t="s">
        <v>247</v>
      </c>
      <c r="N123" s="135" t="s">
        <v>247</v>
      </c>
      <c r="O123" s="135" t="s">
        <v>247</v>
      </c>
      <c r="P123" s="135" t="s">
        <v>247</v>
      </c>
      <c r="Q123" s="137">
        <v>9.6999999999999993</v>
      </c>
      <c r="R123" s="137">
        <v>79096</v>
      </c>
      <c r="S123" s="137">
        <v>169251.6684</v>
      </c>
      <c r="T123" s="204">
        <v>2.2E+16</v>
      </c>
      <c r="U123" s="137">
        <v>93</v>
      </c>
      <c r="V123" s="204">
        <v>0.28499999999999998</v>
      </c>
      <c r="W123" s="134" t="b">
        <v>0</v>
      </c>
      <c r="X123" s="137">
        <v>20</v>
      </c>
      <c r="Y123" s="137">
        <v>10.7</v>
      </c>
      <c r="Z123" s="137">
        <v>80.7</v>
      </c>
    </row>
    <row r="124" spans="1:26">
      <c r="A124" s="289"/>
      <c r="B124" s="147" t="s">
        <v>132</v>
      </c>
      <c r="C124" s="135" t="s">
        <v>246</v>
      </c>
      <c r="D124" s="135"/>
      <c r="E124" s="135" t="s">
        <v>247</v>
      </c>
      <c r="F124" s="135" t="s">
        <v>247</v>
      </c>
      <c r="G124" s="135" t="s">
        <v>247</v>
      </c>
      <c r="H124" s="135" t="s">
        <v>247</v>
      </c>
      <c r="I124" s="135" t="s">
        <v>247</v>
      </c>
      <c r="J124" s="135" t="s">
        <v>247</v>
      </c>
      <c r="K124" s="135" t="s">
        <v>247</v>
      </c>
      <c r="L124" s="135" t="s">
        <v>247</v>
      </c>
      <c r="M124" s="135" t="s">
        <v>247</v>
      </c>
      <c r="N124" s="135" t="s">
        <v>247</v>
      </c>
      <c r="O124" s="135" t="s">
        <v>247</v>
      </c>
      <c r="P124" s="135" t="s">
        <v>247</v>
      </c>
      <c r="Q124" s="137">
        <v>10</v>
      </c>
      <c r="R124" s="137">
        <v>148495</v>
      </c>
      <c r="S124" s="137">
        <v>354008.59370000003</v>
      </c>
      <c r="T124" s="204">
        <v>1.86E+17</v>
      </c>
      <c r="U124" s="137">
        <v>134</v>
      </c>
      <c r="V124" s="204">
        <v>-1.49</v>
      </c>
      <c r="W124" s="134" t="b">
        <v>0</v>
      </c>
      <c r="X124" s="137">
        <v>20</v>
      </c>
      <c r="Y124" s="137">
        <v>2.1</v>
      </c>
      <c r="Z124" s="137">
        <v>72.099999999999994</v>
      </c>
    </row>
    <row r="125" spans="1:26">
      <c r="A125" s="289"/>
      <c r="B125" s="147" t="s">
        <v>133</v>
      </c>
      <c r="C125" s="135" t="s">
        <v>246</v>
      </c>
      <c r="D125" s="135"/>
      <c r="E125" s="135" t="s">
        <v>247</v>
      </c>
      <c r="F125" s="135" t="s">
        <v>247</v>
      </c>
      <c r="G125" s="135" t="s">
        <v>247</v>
      </c>
      <c r="H125" s="135" t="s">
        <v>247</v>
      </c>
      <c r="I125" s="135" t="s">
        <v>247</v>
      </c>
      <c r="J125" s="135" t="s">
        <v>247</v>
      </c>
      <c r="K125" s="135" t="s">
        <v>247</v>
      </c>
      <c r="L125" s="135" t="s">
        <v>247</v>
      </c>
      <c r="M125" s="135" t="s">
        <v>247</v>
      </c>
      <c r="N125" s="135" t="s">
        <v>247</v>
      </c>
      <c r="O125" s="135" t="s">
        <v>247</v>
      </c>
      <c r="P125" s="135" t="s">
        <v>247</v>
      </c>
      <c r="Q125" s="137">
        <v>12</v>
      </c>
      <c r="R125" s="137">
        <v>68496</v>
      </c>
      <c r="S125" s="137">
        <v>392709.24239999999</v>
      </c>
      <c r="T125" s="204">
        <v>1.27E+17</v>
      </c>
      <c r="U125" s="137">
        <v>128</v>
      </c>
      <c r="V125" s="204">
        <v>-0.84599999999999997</v>
      </c>
      <c r="W125" s="134" t="b">
        <v>0</v>
      </c>
      <c r="X125" s="137">
        <v>20</v>
      </c>
      <c r="Y125" s="137">
        <v>3.36</v>
      </c>
      <c r="Z125" s="137">
        <v>73.36</v>
      </c>
    </row>
    <row r="126" spans="1:26">
      <c r="A126" s="289"/>
      <c r="B126" s="147" t="s">
        <v>134</v>
      </c>
      <c r="C126" s="135" t="s">
        <v>246</v>
      </c>
      <c r="D126" s="135"/>
      <c r="E126" s="135" t="s">
        <v>247</v>
      </c>
      <c r="F126" s="135" t="s">
        <v>247</v>
      </c>
      <c r="G126" s="135" t="s">
        <v>247</v>
      </c>
      <c r="H126" s="135" t="s">
        <v>247</v>
      </c>
      <c r="I126" s="135" t="s">
        <v>247</v>
      </c>
      <c r="J126" s="135" t="s">
        <v>247</v>
      </c>
      <c r="K126" s="135" t="s">
        <v>247</v>
      </c>
      <c r="L126" s="135" t="s">
        <v>247</v>
      </c>
      <c r="M126" s="135" t="s">
        <v>247</v>
      </c>
      <c r="N126" s="135" t="s">
        <v>247</v>
      </c>
      <c r="O126" s="135" t="s">
        <v>247</v>
      </c>
      <c r="P126" s="135" t="s">
        <v>247</v>
      </c>
      <c r="Q126" s="137">
        <v>10</v>
      </c>
      <c r="R126" s="137">
        <v>58195</v>
      </c>
      <c r="S126" s="137">
        <v>232747.60449999999</v>
      </c>
      <c r="T126" s="204">
        <v>3.15E+16</v>
      </c>
      <c r="U126" s="137">
        <v>103</v>
      </c>
      <c r="V126" s="204">
        <v>0.182</v>
      </c>
      <c r="W126" s="134" t="b">
        <v>0</v>
      </c>
      <c r="X126" s="137">
        <v>20</v>
      </c>
      <c r="Y126" s="137">
        <v>8.6</v>
      </c>
      <c r="Z126" s="137">
        <v>78.599999999999994</v>
      </c>
    </row>
    <row r="127" spans="1:26">
      <c r="A127" s="289"/>
      <c r="B127" s="147" t="s">
        <v>135</v>
      </c>
      <c r="C127" s="135" t="s">
        <v>252</v>
      </c>
      <c r="D127" s="135"/>
      <c r="E127" s="135" t="s">
        <v>247</v>
      </c>
      <c r="F127" s="135" t="s">
        <v>247</v>
      </c>
      <c r="G127" s="135" t="s">
        <v>247</v>
      </c>
      <c r="H127" s="135" t="s">
        <v>247</v>
      </c>
      <c r="I127" s="135" t="s">
        <v>247</v>
      </c>
      <c r="J127" s="135" t="s">
        <v>247</v>
      </c>
      <c r="K127" s="135" t="s">
        <v>247</v>
      </c>
      <c r="L127" s="135" t="s">
        <v>247</v>
      </c>
      <c r="M127" s="135" t="s">
        <v>247</v>
      </c>
      <c r="N127" s="135" t="s">
        <v>247</v>
      </c>
      <c r="O127" s="135" t="s">
        <v>247</v>
      </c>
      <c r="P127" s="135" t="s">
        <v>247</v>
      </c>
      <c r="Q127" s="137">
        <v>9.3000000000000007</v>
      </c>
      <c r="R127" s="137">
        <v>10000</v>
      </c>
      <c r="S127" s="137">
        <v>178863.5528</v>
      </c>
      <c r="T127" s="204">
        <v>2980000000000000</v>
      </c>
      <c r="U127" s="137">
        <v>14</v>
      </c>
      <c r="V127" s="204">
        <v>0.49</v>
      </c>
      <c r="W127" s="134" t="b">
        <v>0</v>
      </c>
      <c r="X127" s="137">
        <v>20</v>
      </c>
      <c r="Y127" s="137">
        <v>27.27</v>
      </c>
      <c r="Z127" s="137">
        <v>74.09</v>
      </c>
    </row>
    <row r="128" spans="1:26">
      <c r="A128" s="289"/>
      <c r="B128" s="147" t="s">
        <v>136</v>
      </c>
      <c r="C128" s="135" t="s">
        <v>252</v>
      </c>
      <c r="D128" s="135"/>
      <c r="E128" s="135" t="s">
        <v>247</v>
      </c>
      <c r="F128" s="135" t="s">
        <v>247</v>
      </c>
      <c r="G128" s="135" t="s">
        <v>247</v>
      </c>
      <c r="H128" s="135" t="s">
        <v>247</v>
      </c>
      <c r="I128" s="135" t="s">
        <v>247</v>
      </c>
      <c r="J128" s="135" t="s">
        <v>247</v>
      </c>
      <c r="K128" s="135" t="s">
        <v>247</v>
      </c>
      <c r="L128" s="135" t="s">
        <v>247</v>
      </c>
      <c r="M128" s="135" t="s">
        <v>247</v>
      </c>
      <c r="N128" s="135" t="s">
        <v>247</v>
      </c>
      <c r="O128" s="135" t="s">
        <v>247</v>
      </c>
      <c r="P128" s="135" t="s">
        <v>247</v>
      </c>
      <c r="Q128" s="137">
        <v>10</v>
      </c>
      <c r="R128" s="137">
        <v>10000</v>
      </c>
      <c r="S128" s="137">
        <v>242062.633</v>
      </c>
      <c r="T128" s="204">
        <v>5860000000000000</v>
      </c>
      <c r="U128" s="137">
        <v>42</v>
      </c>
      <c r="V128" s="204">
        <v>0.45900000000000002</v>
      </c>
      <c r="W128" s="134" t="b">
        <v>0</v>
      </c>
      <c r="X128" s="137">
        <v>20</v>
      </c>
      <c r="Y128" s="137">
        <v>21.4</v>
      </c>
      <c r="Z128" s="137">
        <v>69.98</v>
      </c>
    </row>
    <row r="129" spans="1:26">
      <c r="A129" s="289"/>
      <c r="B129" s="147" t="s">
        <v>137</v>
      </c>
      <c r="C129" s="135" t="s">
        <v>248</v>
      </c>
      <c r="D129" s="135" t="s">
        <v>249</v>
      </c>
      <c r="E129" s="135" t="s">
        <v>248</v>
      </c>
      <c r="F129" s="135"/>
      <c r="G129" s="135"/>
      <c r="H129" s="135"/>
      <c r="I129" s="135" t="s">
        <v>248</v>
      </c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 t="s">
        <v>267</v>
      </c>
      <c r="U129" s="135" t="s">
        <v>267</v>
      </c>
      <c r="V129" s="135" t="s">
        <v>267</v>
      </c>
      <c r="W129" s="134" t="b">
        <v>0</v>
      </c>
      <c r="X129" s="137">
        <v>0</v>
      </c>
      <c r="Y129" s="137">
        <v>0</v>
      </c>
      <c r="Z129" s="137">
        <v>0</v>
      </c>
    </row>
    <row r="130" spans="1:26">
      <c r="A130" s="289"/>
      <c r="B130" s="147" t="s">
        <v>138</v>
      </c>
      <c r="C130" s="135" t="s">
        <v>248</v>
      </c>
      <c r="D130" s="135" t="s">
        <v>249</v>
      </c>
      <c r="E130" s="135" t="s">
        <v>248</v>
      </c>
      <c r="F130" s="135"/>
      <c r="G130" s="135"/>
      <c r="H130" s="135"/>
      <c r="I130" s="135" t="s">
        <v>248</v>
      </c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 t="s">
        <v>267</v>
      </c>
      <c r="U130" s="135" t="s">
        <v>267</v>
      </c>
      <c r="V130" s="135" t="s">
        <v>267</v>
      </c>
      <c r="W130" s="134" t="b">
        <v>0</v>
      </c>
      <c r="X130" s="137">
        <v>0</v>
      </c>
      <c r="Y130" s="137">
        <v>0</v>
      </c>
      <c r="Z130" s="137">
        <v>0</v>
      </c>
    </row>
    <row r="131" spans="1:26">
      <c r="A131" s="289"/>
      <c r="B131" s="147" t="s">
        <v>139</v>
      </c>
      <c r="C131" s="135" t="s">
        <v>252</v>
      </c>
      <c r="D131" s="135"/>
      <c r="E131" s="135" t="s">
        <v>247</v>
      </c>
      <c r="F131" s="135" t="s">
        <v>247</v>
      </c>
      <c r="G131" s="135" t="s">
        <v>247</v>
      </c>
      <c r="H131" s="135" t="s">
        <v>247</v>
      </c>
      <c r="I131" s="135" t="s">
        <v>247</v>
      </c>
      <c r="J131" s="135" t="s">
        <v>247</v>
      </c>
      <c r="K131" s="135" t="s">
        <v>247</v>
      </c>
      <c r="L131" s="135" t="s">
        <v>247</v>
      </c>
      <c r="M131" s="135" t="s">
        <v>247</v>
      </c>
      <c r="N131" s="135" t="s">
        <v>247</v>
      </c>
      <c r="O131" s="135" t="s">
        <v>247</v>
      </c>
      <c r="P131" s="135" t="s">
        <v>247</v>
      </c>
      <c r="Q131" s="137">
        <v>15</v>
      </c>
      <c r="R131" s="137">
        <v>58798</v>
      </c>
      <c r="S131" s="137">
        <v>814510.37069999997</v>
      </c>
      <c r="T131" s="204">
        <v>5.85E+17</v>
      </c>
      <c r="U131" s="137">
        <v>143</v>
      </c>
      <c r="V131" s="204">
        <v>-5.79</v>
      </c>
      <c r="W131" s="134" t="b">
        <v>0</v>
      </c>
      <c r="X131" s="137">
        <v>20</v>
      </c>
      <c r="Y131" s="137">
        <v>0.21</v>
      </c>
      <c r="Z131" s="137">
        <v>55.15</v>
      </c>
    </row>
    <row r="132" spans="1:26">
      <c r="A132" s="289"/>
      <c r="B132" s="147" t="s">
        <v>140</v>
      </c>
      <c r="C132" s="135" t="s">
        <v>246</v>
      </c>
      <c r="D132" s="135"/>
      <c r="E132" s="135" t="s">
        <v>247</v>
      </c>
      <c r="F132" s="135" t="s">
        <v>247</v>
      </c>
      <c r="G132" s="135" t="s">
        <v>247</v>
      </c>
      <c r="H132" s="135" t="s">
        <v>247</v>
      </c>
      <c r="I132" s="135" t="s">
        <v>247</v>
      </c>
      <c r="J132" s="135" t="s">
        <v>247</v>
      </c>
      <c r="K132" s="135" t="s">
        <v>247</v>
      </c>
      <c r="L132" s="135" t="s">
        <v>247</v>
      </c>
      <c r="M132" s="135" t="s">
        <v>247</v>
      </c>
      <c r="N132" s="135" t="s">
        <v>247</v>
      </c>
      <c r="O132" s="135" t="s">
        <v>247</v>
      </c>
      <c r="P132" s="135" t="s">
        <v>247</v>
      </c>
      <c r="Q132" s="137">
        <v>8.9</v>
      </c>
      <c r="R132" s="137">
        <v>29098</v>
      </c>
      <c r="S132" s="137">
        <v>232232.01199999999</v>
      </c>
      <c r="T132" s="204">
        <v>1.4E+16</v>
      </c>
      <c r="U132" s="137">
        <v>79</v>
      </c>
      <c r="V132" s="204">
        <v>0.372</v>
      </c>
      <c r="W132" s="134" t="b">
        <v>0</v>
      </c>
      <c r="X132" s="137">
        <v>20</v>
      </c>
      <c r="Y132" s="137">
        <v>13.64</v>
      </c>
      <c r="Z132" s="137">
        <v>83.64</v>
      </c>
    </row>
    <row r="133" spans="1:26">
      <c r="A133" s="289"/>
      <c r="B133" s="147" t="s">
        <v>141</v>
      </c>
      <c r="C133" s="135" t="s">
        <v>246</v>
      </c>
      <c r="D133" s="135"/>
      <c r="E133" s="135" t="s">
        <v>247</v>
      </c>
      <c r="F133" s="135" t="s">
        <v>247</v>
      </c>
      <c r="G133" s="135" t="s">
        <v>247</v>
      </c>
      <c r="H133" s="135" t="s">
        <v>247</v>
      </c>
      <c r="I133" s="135" t="s">
        <v>247</v>
      </c>
      <c r="J133" s="135" t="s">
        <v>247</v>
      </c>
      <c r="K133" s="135" t="s">
        <v>247</v>
      </c>
      <c r="L133" s="135" t="s">
        <v>247</v>
      </c>
      <c r="M133" s="135" t="s">
        <v>247</v>
      </c>
      <c r="N133" s="135" t="s">
        <v>247</v>
      </c>
      <c r="O133" s="135" t="s">
        <v>247</v>
      </c>
      <c r="P133" s="135" t="s">
        <v>247</v>
      </c>
      <c r="Q133" s="137">
        <v>8.1999999999999993</v>
      </c>
      <c r="R133" s="137">
        <v>57896</v>
      </c>
      <c r="S133" s="137">
        <v>244874.954</v>
      </c>
      <c r="T133" s="204">
        <v>2.85E+16</v>
      </c>
      <c r="U133" s="137">
        <v>97</v>
      </c>
      <c r="V133" s="204">
        <v>0.215</v>
      </c>
      <c r="W133" s="134" t="b">
        <v>0</v>
      </c>
      <c r="X133" s="137">
        <v>20</v>
      </c>
      <c r="Y133" s="137">
        <v>9.86</v>
      </c>
      <c r="Z133" s="137">
        <v>79.86</v>
      </c>
    </row>
    <row r="134" spans="1:26">
      <c r="A134" s="289"/>
      <c r="B134" s="147" t="s">
        <v>142</v>
      </c>
      <c r="C134" s="135" t="s">
        <v>248</v>
      </c>
      <c r="D134" s="135" t="s">
        <v>249</v>
      </c>
      <c r="E134" s="135" t="s">
        <v>248</v>
      </c>
      <c r="F134" s="135"/>
      <c r="G134" s="135"/>
      <c r="H134" s="135"/>
      <c r="I134" s="135" t="s">
        <v>248</v>
      </c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135" t="s">
        <v>267</v>
      </c>
      <c r="U134" s="135" t="s">
        <v>267</v>
      </c>
      <c r="V134" s="135" t="s">
        <v>267</v>
      </c>
      <c r="W134" s="134" t="b">
        <v>0</v>
      </c>
      <c r="X134" s="137">
        <v>0</v>
      </c>
      <c r="Y134" s="137">
        <v>0</v>
      </c>
      <c r="Z134" s="137">
        <v>0</v>
      </c>
    </row>
    <row r="135" spans="1:26">
      <c r="A135" s="301" t="s">
        <v>143</v>
      </c>
      <c r="B135" s="148" t="s">
        <v>144</v>
      </c>
      <c r="C135" s="135" t="s">
        <v>246</v>
      </c>
      <c r="D135" s="135"/>
      <c r="E135" s="135" t="s">
        <v>247</v>
      </c>
      <c r="F135" s="135" t="s">
        <v>247</v>
      </c>
      <c r="G135" s="135" t="s">
        <v>247</v>
      </c>
      <c r="H135" s="135" t="s">
        <v>247</v>
      </c>
      <c r="I135" s="135" t="s">
        <v>247</v>
      </c>
      <c r="J135" s="135" t="s">
        <v>247</v>
      </c>
      <c r="K135" s="135" t="s">
        <v>247</v>
      </c>
      <c r="L135" s="135" t="s">
        <v>247</v>
      </c>
      <c r="M135" s="135" t="s">
        <v>247</v>
      </c>
      <c r="N135" s="135" t="s">
        <v>247</v>
      </c>
      <c r="O135" s="135" t="s">
        <v>247</v>
      </c>
      <c r="P135" s="135" t="s">
        <v>247</v>
      </c>
      <c r="Q135" s="137">
        <v>10.3</v>
      </c>
      <c r="R135" s="137">
        <v>10000</v>
      </c>
      <c r="S135" s="137">
        <v>357917.71769999998</v>
      </c>
      <c r="T135" s="204">
        <v>1.32E+16</v>
      </c>
      <c r="U135" s="137">
        <v>75</v>
      </c>
      <c r="V135" s="204">
        <v>0.38</v>
      </c>
      <c r="W135" s="134" t="b">
        <v>0</v>
      </c>
      <c r="X135" s="137">
        <v>20</v>
      </c>
      <c r="Y135" s="137">
        <v>14.48</v>
      </c>
      <c r="Z135" s="137">
        <v>84.48</v>
      </c>
    </row>
    <row r="136" spans="1:26">
      <c r="A136" s="301"/>
      <c r="B136" s="149" t="s">
        <v>145</v>
      </c>
      <c r="C136" s="135" t="s">
        <v>248</v>
      </c>
      <c r="D136" s="135" t="s">
        <v>249</v>
      </c>
      <c r="E136" s="135" t="s">
        <v>248</v>
      </c>
      <c r="F136" s="135"/>
      <c r="G136" s="135"/>
      <c r="H136" s="135"/>
      <c r="I136" s="135" t="s">
        <v>248</v>
      </c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 t="s">
        <v>267</v>
      </c>
      <c r="U136" s="135" t="s">
        <v>267</v>
      </c>
      <c r="V136" s="135" t="s">
        <v>267</v>
      </c>
      <c r="W136" s="134" t="b">
        <v>0</v>
      </c>
      <c r="X136" s="137">
        <v>0</v>
      </c>
      <c r="Y136" s="137">
        <v>0</v>
      </c>
      <c r="Z136" s="137">
        <v>0</v>
      </c>
    </row>
    <row r="137" spans="1:26">
      <c r="A137" s="301"/>
      <c r="B137" s="148" t="s">
        <v>146</v>
      </c>
      <c r="C137" s="135" t="s">
        <v>246</v>
      </c>
      <c r="D137" s="135"/>
      <c r="E137" s="135" t="s">
        <v>247</v>
      </c>
      <c r="F137" s="135" t="s">
        <v>247</v>
      </c>
      <c r="G137" s="135" t="s">
        <v>247</v>
      </c>
      <c r="H137" s="135" t="s">
        <v>247</v>
      </c>
      <c r="I137" s="135" t="s">
        <v>247</v>
      </c>
      <c r="J137" s="135" t="s">
        <v>247</v>
      </c>
      <c r="K137" s="135" t="s">
        <v>247</v>
      </c>
      <c r="L137" s="135" t="s">
        <v>247</v>
      </c>
      <c r="M137" s="135" t="s">
        <v>247</v>
      </c>
      <c r="N137" s="135" t="s">
        <v>247</v>
      </c>
      <c r="O137" s="135" t="s">
        <v>247</v>
      </c>
      <c r="P137" s="135" t="s">
        <v>247</v>
      </c>
      <c r="Q137" s="137">
        <v>15</v>
      </c>
      <c r="R137" s="137">
        <v>70904</v>
      </c>
      <c r="S137" s="137">
        <v>489371.80410000001</v>
      </c>
      <c r="T137" s="204">
        <v>2.55E+17</v>
      </c>
      <c r="U137" s="137">
        <v>137</v>
      </c>
      <c r="V137" s="204">
        <v>-2.23</v>
      </c>
      <c r="W137" s="134" t="b">
        <v>1</v>
      </c>
      <c r="X137" s="137">
        <v>20</v>
      </c>
      <c r="Y137" s="137">
        <v>1.47</v>
      </c>
      <c r="Z137" s="137">
        <v>66.47</v>
      </c>
    </row>
    <row r="138" spans="1:26">
      <c r="A138" s="301"/>
      <c r="B138" s="149" t="s">
        <v>148</v>
      </c>
      <c r="C138" s="135" t="s">
        <v>248</v>
      </c>
      <c r="D138" s="135" t="s">
        <v>249</v>
      </c>
      <c r="E138" s="135" t="s">
        <v>248</v>
      </c>
      <c r="F138" s="135"/>
      <c r="G138" s="135"/>
      <c r="H138" s="135"/>
      <c r="I138" s="135" t="s">
        <v>248</v>
      </c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 t="s">
        <v>267</v>
      </c>
      <c r="U138" s="135" t="s">
        <v>267</v>
      </c>
      <c r="V138" s="135" t="s">
        <v>267</v>
      </c>
      <c r="W138" s="134" t="b">
        <v>0</v>
      </c>
      <c r="X138" s="137">
        <v>0</v>
      </c>
      <c r="Y138" s="137">
        <v>0</v>
      </c>
      <c r="Z138" s="137">
        <v>0</v>
      </c>
    </row>
    <row r="139" spans="1:26">
      <c r="A139" s="301"/>
      <c r="B139" s="149" t="s">
        <v>149</v>
      </c>
      <c r="C139" s="135" t="s">
        <v>248</v>
      </c>
      <c r="D139" s="135" t="s">
        <v>249</v>
      </c>
      <c r="E139" s="135" t="s">
        <v>248</v>
      </c>
      <c r="F139" s="135"/>
      <c r="G139" s="135"/>
      <c r="H139" s="135"/>
      <c r="I139" s="135" t="s">
        <v>248</v>
      </c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 t="s">
        <v>267</v>
      </c>
      <c r="U139" s="135" t="s">
        <v>267</v>
      </c>
      <c r="V139" s="135" t="s">
        <v>267</v>
      </c>
      <c r="W139" s="134" t="b">
        <v>0</v>
      </c>
      <c r="X139" s="137">
        <v>0</v>
      </c>
      <c r="Y139" s="137">
        <v>0</v>
      </c>
      <c r="Z139" s="137">
        <v>0</v>
      </c>
    </row>
    <row r="140" spans="1:26">
      <c r="A140" s="301"/>
      <c r="B140" s="148" t="s">
        <v>150</v>
      </c>
      <c r="C140" s="135" t="s">
        <v>246</v>
      </c>
      <c r="D140" s="135"/>
      <c r="E140" s="135" t="s">
        <v>247</v>
      </c>
      <c r="F140" s="135" t="s">
        <v>247</v>
      </c>
      <c r="G140" s="135" t="s">
        <v>247</v>
      </c>
      <c r="H140" s="135" t="s">
        <v>247</v>
      </c>
      <c r="I140" s="135" t="s">
        <v>247</v>
      </c>
      <c r="J140" s="135" t="s">
        <v>247</v>
      </c>
      <c r="K140" s="135" t="s">
        <v>247</v>
      </c>
      <c r="L140" s="135" t="s">
        <v>247</v>
      </c>
      <c r="M140" s="135" t="s">
        <v>247</v>
      </c>
      <c r="N140" s="135" t="s">
        <v>247</v>
      </c>
      <c r="O140" s="135" t="s">
        <v>247</v>
      </c>
      <c r="P140" s="135" t="s">
        <v>247</v>
      </c>
      <c r="Q140" s="137">
        <v>10</v>
      </c>
      <c r="R140" s="137">
        <v>10000</v>
      </c>
      <c r="S140" s="137">
        <v>282772.52799999999</v>
      </c>
      <c r="T140" s="204">
        <v>8000000000000000</v>
      </c>
      <c r="U140" s="137">
        <v>58</v>
      </c>
      <c r="V140" s="204">
        <v>0.436</v>
      </c>
      <c r="W140" s="134" t="b">
        <v>0</v>
      </c>
      <c r="X140" s="137">
        <v>20</v>
      </c>
      <c r="Y140" s="137">
        <v>18.04</v>
      </c>
      <c r="Z140" s="137">
        <v>88.04</v>
      </c>
    </row>
    <row r="141" spans="1:26">
      <c r="A141" s="301"/>
      <c r="B141" s="148" t="s">
        <v>151</v>
      </c>
      <c r="C141" s="135" t="s">
        <v>246</v>
      </c>
      <c r="D141" s="135"/>
      <c r="E141" s="135" t="s">
        <v>247</v>
      </c>
      <c r="F141" s="135" t="s">
        <v>247</v>
      </c>
      <c r="G141" s="135" t="s">
        <v>247</v>
      </c>
      <c r="H141" s="135" t="s">
        <v>247</v>
      </c>
      <c r="I141" s="135" t="s">
        <v>247</v>
      </c>
      <c r="J141" s="135" t="s">
        <v>247</v>
      </c>
      <c r="K141" s="135" t="s">
        <v>247</v>
      </c>
      <c r="L141" s="135" t="s">
        <v>247</v>
      </c>
      <c r="M141" s="135" t="s">
        <v>247</v>
      </c>
      <c r="N141" s="135" t="s">
        <v>247</v>
      </c>
      <c r="O141" s="135" t="s">
        <v>247</v>
      </c>
      <c r="P141" s="135" t="s">
        <v>247</v>
      </c>
      <c r="Q141" s="137">
        <v>16</v>
      </c>
      <c r="R141" s="137">
        <v>148195</v>
      </c>
      <c r="S141" s="137">
        <v>203371.3591</v>
      </c>
      <c r="T141" s="204">
        <v>9.81E+16</v>
      </c>
      <c r="U141" s="137">
        <v>125</v>
      </c>
      <c r="V141" s="204">
        <v>-0.53600000000000003</v>
      </c>
      <c r="W141" s="134" t="b">
        <v>0</v>
      </c>
      <c r="X141" s="137">
        <v>20</v>
      </c>
      <c r="Y141" s="137">
        <v>3.99</v>
      </c>
      <c r="Z141" s="137">
        <v>73.989999999999995</v>
      </c>
    </row>
    <row r="142" spans="1:26">
      <c r="A142" s="301"/>
      <c r="B142" s="148" t="s">
        <v>152</v>
      </c>
      <c r="C142" s="135" t="s">
        <v>246</v>
      </c>
      <c r="D142" s="135"/>
      <c r="E142" s="135" t="s">
        <v>247</v>
      </c>
      <c r="F142" s="135" t="s">
        <v>247</v>
      </c>
      <c r="G142" s="135" t="s">
        <v>247</v>
      </c>
      <c r="H142" s="135" t="s">
        <v>247</v>
      </c>
      <c r="I142" s="135" t="s">
        <v>247</v>
      </c>
      <c r="J142" s="135" t="s">
        <v>247</v>
      </c>
      <c r="K142" s="135" t="s">
        <v>247</v>
      </c>
      <c r="L142" s="135" t="s">
        <v>247</v>
      </c>
      <c r="M142" s="135" t="s">
        <v>247</v>
      </c>
      <c r="N142" s="135" t="s">
        <v>247</v>
      </c>
      <c r="O142" s="135" t="s">
        <v>247</v>
      </c>
      <c r="P142" s="135" t="s">
        <v>247</v>
      </c>
      <c r="Q142" s="137">
        <v>8.1999999999999993</v>
      </c>
      <c r="R142" s="137">
        <v>10000</v>
      </c>
      <c r="S142" s="137">
        <v>182272.7095</v>
      </c>
      <c r="T142" s="204">
        <v>2720000000000000</v>
      </c>
      <c r="U142" s="137">
        <v>9</v>
      </c>
      <c r="V142" s="204">
        <v>0.49299999999999999</v>
      </c>
      <c r="W142" s="134" t="b">
        <v>0</v>
      </c>
      <c r="X142" s="137">
        <v>20</v>
      </c>
      <c r="Y142" s="137">
        <v>28.32</v>
      </c>
      <c r="Z142" s="137">
        <v>98.32</v>
      </c>
    </row>
    <row r="143" spans="1:26">
      <c r="A143" s="301"/>
      <c r="B143" s="148" t="s">
        <v>153</v>
      </c>
      <c r="C143" s="135" t="s">
        <v>246</v>
      </c>
      <c r="D143" s="135"/>
      <c r="E143" s="135" t="s">
        <v>247</v>
      </c>
      <c r="F143" s="135" t="s">
        <v>247</v>
      </c>
      <c r="G143" s="135" t="s">
        <v>247</v>
      </c>
      <c r="H143" s="135" t="s">
        <v>247</v>
      </c>
      <c r="I143" s="135" t="s">
        <v>247</v>
      </c>
      <c r="J143" s="135" t="s">
        <v>247</v>
      </c>
      <c r="K143" s="135" t="s">
        <v>247</v>
      </c>
      <c r="L143" s="135" t="s">
        <v>247</v>
      </c>
      <c r="M143" s="135" t="s">
        <v>247</v>
      </c>
      <c r="N143" s="135" t="s">
        <v>247</v>
      </c>
      <c r="O143" s="135" t="s">
        <v>247</v>
      </c>
      <c r="P143" s="135" t="s">
        <v>247</v>
      </c>
      <c r="Q143" s="137">
        <v>8.5</v>
      </c>
      <c r="R143" s="137">
        <v>10000</v>
      </c>
      <c r="S143" s="137">
        <v>230391.5055</v>
      </c>
      <c r="T143" s="204">
        <v>4510000000000000</v>
      </c>
      <c r="U143" s="137">
        <v>33</v>
      </c>
      <c r="V143" s="204">
        <v>0.47399999999999998</v>
      </c>
      <c r="W143" s="134" t="b">
        <v>0</v>
      </c>
      <c r="X143" s="137">
        <v>20</v>
      </c>
      <c r="Y143" s="137">
        <v>23.29</v>
      </c>
      <c r="Z143" s="137">
        <v>93.29</v>
      </c>
    </row>
    <row r="144" spans="1:26">
      <c r="A144" s="301"/>
      <c r="B144" s="148" t="s">
        <v>154</v>
      </c>
      <c r="C144" s="135" t="s">
        <v>246</v>
      </c>
      <c r="D144" s="135"/>
      <c r="E144" s="135" t="s">
        <v>247</v>
      </c>
      <c r="F144" s="135" t="s">
        <v>247</v>
      </c>
      <c r="G144" s="135" t="s">
        <v>247</v>
      </c>
      <c r="H144" s="135" t="s">
        <v>247</v>
      </c>
      <c r="I144" s="135" t="s">
        <v>247</v>
      </c>
      <c r="J144" s="135" t="s">
        <v>247</v>
      </c>
      <c r="K144" s="135" t="s">
        <v>247</v>
      </c>
      <c r="L144" s="135" t="s">
        <v>247</v>
      </c>
      <c r="M144" s="135" t="s">
        <v>247</v>
      </c>
      <c r="N144" s="135" t="s">
        <v>247</v>
      </c>
      <c r="O144" s="135" t="s">
        <v>247</v>
      </c>
      <c r="P144" s="135" t="s">
        <v>247</v>
      </c>
      <c r="Q144" s="137">
        <v>6.9</v>
      </c>
      <c r="R144" s="137">
        <v>20000</v>
      </c>
      <c r="S144" s="137">
        <v>797248.97519999999</v>
      </c>
      <c r="T144" s="204">
        <v>8.77E+16</v>
      </c>
      <c r="U144" s="137">
        <v>122</v>
      </c>
      <c r="V144" s="204">
        <v>-0.42399999999999999</v>
      </c>
      <c r="W144" s="134" t="b">
        <v>0</v>
      </c>
      <c r="X144" s="137">
        <v>20</v>
      </c>
      <c r="Y144" s="137">
        <v>4.62</v>
      </c>
      <c r="Z144" s="137">
        <v>74.62</v>
      </c>
    </row>
    <row r="145" spans="1:26">
      <c r="A145" s="301"/>
      <c r="B145" s="148" t="s">
        <v>155</v>
      </c>
      <c r="C145" s="135" t="s">
        <v>246</v>
      </c>
      <c r="D145" s="135"/>
      <c r="E145" s="135" t="s">
        <v>247</v>
      </c>
      <c r="F145" s="135" t="s">
        <v>247</v>
      </c>
      <c r="G145" s="135" t="s">
        <v>247</v>
      </c>
      <c r="H145" s="135" t="s">
        <v>247</v>
      </c>
      <c r="I145" s="135" t="s">
        <v>247</v>
      </c>
      <c r="J145" s="135" t="s">
        <v>247</v>
      </c>
      <c r="K145" s="135" t="s">
        <v>247</v>
      </c>
      <c r="L145" s="135" t="s">
        <v>247</v>
      </c>
      <c r="M145" s="135" t="s">
        <v>247</v>
      </c>
      <c r="N145" s="135" t="s">
        <v>247</v>
      </c>
      <c r="O145" s="135" t="s">
        <v>247</v>
      </c>
      <c r="P145" s="135" t="s">
        <v>247</v>
      </c>
      <c r="Q145" s="137">
        <v>13</v>
      </c>
      <c r="R145" s="137">
        <v>20000</v>
      </c>
      <c r="S145" s="137">
        <v>217123.60459999999</v>
      </c>
      <c r="T145" s="204">
        <v>1.23E+16</v>
      </c>
      <c r="U145" s="137">
        <v>72</v>
      </c>
      <c r="V145" s="204">
        <v>0.39</v>
      </c>
      <c r="W145" s="134" t="b">
        <v>0</v>
      </c>
      <c r="X145" s="137">
        <v>20</v>
      </c>
      <c r="Y145" s="137">
        <v>15.1</v>
      </c>
      <c r="Z145" s="137">
        <v>85.1</v>
      </c>
    </row>
    <row r="146" spans="1:26">
      <c r="A146" s="301"/>
      <c r="B146" s="149" t="s">
        <v>156</v>
      </c>
      <c r="C146" s="135" t="s">
        <v>248</v>
      </c>
      <c r="D146" s="135" t="s">
        <v>249</v>
      </c>
      <c r="E146" s="135" t="s">
        <v>248</v>
      </c>
      <c r="F146" s="135"/>
      <c r="G146" s="135"/>
      <c r="H146" s="135"/>
      <c r="I146" s="135" t="s">
        <v>248</v>
      </c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 t="s">
        <v>267</v>
      </c>
      <c r="U146" s="135" t="s">
        <v>267</v>
      </c>
      <c r="V146" s="135" t="s">
        <v>267</v>
      </c>
      <c r="W146" s="134" t="b">
        <v>0</v>
      </c>
      <c r="X146" s="137">
        <v>0</v>
      </c>
      <c r="Y146" s="137">
        <v>0</v>
      </c>
      <c r="Z146" s="137">
        <v>0</v>
      </c>
    </row>
    <row r="147" spans="1:26">
      <c r="A147" s="301"/>
      <c r="B147" s="148" t="s">
        <v>157</v>
      </c>
      <c r="C147" s="135" t="s">
        <v>246</v>
      </c>
      <c r="D147" s="135"/>
      <c r="E147" s="135" t="s">
        <v>247</v>
      </c>
      <c r="F147" s="135" t="s">
        <v>247</v>
      </c>
      <c r="G147" s="135" t="s">
        <v>247</v>
      </c>
      <c r="H147" s="135" t="s">
        <v>247</v>
      </c>
      <c r="I147" s="135" t="s">
        <v>247</v>
      </c>
      <c r="J147" s="135" t="s">
        <v>247</v>
      </c>
      <c r="K147" s="135" t="s">
        <v>247</v>
      </c>
      <c r="L147" s="135" t="s">
        <v>247</v>
      </c>
      <c r="M147" s="135" t="s">
        <v>247</v>
      </c>
      <c r="N147" s="135" t="s">
        <v>247</v>
      </c>
      <c r="O147" s="135" t="s">
        <v>247</v>
      </c>
      <c r="P147" s="135" t="s">
        <v>247</v>
      </c>
      <c r="Q147" s="137">
        <v>7.8</v>
      </c>
      <c r="R147" s="137">
        <v>10000</v>
      </c>
      <c r="S147" s="137">
        <v>173332.6568</v>
      </c>
      <c r="T147" s="204">
        <v>2340000000000000</v>
      </c>
      <c r="U147" s="137">
        <v>4</v>
      </c>
      <c r="V147" s="204">
        <v>0.497</v>
      </c>
      <c r="W147" s="134" t="b">
        <v>0</v>
      </c>
      <c r="X147" s="137">
        <v>20</v>
      </c>
      <c r="Y147" s="137">
        <v>29.37</v>
      </c>
      <c r="Z147" s="137">
        <v>99.37</v>
      </c>
    </row>
    <row r="148" spans="1:26">
      <c r="A148" s="301"/>
      <c r="B148" s="148" t="s">
        <v>158</v>
      </c>
      <c r="C148" s="135" t="s">
        <v>246</v>
      </c>
      <c r="D148" s="135"/>
      <c r="E148" s="135" t="s">
        <v>247</v>
      </c>
      <c r="F148" s="135" t="s">
        <v>247</v>
      </c>
      <c r="G148" s="135" t="s">
        <v>247</v>
      </c>
      <c r="H148" s="135" t="s">
        <v>247</v>
      </c>
      <c r="I148" s="135" t="s">
        <v>247</v>
      </c>
      <c r="J148" s="135" t="s">
        <v>247</v>
      </c>
      <c r="K148" s="135" t="s">
        <v>247</v>
      </c>
      <c r="L148" s="135" t="s">
        <v>247</v>
      </c>
      <c r="M148" s="135" t="s">
        <v>247</v>
      </c>
      <c r="N148" s="135" t="s">
        <v>247</v>
      </c>
      <c r="O148" s="135" t="s">
        <v>247</v>
      </c>
      <c r="P148" s="135" t="s">
        <v>247</v>
      </c>
      <c r="Q148" s="137">
        <v>7.8</v>
      </c>
      <c r="R148" s="137">
        <v>78796</v>
      </c>
      <c r="S148" s="137">
        <v>216086.171</v>
      </c>
      <c r="T148" s="204">
        <v>2.87E+16</v>
      </c>
      <c r="U148" s="137">
        <v>98</v>
      </c>
      <c r="V148" s="204">
        <v>0.21299999999999999</v>
      </c>
      <c r="W148" s="134" t="b">
        <v>0</v>
      </c>
      <c r="X148" s="137">
        <v>20</v>
      </c>
      <c r="Y148" s="137">
        <v>9.65</v>
      </c>
      <c r="Z148" s="137">
        <v>79.650000000000006</v>
      </c>
    </row>
    <row r="149" spans="1:26">
      <c r="A149" s="301"/>
      <c r="B149" s="148" t="s">
        <v>159</v>
      </c>
      <c r="C149" s="152" t="s">
        <v>246</v>
      </c>
      <c r="D149" s="152"/>
      <c r="E149" s="152" t="s">
        <v>247</v>
      </c>
      <c r="F149" s="152" t="s">
        <v>247</v>
      </c>
      <c r="G149" s="152" t="s">
        <v>247</v>
      </c>
      <c r="H149" s="152" t="s">
        <v>247</v>
      </c>
      <c r="I149" s="152" t="s">
        <v>247</v>
      </c>
      <c r="J149" s="152" t="s">
        <v>247</v>
      </c>
      <c r="K149" s="152" t="s">
        <v>247</v>
      </c>
      <c r="L149" s="152" t="s">
        <v>247</v>
      </c>
      <c r="M149" s="152" t="s">
        <v>247</v>
      </c>
      <c r="N149" s="152" t="s">
        <v>247</v>
      </c>
      <c r="O149" s="152" t="s">
        <v>247</v>
      </c>
      <c r="P149" s="152" t="s">
        <v>247</v>
      </c>
      <c r="Q149" s="155">
        <v>8</v>
      </c>
      <c r="R149" s="155">
        <v>20000</v>
      </c>
      <c r="S149" s="155">
        <v>291015.75050000002</v>
      </c>
      <c r="T149" s="205">
        <v>1.36E+16</v>
      </c>
      <c r="U149" s="137">
        <v>77</v>
      </c>
      <c r="V149" s="204">
        <v>0.376</v>
      </c>
      <c r="W149" s="134" t="b">
        <v>0</v>
      </c>
      <c r="X149" s="137">
        <v>20</v>
      </c>
      <c r="Y149" s="137">
        <v>14.06</v>
      </c>
      <c r="Z149" s="137">
        <v>84.06</v>
      </c>
    </row>
    <row r="150" spans="1:26">
      <c r="A150" s="301"/>
      <c r="B150" s="148" t="s">
        <v>160</v>
      </c>
      <c r="C150" s="158" t="s">
        <v>246</v>
      </c>
      <c r="D150" s="158"/>
      <c r="E150" s="158" t="s">
        <v>247</v>
      </c>
      <c r="F150" s="158" t="s">
        <v>247</v>
      </c>
      <c r="G150" s="158" t="s">
        <v>247</v>
      </c>
      <c r="H150" s="158" t="s">
        <v>247</v>
      </c>
      <c r="I150" s="158" t="s">
        <v>247</v>
      </c>
      <c r="J150" s="158" t="s">
        <v>247</v>
      </c>
      <c r="K150" s="158" t="s">
        <v>247</v>
      </c>
      <c r="L150" s="158" t="s">
        <v>247</v>
      </c>
      <c r="M150" s="158" t="s">
        <v>247</v>
      </c>
      <c r="N150" s="158" t="s">
        <v>247</v>
      </c>
      <c r="O150" s="158" t="s">
        <v>247</v>
      </c>
      <c r="P150" s="158" t="s">
        <v>247</v>
      </c>
      <c r="Q150" s="161">
        <v>8.8000000000000007</v>
      </c>
      <c r="R150" s="161">
        <v>20000</v>
      </c>
      <c r="S150" s="161">
        <v>267498.5048</v>
      </c>
      <c r="T150" s="206">
        <v>1.26E+16</v>
      </c>
      <c r="U150" s="137">
        <v>74</v>
      </c>
      <c r="V150" s="204">
        <v>0.38600000000000001</v>
      </c>
      <c r="W150" s="134" t="b">
        <v>0</v>
      </c>
      <c r="X150" s="137">
        <v>20</v>
      </c>
      <c r="Y150" s="137">
        <v>14.69</v>
      </c>
      <c r="Z150" s="137">
        <v>84.69</v>
      </c>
    </row>
    <row r="151" spans="1:26">
      <c r="A151" s="301"/>
      <c r="B151" s="148" t="s">
        <v>161</v>
      </c>
      <c r="C151" s="152" t="s">
        <v>246</v>
      </c>
      <c r="D151" s="152"/>
      <c r="E151" s="152" t="s">
        <v>247</v>
      </c>
      <c r="F151" s="152" t="s">
        <v>247</v>
      </c>
      <c r="G151" s="152" t="s">
        <v>247</v>
      </c>
      <c r="H151" s="152" t="s">
        <v>247</v>
      </c>
      <c r="I151" s="152" t="s">
        <v>247</v>
      </c>
      <c r="J151" s="152" t="s">
        <v>247</v>
      </c>
      <c r="K151" s="152" t="s">
        <v>247</v>
      </c>
      <c r="L151" s="152" t="s">
        <v>247</v>
      </c>
      <c r="M151" s="152" t="s">
        <v>247</v>
      </c>
      <c r="N151" s="152" t="s">
        <v>247</v>
      </c>
      <c r="O151" s="152" t="s">
        <v>247</v>
      </c>
      <c r="P151" s="152" t="s">
        <v>247</v>
      </c>
      <c r="Q151" s="155">
        <v>8.1999999999999993</v>
      </c>
      <c r="R151" s="155">
        <v>48797</v>
      </c>
      <c r="S151" s="155">
        <v>223570.06709999999</v>
      </c>
      <c r="T151" s="205">
        <v>2E+16</v>
      </c>
      <c r="U151" s="137">
        <v>89</v>
      </c>
      <c r="V151" s="204">
        <v>0.30599999999999999</v>
      </c>
      <c r="W151" s="134" t="b">
        <v>0</v>
      </c>
      <c r="X151" s="137">
        <v>20</v>
      </c>
      <c r="Y151" s="137">
        <v>11.54</v>
      </c>
      <c r="Z151" s="137">
        <v>81.540000000000006</v>
      </c>
    </row>
    <row r="152" spans="1:26">
      <c r="A152" s="301"/>
      <c r="B152" s="148" t="s">
        <v>162</v>
      </c>
      <c r="C152" s="158" t="s">
        <v>246</v>
      </c>
      <c r="D152" s="158"/>
      <c r="E152" s="158" t="s">
        <v>247</v>
      </c>
      <c r="F152" s="158" t="s">
        <v>247</v>
      </c>
      <c r="G152" s="158" t="s">
        <v>247</v>
      </c>
      <c r="H152" s="158" t="s">
        <v>247</v>
      </c>
      <c r="I152" s="158" t="s">
        <v>247</v>
      </c>
      <c r="J152" s="158" t="s">
        <v>247</v>
      </c>
      <c r="K152" s="158" t="s">
        <v>247</v>
      </c>
      <c r="L152" s="158" t="s">
        <v>247</v>
      </c>
      <c r="M152" s="158" t="s">
        <v>247</v>
      </c>
      <c r="N152" s="158" t="s">
        <v>247</v>
      </c>
      <c r="O152" s="158" t="s">
        <v>247</v>
      </c>
      <c r="P152" s="158" t="s">
        <v>247</v>
      </c>
      <c r="Q152" s="161">
        <v>8.1</v>
      </c>
      <c r="R152" s="161">
        <v>10000</v>
      </c>
      <c r="S152" s="161">
        <v>162914.57370000001</v>
      </c>
      <c r="T152" s="206">
        <v>2150000000000000</v>
      </c>
      <c r="U152" s="137">
        <v>3</v>
      </c>
      <c r="V152" s="204">
        <v>0.499</v>
      </c>
      <c r="W152" s="134" t="b">
        <v>0</v>
      </c>
      <c r="X152" s="137">
        <v>20</v>
      </c>
      <c r="Y152" s="137">
        <v>29.58</v>
      </c>
      <c r="Z152" s="137">
        <v>99.58</v>
      </c>
    </row>
    <row r="153" spans="1:26">
      <c r="A153" s="301"/>
      <c r="B153" s="148" t="s">
        <v>163</v>
      </c>
      <c r="C153" s="150" t="s">
        <v>248</v>
      </c>
      <c r="D153" s="150" t="s">
        <v>249</v>
      </c>
      <c r="E153" s="150" t="s">
        <v>248</v>
      </c>
      <c r="F153" s="152"/>
      <c r="G153" s="152"/>
      <c r="H153" s="152"/>
      <c r="I153" s="150" t="s">
        <v>248</v>
      </c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 t="s">
        <v>267</v>
      </c>
      <c r="U153" s="135" t="s">
        <v>267</v>
      </c>
      <c r="V153" s="135" t="s">
        <v>267</v>
      </c>
      <c r="W153" s="134" t="b">
        <v>0</v>
      </c>
      <c r="X153" s="137">
        <v>0</v>
      </c>
      <c r="Y153" s="137">
        <v>0</v>
      </c>
      <c r="Z153" s="137">
        <v>0</v>
      </c>
    </row>
    <row r="154" spans="1:26">
      <c r="A154" s="301"/>
      <c r="B154" s="149" t="s">
        <v>164</v>
      </c>
      <c r="C154" s="156" t="s">
        <v>248</v>
      </c>
      <c r="D154" s="156" t="s">
        <v>249</v>
      </c>
      <c r="E154" s="156" t="s">
        <v>248</v>
      </c>
      <c r="F154" s="158"/>
      <c r="G154" s="158"/>
      <c r="H154" s="158"/>
      <c r="I154" s="156" t="s">
        <v>248</v>
      </c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 t="s">
        <v>267</v>
      </c>
      <c r="U154" s="135" t="s">
        <v>267</v>
      </c>
      <c r="V154" s="135" t="s">
        <v>267</v>
      </c>
      <c r="W154" s="134" t="b">
        <v>0</v>
      </c>
      <c r="X154" s="137">
        <v>0</v>
      </c>
      <c r="Y154" s="137">
        <v>0</v>
      </c>
      <c r="Z154" s="137">
        <v>0</v>
      </c>
    </row>
    <row r="155" spans="1:26">
      <c r="A155" s="301"/>
      <c r="B155" s="148" t="s">
        <v>165</v>
      </c>
      <c r="C155" s="150" t="s">
        <v>246</v>
      </c>
      <c r="D155" s="152"/>
      <c r="E155" s="150" t="s">
        <v>247</v>
      </c>
      <c r="F155" s="150" t="s">
        <v>247</v>
      </c>
      <c r="G155" s="150" t="s">
        <v>247</v>
      </c>
      <c r="H155" s="150" t="s">
        <v>247</v>
      </c>
      <c r="I155" s="150" t="s">
        <v>247</v>
      </c>
      <c r="J155" s="150" t="s">
        <v>247</v>
      </c>
      <c r="K155" s="150" t="s">
        <v>247</v>
      </c>
      <c r="L155" s="150" t="s">
        <v>247</v>
      </c>
      <c r="M155" s="150" t="s">
        <v>247</v>
      </c>
      <c r="N155" s="150" t="s">
        <v>247</v>
      </c>
      <c r="O155" s="150" t="s">
        <v>247</v>
      </c>
      <c r="P155" s="150" t="s">
        <v>247</v>
      </c>
      <c r="Q155" s="207">
        <v>20</v>
      </c>
      <c r="R155" s="207">
        <v>68495</v>
      </c>
      <c r="S155" s="207">
        <v>231113.33360000001</v>
      </c>
      <c r="T155" s="205">
        <v>7.32E+16</v>
      </c>
      <c r="U155" s="137">
        <v>117</v>
      </c>
      <c r="V155" s="204">
        <v>-0.26700000000000002</v>
      </c>
      <c r="W155" s="134" t="b">
        <v>0</v>
      </c>
      <c r="X155" s="137">
        <v>20</v>
      </c>
      <c r="Y155" s="137">
        <v>5.66</v>
      </c>
      <c r="Z155" s="137">
        <v>75.66</v>
      </c>
    </row>
    <row r="156" spans="1:26">
      <c r="A156" s="301"/>
      <c r="B156" s="148" t="s">
        <v>166</v>
      </c>
      <c r="C156" s="156" t="s">
        <v>246</v>
      </c>
      <c r="D156" s="158"/>
      <c r="E156" s="156" t="s">
        <v>247</v>
      </c>
      <c r="F156" s="156" t="s">
        <v>247</v>
      </c>
      <c r="G156" s="156" t="s">
        <v>247</v>
      </c>
      <c r="H156" s="156" t="s">
        <v>247</v>
      </c>
      <c r="I156" s="156" t="s">
        <v>247</v>
      </c>
      <c r="J156" s="156" t="s">
        <v>247</v>
      </c>
      <c r="K156" s="156" t="s">
        <v>247</v>
      </c>
      <c r="L156" s="156" t="s">
        <v>247</v>
      </c>
      <c r="M156" s="156" t="s">
        <v>247</v>
      </c>
      <c r="N156" s="156" t="s">
        <v>247</v>
      </c>
      <c r="O156" s="156" t="s">
        <v>247</v>
      </c>
      <c r="P156" s="156" t="s">
        <v>247</v>
      </c>
      <c r="Q156" s="208">
        <v>8.3000000000000007</v>
      </c>
      <c r="R156" s="208">
        <v>10000</v>
      </c>
      <c r="S156" s="208">
        <v>181785.24110000001</v>
      </c>
      <c r="T156" s="206">
        <v>2740000000000000</v>
      </c>
      <c r="U156" s="137">
        <v>10</v>
      </c>
      <c r="V156" s="204">
        <v>0.49299999999999999</v>
      </c>
      <c r="W156" s="134" t="b">
        <v>0</v>
      </c>
      <c r="X156" s="137">
        <v>20</v>
      </c>
      <c r="Y156" s="137">
        <v>28.11</v>
      </c>
      <c r="Z156" s="137">
        <v>98.11</v>
      </c>
    </row>
    <row r="157" spans="1:26">
      <c r="A157" s="301"/>
      <c r="B157" s="148" t="s">
        <v>167</v>
      </c>
      <c r="C157" s="150" t="s">
        <v>246</v>
      </c>
      <c r="D157" s="152"/>
      <c r="E157" s="150" t="s">
        <v>247</v>
      </c>
      <c r="F157" s="150" t="s">
        <v>247</v>
      </c>
      <c r="G157" s="150" t="s">
        <v>247</v>
      </c>
      <c r="H157" s="150" t="s">
        <v>247</v>
      </c>
      <c r="I157" s="150" t="s">
        <v>247</v>
      </c>
      <c r="J157" s="150" t="s">
        <v>247</v>
      </c>
      <c r="K157" s="150" t="s">
        <v>247</v>
      </c>
      <c r="L157" s="150" t="s">
        <v>247</v>
      </c>
      <c r="M157" s="150" t="s">
        <v>247</v>
      </c>
      <c r="N157" s="150" t="s">
        <v>247</v>
      </c>
      <c r="O157" s="150" t="s">
        <v>247</v>
      </c>
      <c r="P157" s="150" t="s">
        <v>247</v>
      </c>
      <c r="Q157" s="207">
        <v>12.5</v>
      </c>
      <c r="R157" s="207">
        <v>10000</v>
      </c>
      <c r="S157" s="207">
        <v>244406.23269999999</v>
      </c>
      <c r="T157" s="205">
        <v>7470000000000000</v>
      </c>
      <c r="U157" s="137">
        <v>57</v>
      </c>
      <c r="V157" s="204">
        <v>0.442</v>
      </c>
      <c r="W157" s="134" t="b">
        <v>0</v>
      </c>
      <c r="X157" s="137">
        <v>20</v>
      </c>
      <c r="Y157" s="137">
        <v>18.25</v>
      </c>
      <c r="Z157" s="137">
        <v>88.25</v>
      </c>
    </row>
    <row r="158" spans="1:26">
      <c r="A158" s="301"/>
      <c r="B158" s="148" t="s">
        <v>168</v>
      </c>
      <c r="C158" s="156" t="s">
        <v>246</v>
      </c>
      <c r="D158" s="158"/>
      <c r="E158" s="156" t="s">
        <v>247</v>
      </c>
      <c r="F158" s="156" t="s">
        <v>247</v>
      </c>
      <c r="G158" s="156" t="s">
        <v>247</v>
      </c>
      <c r="H158" s="156" t="s">
        <v>247</v>
      </c>
      <c r="I158" s="156" t="s">
        <v>247</v>
      </c>
      <c r="J158" s="156" t="s">
        <v>247</v>
      </c>
      <c r="K158" s="156" t="s">
        <v>247</v>
      </c>
      <c r="L158" s="156" t="s">
        <v>247</v>
      </c>
      <c r="M158" s="156" t="s">
        <v>247</v>
      </c>
      <c r="N158" s="156" t="s">
        <v>247</v>
      </c>
      <c r="O158" s="156" t="s">
        <v>247</v>
      </c>
      <c r="P158" s="156" t="s">
        <v>247</v>
      </c>
      <c r="Q158" s="208">
        <v>12</v>
      </c>
      <c r="R158" s="208">
        <v>700669</v>
      </c>
      <c r="S158" s="208">
        <v>220389.01980000001</v>
      </c>
      <c r="T158" s="206">
        <v>4.08E+17</v>
      </c>
      <c r="U158" s="137">
        <v>141</v>
      </c>
      <c r="V158" s="204">
        <v>-3.89</v>
      </c>
      <c r="W158" s="134" t="b">
        <v>0</v>
      </c>
      <c r="X158" s="137">
        <v>20</v>
      </c>
      <c r="Y158" s="137">
        <v>0.63</v>
      </c>
      <c r="Z158" s="137">
        <v>70.63</v>
      </c>
    </row>
    <row r="159" spans="1:26">
      <c r="A159" s="301"/>
      <c r="B159" s="148" t="s">
        <v>169</v>
      </c>
      <c r="C159" s="150" t="s">
        <v>246</v>
      </c>
      <c r="D159" s="152"/>
      <c r="E159" s="150" t="s">
        <v>247</v>
      </c>
      <c r="F159" s="150" t="s">
        <v>247</v>
      </c>
      <c r="G159" s="150" t="s">
        <v>247</v>
      </c>
      <c r="H159" s="150" t="s">
        <v>247</v>
      </c>
      <c r="I159" s="150" t="s">
        <v>247</v>
      </c>
      <c r="J159" s="150" t="s">
        <v>247</v>
      </c>
      <c r="K159" s="150" t="s">
        <v>247</v>
      </c>
      <c r="L159" s="150" t="s">
        <v>247</v>
      </c>
      <c r="M159" s="150" t="s">
        <v>247</v>
      </c>
      <c r="N159" s="150" t="s">
        <v>247</v>
      </c>
      <c r="O159" s="150" t="s">
        <v>247</v>
      </c>
      <c r="P159" s="150" t="s">
        <v>247</v>
      </c>
      <c r="Q159" s="207">
        <v>5.7</v>
      </c>
      <c r="R159" s="207">
        <v>232181</v>
      </c>
      <c r="S159" s="207">
        <v>156914.95819999999</v>
      </c>
      <c r="T159" s="205">
        <v>3.26E+16</v>
      </c>
      <c r="U159" s="137">
        <v>104</v>
      </c>
      <c r="V159" s="204">
        <v>0.17100000000000001</v>
      </c>
      <c r="W159" s="134" t="b">
        <v>0</v>
      </c>
      <c r="X159" s="137">
        <v>20</v>
      </c>
      <c r="Y159" s="137">
        <v>8.39</v>
      </c>
      <c r="Z159" s="137">
        <v>78.39</v>
      </c>
    </row>
    <row r="160" spans="1:26">
      <c r="A160" s="301"/>
      <c r="B160" s="148" t="s">
        <v>170</v>
      </c>
      <c r="C160" s="156" t="s">
        <v>246</v>
      </c>
      <c r="D160" s="158"/>
      <c r="E160" s="156" t="s">
        <v>247</v>
      </c>
      <c r="F160" s="156" t="s">
        <v>247</v>
      </c>
      <c r="G160" s="156" t="s">
        <v>247</v>
      </c>
      <c r="H160" s="156" t="s">
        <v>247</v>
      </c>
      <c r="I160" s="156" t="s">
        <v>247</v>
      </c>
      <c r="J160" s="156" t="s">
        <v>247</v>
      </c>
      <c r="K160" s="156" t="s">
        <v>247</v>
      </c>
      <c r="L160" s="156" t="s">
        <v>247</v>
      </c>
      <c r="M160" s="156" t="s">
        <v>247</v>
      </c>
      <c r="N160" s="156" t="s">
        <v>247</v>
      </c>
      <c r="O160" s="156" t="s">
        <v>247</v>
      </c>
      <c r="P160" s="156" t="s">
        <v>247</v>
      </c>
      <c r="Q160" s="208">
        <v>20</v>
      </c>
      <c r="R160" s="208">
        <v>10000</v>
      </c>
      <c r="S160" s="208">
        <v>216461.1464</v>
      </c>
      <c r="T160" s="206">
        <v>9370000000000000</v>
      </c>
      <c r="U160" s="137">
        <v>61</v>
      </c>
      <c r="V160" s="204">
        <v>0.42099999999999999</v>
      </c>
      <c r="W160" s="134" t="b">
        <v>0</v>
      </c>
      <c r="X160" s="137">
        <v>20</v>
      </c>
      <c r="Y160" s="137">
        <v>17.41</v>
      </c>
      <c r="Z160" s="137">
        <v>87.41</v>
      </c>
    </row>
    <row r="161" spans="1:26">
      <c r="A161" s="301"/>
      <c r="B161" s="148" t="s">
        <v>171</v>
      </c>
      <c r="C161" s="150" t="s">
        <v>246</v>
      </c>
      <c r="D161" s="152"/>
      <c r="E161" s="150" t="s">
        <v>247</v>
      </c>
      <c r="F161" s="150" t="s">
        <v>247</v>
      </c>
      <c r="G161" s="150" t="s">
        <v>247</v>
      </c>
      <c r="H161" s="150" t="s">
        <v>247</v>
      </c>
      <c r="I161" s="150" t="s">
        <v>247</v>
      </c>
      <c r="J161" s="150" t="s">
        <v>247</v>
      </c>
      <c r="K161" s="150" t="s">
        <v>247</v>
      </c>
      <c r="L161" s="150" t="s">
        <v>247</v>
      </c>
      <c r="M161" s="150" t="s">
        <v>247</v>
      </c>
      <c r="N161" s="150" t="s">
        <v>247</v>
      </c>
      <c r="O161" s="150" t="s">
        <v>247</v>
      </c>
      <c r="P161" s="150" t="s">
        <v>247</v>
      </c>
      <c r="Q161" s="207">
        <v>15.2</v>
      </c>
      <c r="R161" s="207">
        <v>203080</v>
      </c>
      <c r="S161" s="207">
        <v>283941.20429999998</v>
      </c>
      <c r="T161" s="205">
        <v>2.49E+17</v>
      </c>
      <c r="U161" s="137">
        <v>136</v>
      </c>
      <c r="V161" s="204">
        <v>-2.16</v>
      </c>
      <c r="W161" s="134" t="b">
        <v>0</v>
      </c>
      <c r="X161" s="137">
        <v>20</v>
      </c>
      <c r="Y161" s="137">
        <v>1.68</v>
      </c>
      <c r="Z161" s="137">
        <v>71.680000000000007</v>
      </c>
    </row>
    <row r="162" spans="1:26">
      <c r="A162" s="301"/>
      <c r="B162" s="148" t="s">
        <v>172</v>
      </c>
      <c r="C162" s="156" t="s">
        <v>246</v>
      </c>
      <c r="D162" s="158"/>
      <c r="E162" s="156" t="s">
        <v>247</v>
      </c>
      <c r="F162" s="156" t="s">
        <v>247</v>
      </c>
      <c r="G162" s="156" t="s">
        <v>247</v>
      </c>
      <c r="H162" s="156" t="s">
        <v>247</v>
      </c>
      <c r="I162" s="156" t="s">
        <v>247</v>
      </c>
      <c r="J162" s="156" t="s">
        <v>247</v>
      </c>
      <c r="K162" s="156" t="s">
        <v>247</v>
      </c>
      <c r="L162" s="156" t="s">
        <v>247</v>
      </c>
      <c r="M162" s="156" t="s">
        <v>247</v>
      </c>
      <c r="N162" s="156" t="s">
        <v>247</v>
      </c>
      <c r="O162" s="156" t="s">
        <v>247</v>
      </c>
      <c r="P162" s="156" t="s">
        <v>247</v>
      </c>
      <c r="Q162" s="208">
        <v>9.1999999999999993</v>
      </c>
      <c r="R162" s="208">
        <v>10000</v>
      </c>
      <c r="S162" s="208">
        <v>168329.8518</v>
      </c>
      <c r="T162" s="206">
        <v>2610000000000000</v>
      </c>
      <c r="U162" s="137">
        <v>5</v>
      </c>
      <c r="V162" s="204">
        <v>0.49399999999999999</v>
      </c>
      <c r="W162" s="134" t="b">
        <v>0</v>
      </c>
      <c r="X162" s="137">
        <v>20</v>
      </c>
      <c r="Y162" s="137">
        <v>29.16</v>
      </c>
      <c r="Z162" s="137">
        <v>99.16</v>
      </c>
    </row>
    <row r="163" spans="1:26">
      <c r="A163" s="301"/>
      <c r="B163" s="148" t="s">
        <v>173</v>
      </c>
      <c r="C163" s="150" t="s">
        <v>246</v>
      </c>
      <c r="D163" s="152"/>
      <c r="E163" s="150" t="s">
        <v>247</v>
      </c>
      <c r="F163" s="150" t="s">
        <v>247</v>
      </c>
      <c r="G163" s="150" t="s">
        <v>247</v>
      </c>
      <c r="H163" s="150" t="s">
        <v>247</v>
      </c>
      <c r="I163" s="150" t="s">
        <v>247</v>
      </c>
      <c r="J163" s="150" t="s">
        <v>247</v>
      </c>
      <c r="K163" s="150" t="s">
        <v>247</v>
      </c>
      <c r="L163" s="150" t="s">
        <v>247</v>
      </c>
      <c r="M163" s="150" t="s">
        <v>247</v>
      </c>
      <c r="N163" s="150" t="s">
        <v>247</v>
      </c>
      <c r="O163" s="150" t="s">
        <v>247</v>
      </c>
      <c r="P163" s="150" t="s">
        <v>247</v>
      </c>
      <c r="Q163" s="207">
        <v>11.5</v>
      </c>
      <c r="R163" s="207">
        <v>10000</v>
      </c>
      <c r="S163" s="207">
        <v>239578.4172</v>
      </c>
      <c r="T163" s="205">
        <v>6600000000000000</v>
      </c>
      <c r="U163" s="137">
        <v>47</v>
      </c>
      <c r="V163" s="204">
        <v>0.45100000000000001</v>
      </c>
      <c r="W163" s="134" t="b">
        <v>0</v>
      </c>
      <c r="X163" s="137">
        <v>20</v>
      </c>
      <c r="Y163" s="137">
        <v>20.350000000000001</v>
      </c>
      <c r="Z163" s="137">
        <v>90.35</v>
      </c>
    </row>
    <row r="164" spans="1:26">
      <c r="A164" s="301"/>
      <c r="B164" s="148" t="s">
        <v>174</v>
      </c>
      <c r="C164" s="156" t="s">
        <v>252</v>
      </c>
      <c r="D164" s="158"/>
      <c r="E164" s="156" t="s">
        <v>247</v>
      </c>
      <c r="F164" s="156" t="s">
        <v>247</v>
      </c>
      <c r="G164" s="158" t="s">
        <v>247</v>
      </c>
      <c r="H164" s="158" t="s">
        <v>247</v>
      </c>
      <c r="I164" s="156" t="s">
        <v>247</v>
      </c>
      <c r="J164" s="156" t="s">
        <v>247</v>
      </c>
      <c r="K164" s="156" t="s">
        <v>247</v>
      </c>
      <c r="L164" s="156" t="s">
        <v>247</v>
      </c>
      <c r="M164" s="156" t="s">
        <v>247</v>
      </c>
      <c r="N164" s="156" t="s">
        <v>247</v>
      </c>
      <c r="O164" s="156" t="s">
        <v>247</v>
      </c>
      <c r="P164" s="156" t="s">
        <v>247</v>
      </c>
      <c r="Q164" s="208">
        <v>18</v>
      </c>
      <c r="R164" s="208">
        <v>10000</v>
      </c>
      <c r="S164" s="208">
        <v>510507.95260000002</v>
      </c>
      <c r="T164" s="206">
        <v>4.69E+16</v>
      </c>
      <c r="U164" s="137">
        <v>109</v>
      </c>
      <c r="V164" s="204">
        <v>1.6E-2</v>
      </c>
      <c r="W164" s="134" t="b">
        <v>0</v>
      </c>
      <c r="X164" s="137">
        <v>20</v>
      </c>
      <c r="Y164" s="137">
        <v>7.34</v>
      </c>
      <c r="Z164" s="137">
        <v>60.14</v>
      </c>
    </row>
    <row r="165" spans="1:26">
      <c r="A165" s="301"/>
      <c r="B165" s="148" t="s">
        <v>175</v>
      </c>
      <c r="C165" s="150" t="s">
        <v>246</v>
      </c>
      <c r="D165" s="152"/>
      <c r="E165" s="150" t="s">
        <v>247</v>
      </c>
      <c r="F165" s="150" t="s">
        <v>247</v>
      </c>
      <c r="G165" s="150" t="s">
        <v>247</v>
      </c>
      <c r="H165" s="150" t="s">
        <v>247</v>
      </c>
      <c r="I165" s="150" t="s">
        <v>247</v>
      </c>
      <c r="J165" s="150" t="s">
        <v>247</v>
      </c>
      <c r="K165" s="150" t="s">
        <v>247</v>
      </c>
      <c r="L165" s="150" t="s">
        <v>247</v>
      </c>
      <c r="M165" s="150" t="s">
        <v>247</v>
      </c>
      <c r="N165" s="150" t="s">
        <v>247</v>
      </c>
      <c r="O165" s="150" t="s">
        <v>247</v>
      </c>
      <c r="P165" s="150" t="s">
        <v>247</v>
      </c>
      <c r="Q165" s="207">
        <v>11.8</v>
      </c>
      <c r="R165" s="207">
        <v>10000</v>
      </c>
      <c r="S165" s="207">
        <v>236866.09109999999</v>
      </c>
      <c r="T165" s="205">
        <v>6620000000000000</v>
      </c>
      <c r="U165" s="137">
        <v>48</v>
      </c>
      <c r="V165" s="204">
        <v>0.45100000000000001</v>
      </c>
      <c r="W165" s="134" t="b">
        <v>0</v>
      </c>
      <c r="X165" s="137">
        <v>20</v>
      </c>
      <c r="Y165" s="137">
        <v>20.14</v>
      </c>
      <c r="Z165" s="137">
        <v>90.14</v>
      </c>
    </row>
    <row r="166" spans="1:26">
      <c r="A166" s="301"/>
      <c r="B166" s="148" t="s">
        <v>176</v>
      </c>
      <c r="C166" s="156" t="s">
        <v>246</v>
      </c>
      <c r="D166" s="158"/>
      <c r="E166" s="156" t="s">
        <v>247</v>
      </c>
      <c r="F166" s="156" t="s">
        <v>247</v>
      </c>
      <c r="G166" s="156" t="s">
        <v>247</v>
      </c>
      <c r="H166" s="156" t="s">
        <v>247</v>
      </c>
      <c r="I166" s="156" t="s">
        <v>247</v>
      </c>
      <c r="J166" s="156" t="s">
        <v>247</v>
      </c>
      <c r="K166" s="156" t="s">
        <v>247</v>
      </c>
      <c r="L166" s="156" t="s">
        <v>247</v>
      </c>
      <c r="M166" s="156" t="s">
        <v>247</v>
      </c>
      <c r="N166" s="156" t="s">
        <v>247</v>
      </c>
      <c r="O166" s="156" t="s">
        <v>247</v>
      </c>
      <c r="P166" s="156" t="s">
        <v>247</v>
      </c>
      <c r="Q166" s="208">
        <v>10</v>
      </c>
      <c r="R166" s="208">
        <v>155790</v>
      </c>
      <c r="S166" s="208">
        <v>191462.7464</v>
      </c>
      <c r="T166" s="206">
        <v>5.71E+16</v>
      </c>
      <c r="U166" s="137">
        <v>113</v>
      </c>
      <c r="V166" s="204">
        <v>-9.4100000000000003E-2</v>
      </c>
      <c r="W166" s="134" t="b">
        <v>0</v>
      </c>
      <c r="X166" s="137">
        <v>20</v>
      </c>
      <c r="Y166" s="137">
        <v>6.5</v>
      </c>
      <c r="Z166" s="137">
        <v>76.5</v>
      </c>
    </row>
    <row r="167" spans="1:26">
      <c r="A167" s="301"/>
      <c r="B167" s="148" t="s">
        <v>177</v>
      </c>
      <c r="C167" s="150" t="s">
        <v>246</v>
      </c>
      <c r="D167" s="152"/>
      <c r="E167" s="150" t="s">
        <v>247</v>
      </c>
      <c r="F167" s="150" t="s">
        <v>247</v>
      </c>
      <c r="G167" s="150" t="s">
        <v>247</v>
      </c>
      <c r="H167" s="150" t="s">
        <v>247</v>
      </c>
      <c r="I167" s="150" t="s">
        <v>247</v>
      </c>
      <c r="J167" s="150" t="s">
        <v>247</v>
      </c>
      <c r="K167" s="150" t="s">
        <v>247</v>
      </c>
      <c r="L167" s="150" t="s">
        <v>247</v>
      </c>
      <c r="M167" s="150" t="s">
        <v>247</v>
      </c>
      <c r="N167" s="150" t="s">
        <v>247</v>
      </c>
      <c r="O167" s="150" t="s">
        <v>247</v>
      </c>
      <c r="P167" s="150" t="s">
        <v>247</v>
      </c>
      <c r="Q167" s="207">
        <v>14.3</v>
      </c>
      <c r="R167" s="207">
        <v>10000</v>
      </c>
      <c r="S167" s="207">
        <v>193534.48910000001</v>
      </c>
      <c r="T167" s="205">
        <v>5360000000000000</v>
      </c>
      <c r="U167" s="137">
        <v>37</v>
      </c>
      <c r="V167" s="204">
        <v>0.46400000000000002</v>
      </c>
      <c r="W167" s="134" t="b">
        <v>0</v>
      </c>
      <c r="X167" s="137">
        <v>20</v>
      </c>
      <c r="Y167" s="137">
        <v>22.45</v>
      </c>
      <c r="Z167" s="137">
        <v>92.45</v>
      </c>
    </row>
    <row r="168" spans="1:26">
      <c r="A168" s="301"/>
      <c r="B168" s="148" t="s">
        <v>178</v>
      </c>
      <c r="C168" s="156" t="s">
        <v>246</v>
      </c>
      <c r="D168" s="158"/>
      <c r="E168" s="156" t="s">
        <v>247</v>
      </c>
      <c r="F168" s="156" t="s">
        <v>247</v>
      </c>
      <c r="G168" s="156" t="s">
        <v>247</v>
      </c>
      <c r="H168" s="156" t="s">
        <v>247</v>
      </c>
      <c r="I168" s="156" t="s">
        <v>247</v>
      </c>
      <c r="J168" s="156" t="s">
        <v>247</v>
      </c>
      <c r="K168" s="156" t="s">
        <v>247</v>
      </c>
      <c r="L168" s="156" t="s">
        <v>247</v>
      </c>
      <c r="M168" s="156" t="s">
        <v>247</v>
      </c>
      <c r="N168" s="156" t="s">
        <v>247</v>
      </c>
      <c r="O168" s="156" t="s">
        <v>247</v>
      </c>
      <c r="P168" s="156" t="s">
        <v>247</v>
      </c>
      <c r="Q168" s="208">
        <v>15</v>
      </c>
      <c r="R168" s="208">
        <v>10000</v>
      </c>
      <c r="S168" s="208">
        <v>239772.1538</v>
      </c>
      <c r="T168" s="206">
        <v>8620000000000000</v>
      </c>
      <c r="U168" s="137">
        <v>59</v>
      </c>
      <c r="V168" s="204">
        <v>0.42899999999999999</v>
      </c>
      <c r="W168" s="134" t="b">
        <v>0</v>
      </c>
      <c r="X168" s="137">
        <v>20</v>
      </c>
      <c r="Y168" s="137">
        <v>17.829999999999998</v>
      </c>
      <c r="Z168" s="137">
        <v>87.83</v>
      </c>
    </row>
    <row r="169" spans="1:26">
      <c r="A169" s="301"/>
      <c r="B169" s="148" t="s">
        <v>179</v>
      </c>
      <c r="C169" s="150" t="s">
        <v>246</v>
      </c>
      <c r="D169" s="152"/>
      <c r="E169" s="150" t="s">
        <v>247</v>
      </c>
      <c r="F169" s="150" t="s">
        <v>247</v>
      </c>
      <c r="G169" s="150" t="s">
        <v>247</v>
      </c>
      <c r="H169" s="150" t="s">
        <v>247</v>
      </c>
      <c r="I169" s="150" t="s">
        <v>247</v>
      </c>
      <c r="J169" s="150" t="s">
        <v>247</v>
      </c>
      <c r="K169" s="150" t="s">
        <v>247</v>
      </c>
      <c r="L169" s="150" t="s">
        <v>247</v>
      </c>
      <c r="M169" s="150" t="s">
        <v>247</v>
      </c>
      <c r="N169" s="150" t="s">
        <v>247</v>
      </c>
      <c r="O169" s="150" t="s">
        <v>247</v>
      </c>
      <c r="P169" s="150" t="s">
        <v>247</v>
      </c>
      <c r="Q169" s="207">
        <v>15.5</v>
      </c>
      <c r="R169" s="207">
        <v>87295</v>
      </c>
      <c r="S169" s="207">
        <v>260392.7101</v>
      </c>
      <c r="T169" s="205">
        <v>9.17E+16</v>
      </c>
      <c r="U169" s="137">
        <v>124</v>
      </c>
      <c r="V169" s="204">
        <v>-0.46800000000000003</v>
      </c>
      <c r="W169" s="134" t="b">
        <v>0</v>
      </c>
      <c r="X169" s="137">
        <v>20</v>
      </c>
      <c r="Y169" s="137">
        <v>4.2</v>
      </c>
      <c r="Z169" s="137">
        <v>74.2</v>
      </c>
    </row>
    <row r="170" spans="1:26">
      <c r="A170" s="301"/>
      <c r="B170" s="149" t="s">
        <v>180</v>
      </c>
      <c r="C170" s="156" t="s">
        <v>248</v>
      </c>
      <c r="D170" s="156" t="s">
        <v>249</v>
      </c>
      <c r="E170" s="156" t="s">
        <v>248</v>
      </c>
      <c r="F170" s="158"/>
      <c r="G170" s="158"/>
      <c r="H170" s="158"/>
      <c r="I170" s="156" t="s">
        <v>248</v>
      </c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 t="s">
        <v>267</v>
      </c>
      <c r="U170" s="135" t="s">
        <v>267</v>
      </c>
      <c r="V170" s="135" t="s">
        <v>267</v>
      </c>
      <c r="W170" s="134" t="b">
        <v>0</v>
      </c>
      <c r="X170" s="137">
        <v>0</v>
      </c>
      <c r="Y170" s="137">
        <v>0</v>
      </c>
      <c r="Z170" s="137">
        <v>0</v>
      </c>
    </row>
    <row r="171" spans="1:26">
      <c r="A171" s="301"/>
      <c r="B171" s="148" t="s">
        <v>181</v>
      </c>
      <c r="C171" s="195" t="s">
        <v>246</v>
      </c>
      <c r="D171" s="209"/>
      <c r="E171" s="195" t="s">
        <v>247</v>
      </c>
      <c r="F171" s="195" t="s">
        <v>247</v>
      </c>
      <c r="G171" s="195" t="s">
        <v>247</v>
      </c>
      <c r="H171" s="195" t="s">
        <v>247</v>
      </c>
      <c r="I171" s="195" t="s">
        <v>247</v>
      </c>
      <c r="J171" s="195" t="s">
        <v>247</v>
      </c>
      <c r="K171" s="195" t="s">
        <v>247</v>
      </c>
      <c r="L171" s="195" t="s">
        <v>247</v>
      </c>
      <c r="M171" s="195" t="s">
        <v>247</v>
      </c>
      <c r="N171" s="195" t="s">
        <v>247</v>
      </c>
      <c r="O171" s="195" t="s">
        <v>247</v>
      </c>
      <c r="P171" s="195" t="s">
        <v>247</v>
      </c>
      <c r="Q171" s="137">
        <v>13.1</v>
      </c>
      <c r="R171" s="137">
        <v>10000</v>
      </c>
      <c r="S171" s="137">
        <v>233188.20170000001</v>
      </c>
      <c r="T171" s="204">
        <v>7120000000000000</v>
      </c>
      <c r="U171" s="137">
        <v>52</v>
      </c>
      <c r="V171" s="204">
        <v>0.44500000000000001</v>
      </c>
      <c r="W171" s="134" t="b">
        <v>0</v>
      </c>
      <c r="X171" s="137">
        <v>20</v>
      </c>
      <c r="Y171" s="137">
        <v>19.3</v>
      </c>
      <c r="Z171" s="137">
        <v>89.3</v>
      </c>
    </row>
    <row r="172" spans="1:26">
      <c r="A172" s="301"/>
      <c r="B172" s="148" t="s">
        <v>182</v>
      </c>
      <c r="C172" s="195" t="s">
        <v>246</v>
      </c>
      <c r="D172" s="209"/>
      <c r="E172" s="195" t="s">
        <v>247</v>
      </c>
      <c r="F172" s="195" t="s">
        <v>247</v>
      </c>
      <c r="G172" s="195" t="s">
        <v>247</v>
      </c>
      <c r="H172" s="195" t="s">
        <v>247</v>
      </c>
      <c r="I172" s="195" t="s">
        <v>247</v>
      </c>
      <c r="J172" s="195" t="s">
        <v>247</v>
      </c>
      <c r="K172" s="195" t="s">
        <v>247</v>
      </c>
      <c r="L172" s="195" t="s">
        <v>247</v>
      </c>
      <c r="M172" s="195" t="s">
        <v>247</v>
      </c>
      <c r="N172" s="195" t="s">
        <v>247</v>
      </c>
      <c r="O172" s="195" t="s">
        <v>247</v>
      </c>
      <c r="P172" s="195" t="s">
        <v>247</v>
      </c>
      <c r="Q172" s="137">
        <v>9.4</v>
      </c>
      <c r="R172" s="137">
        <v>10000</v>
      </c>
      <c r="S172" s="137">
        <v>187394.25649999999</v>
      </c>
      <c r="T172" s="204">
        <v>3300000000000000</v>
      </c>
      <c r="U172" s="137">
        <v>17</v>
      </c>
      <c r="V172" s="204">
        <v>0.48699999999999999</v>
      </c>
      <c r="W172" s="134" t="b">
        <v>0</v>
      </c>
      <c r="X172" s="137">
        <v>20</v>
      </c>
      <c r="Y172" s="137">
        <v>26.64</v>
      </c>
      <c r="Z172" s="137">
        <v>96.64</v>
      </c>
    </row>
    <row r="173" spans="1:26">
      <c r="A173" s="301"/>
      <c r="B173" s="148" t="s">
        <v>184</v>
      </c>
      <c r="C173" s="195" t="s">
        <v>246</v>
      </c>
      <c r="D173" s="209"/>
      <c r="E173" s="195" t="s">
        <v>247</v>
      </c>
      <c r="F173" s="195" t="s">
        <v>247</v>
      </c>
      <c r="G173" s="195" t="s">
        <v>247</v>
      </c>
      <c r="H173" s="195" t="s">
        <v>247</v>
      </c>
      <c r="I173" s="195" t="s">
        <v>247</v>
      </c>
      <c r="J173" s="195" t="s">
        <v>247</v>
      </c>
      <c r="K173" s="195" t="s">
        <v>247</v>
      </c>
      <c r="L173" s="195" t="s">
        <v>247</v>
      </c>
      <c r="M173" s="195" t="s">
        <v>247</v>
      </c>
      <c r="N173" s="195" t="s">
        <v>247</v>
      </c>
      <c r="O173" s="195" t="s">
        <v>247</v>
      </c>
      <c r="P173" s="195" t="s">
        <v>247</v>
      </c>
      <c r="Q173" s="137">
        <v>9</v>
      </c>
      <c r="R173" s="137">
        <v>303981</v>
      </c>
      <c r="S173" s="137">
        <v>175373.15090000001</v>
      </c>
      <c r="T173" s="204">
        <v>8.41E+16</v>
      </c>
      <c r="U173" s="137">
        <v>121</v>
      </c>
      <c r="V173" s="204">
        <v>-0.38600000000000001</v>
      </c>
      <c r="W173" s="134" t="b">
        <v>0</v>
      </c>
      <c r="X173" s="137">
        <v>20</v>
      </c>
      <c r="Y173" s="137">
        <v>4.83</v>
      </c>
      <c r="Z173" s="137">
        <v>74.83</v>
      </c>
    </row>
    <row r="174" spans="1:26">
      <c r="A174" s="301"/>
      <c r="B174" s="148" t="s">
        <v>185</v>
      </c>
      <c r="C174" s="195" t="s">
        <v>246</v>
      </c>
      <c r="D174" s="209"/>
      <c r="E174" s="195" t="s">
        <v>247</v>
      </c>
      <c r="F174" s="195" t="s">
        <v>247</v>
      </c>
      <c r="G174" s="195" t="s">
        <v>247</v>
      </c>
      <c r="H174" s="195" t="s">
        <v>247</v>
      </c>
      <c r="I174" s="195" t="s">
        <v>247</v>
      </c>
      <c r="J174" s="195" t="s">
        <v>247</v>
      </c>
      <c r="K174" s="195" t="s">
        <v>247</v>
      </c>
      <c r="L174" s="195" t="s">
        <v>247</v>
      </c>
      <c r="M174" s="195" t="s">
        <v>247</v>
      </c>
      <c r="N174" s="195" t="s">
        <v>247</v>
      </c>
      <c r="O174" s="195" t="s">
        <v>247</v>
      </c>
      <c r="P174" s="195" t="s">
        <v>247</v>
      </c>
      <c r="Q174" s="137">
        <v>20</v>
      </c>
      <c r="R174" s="137">
        <v>49398</v>
      </c>
      <c r="S174" s="137">
        <v>286931.63699999999</v>
      </c>
      <c r="T174" s="204">
        <v>8.13E+16</v>
      </c>
      <c r="U174" s="137">
        <v>119</v>
      </c>
      <c r="V174" s="204">
        <v>-0.35599999999999998</v>
      </c>
      <c r="W174" s="134" t="b">
        <v>0</v>
      </c>
      <c r="X174" s="137">
        <v>20</v>
      </c>
      <c r="Y174" s="137">
        <v>5.24</v>
      </c>
      <c r="Z174" s="137">
        <v>75.239999999999995</v>
      </c>
    </row>
    <row r="175" spans="1:26">
      <c r="A175" s="301"/>
      <c r="B175" s="148" t="s">
        <v>186</v>
      </c>
      <c r="C175" s="135" t="s">
        <v>252</v>
      </c>
      <c r="D175" s="135"/>
      <c r="E175" s="135" t="s">
        <v>247</v>
      </c>
      <c r="F175" s="135" t="s">
        <v>247</v>
      </c>
      <c r="G175" s="135" t="s">
        <v>247</v>
      </c>
      <c r="H175" s="135" t="s">
        <v>247</v>
      </c>
      <c r="I175" s="135" t="s">
        <v>247</v>
      </c>
      <c r="J175" s="135" t="s">
        <v>247</v>
      </c>
      <c r="K175" s="135" t="s">
        <v>247</v>
      </c>
      <c r="L175" s="135" t="s">
        <v>247</v>
      </c>
      <c r="M175" s="135" t="s">
        <v>247</v>
      </c>
      <c r="N175" s="135" t="s">
        <v>247</v>
      </c>
      <c r="O175" s="135" t="s">
        <v>247</v>
      </c>
      <c r="P175" s="135" t="s">
        <v>247</v>
      </c>
      <c r="Q175" s="137">
        <v>17</v>
      </c>
      <c r="R175" s="137">
        <v>10000</v>
      </c>
      <c r="S175" s="137">
        <v>265442.38689999998</v>
      </c>
      <c r="T175" s="204">
        <v>1.2E+16</v>
      </c>
      <c r="U175" s="137">
        <v>69</v>
      </c>
      <c r="V175" s="204">
        <v>0.39300000000000002</v>
      </c>
      <c r="W175" s="134" t="b">
        <v>0</v>
      </c>
      <c r="X175" s="137">
        <v>20</v>
      </c>
      <c r="Y175" s="137">
        <v>15.73</v>
      </c>
      <c r="Z175" s="137">
        <v>66.010000000000005</v>
      </c>
    </row>
    <row r="176" spans="1:26" ht="12.75">
      <c r="W176" s="15"/>
    </row>
    <row r="177" spans="23:23" ht="12.75">
      <c r="W177" s="15"/>
    </row>
    <row r="178" spans="23:23" ht="12.75">
      <c r="W178" s="15"/>
    </row>
    <row r="179" spans="23:23" ht="12.75">
      <c r="W179" s="15"/>
    </row>
    <row r="180" spans="23:23" ht="12.75">
      <c r="W180" s="15"/>
    </row>
    <row r="181" spans="23:23" ht="12.75">
      <c r="W181" s="15"/>
    </row>
    <row r="182" spans="23:23" ht="12.75">
      <c r="W182" s="15"/>
    </row>
    <row r="183" spans="23:23" ht="12.75">
      <c r="W183" s="15"/>
    </row>
    <row r="184" spans="23:23" ht="12.75">
      <c r="W184" s="15"/>
    </row>
    <row r="185" spans="23:23" ht="12.75">
      <c r="W185" s="15"/>
    </row>
    <row r="186" spans="23:23" ht="12.75">
      <c r="W186" s="15"/>
    </row>
    <row r="187" spans="23:23" ht="12.75">
      <c r="W187" s="15"/>
    </row>
    <row r="188" spans="23:23" ht="12.75">
      <c r="W188" s="15"/>
    </row>
    <row r="189" spans="23:23" ht="12.75">
      <c r="W189" s="15"/>
    </row>
    <row r="190" spans="23:23" ht="12.75">
      <c r="W190" s="15"/>
    </row>
    <row r="191" spans="23:23" ht="12.75">
      <c r="W191" s="15"/>
    </row>
    <row r="192" spans="23:23" ht="12.75">
      <c r="W192" s="15"/>
    </row>
    <row r="193" spans="23:23" ht="12.75">
      <c r="W193" s="15"/>
    </row>
    <row r="194" spans="23:23" ht="12.75">
      <c r="W194" s="15"/>
    </row>
    <row r="195" spans="23:23" ht="12.75">
      <c r="W195" s="15"/>
    </row>
    <row r="196" spans="23:23" ht="12.75">
      <c r="W196" s="15"/>
    </row>
    <row r="197" spans="23:23" ht="12.75">
      <c r="W197" s="15"/>
    </row>
    <row r="198" spans="23:23" ht="12.75">
      <c r="W198" s="15"/>
    </row>
    <row r="199" spans="23:23" ht="12.75">
      <c r="W199" s="15"/>
    </row>
    <row r="200" spans="23:23" ht="12.75">
      <c r="W200" s="15"/>
    </row>
    <row r="201" spans="23:23" ht="12.75">
      <c r="W201" s="15"/>
    </row>
    <row r="202" spans="23:23" ht="12.75">
      <c r="W202" s="15"/>
    </row>
    <row r="203" spans="23:23" ht="12.75">
      <c r="W203" s="15"/>
    </row>
    <row r="204" spans="23:23" ht="12.75">
      <c r="W204" s="15"/>
    </row>
    <row r="205" spans="23:23" ht="12.75">
      <c r="W205" s="15"/>
    </row>
    <row r="206" spans="23:23" ht="12.75">
      <c r="W206" s="15"/>
    </row>
    <row r="207" spans="23:23" ht="12.75">
      <c r="W207" s="15"/>
    </row>
    <row r="208" spans="23:23" ht="12.75">
      <c r="W208" s="15"/>
    </row>
    <row r="209" spans="23:23" ht="12.75">
      <c r="W209" s="15"/>
    </row>
    <row r="210" spans="23:23" ht="12.75">
      <c r="W210" s="15"/>
    </row>
    <row r="211" spans="23:23" ht="12.75">
      <c r="W211" s="15"/>
    </row>
    <row r="212" spans="23:23" ht="12.75">
      <c r="W212" s="15"/>
    </row>
    <row r="213" spans="23:23" ht="12.75">
      <c r="W213" s="15"/>
    </row>
    <row r="214" spans="23:23" ht="12.75">
      <c r="W214" s="15"/>
    </row>
    <row r="215" spans="23:23" ht="12.75">
      <c r="W215" s="15"/>
    </row>
    <row r="216" spans="23:23" ht="12.75">
      <c r="W216" s="15"/>
    </row>
    <row r="217" spans="23:23" ht="12.75">
      <c r="W217" s="15"/>
    </row>
    <row r="218" spans="23:23" ht="12.75">
      <c r="W218" s="15"/>
    </row>
    <row r="219" spans="23:23" ht="12.75">
      <c r="W219" s="15"/>
    </row>
    <row r="220" spans="23:23" ht="12.75">
      <c r="W220" s="15"/>
    </row>
    <row r="221" spans="23:23" ht="12.75">
      <c r="W221" s="15"/>
    </row>
    <row r="222" spans="23:23" ht="12.75">
      <c r="W222" s="15"/>
    </row>
    <row r="223" spans="23:23" ht="12.75">
      <c r="W223" s="15"/>
    </row>
    <row r="224" spans="23:23" ht="12.75">
      <c r="W224" s="15"/>
    </row>
    <row r="225" spans="23:23" ht="12.75">
      <c r="W225" s="15"/>
    </row>
    <row r="226" spans="23:23" ht="12.75">
      <c r="W226" s="15"/>
    </row>
    <row r="227" spans="23:23" ht="12.75">
      <c r="W227" s="15"/>
    </row>
    <row r="228" spans="23:23" ht="12.75">
      <c r="W228" s="15"/>
    </row>
    <row r="229" spans="23:23" ht="12.75">
      <c r="W229" s="15"/>
    </row>
    <row r="230" spans="23:23" ht="12.75">
      <c r="W230" s="15"/>
    </row>
    <row r="231" spans="23:23" ht="12.75">
      <c r="W231" s="15"/>
    </row>
    <row r="232" spans="23:23" ht="12.75">
      <c r="W232" s="15"/>
    </row>
    <row r="233" spans="23:23" ht="12.75">
      <c r="W233" s="15"/>
    </row>
    <row r="234" spans="23:23" ht="12.75">
      <c r="W234" s="15"/>
    </row>
    <row r="235" spans="23:23" ht="12.75">
      <c r="W235" s="15"/>
    </row>
    <row r="236" spans="23:23" ht="12.75">
      <c r="W236" s="15"/>
    </row>
    <row r="237" spans="23:23" ht="12.75">
      <c r="W237" s="15"/>
    </row>
    <row r="238" spans="23:23" ht="12.75">
      <c r="W238" s="15"/>
    </row>
    <row r="239" spans="23:23" ht="12.75">
      <c r="W239" s="15"/>
    </row>
    <row r="240" spans="23:23" ht="12.75">
      <c r="W240" s="15"/>
    </row>
    <row r="241" spans="23:23" ht="12.75">
      <c r="W241" s="15"/>
    </row>
    <row r="242" spans="23:23" ht="12.75">
      <c r="W242" s="15"/>
    </row>
    <row r="243" spans="23:23" ht="12.75">
      <c r="W243" s="15"/>
    </row>
    <row r="244" spans="23:23" ht="12.75">
      <c r="W244" s="15"/>
    </row>
    <row r="245" spans="23:23" ht="12.75">
      <c r="W245" s="15"/>
    </row>
    <row r="246" spans="23:23" ht="12.75">
      <c r="W246" s="15"/>
    </row>
    <row r="247" spans="23:23" ht="12.75">
      <c r="W247" s="15"/>
    </row>
    <row r="248" spans="23:23" ht="12.75">
      <c r="W248" s="15"/>
    </row>
    <row r="249" spans="23:23" ht="12.75">
      <c r="W249" s="15"/>
    </row>
    <row r="250" spans="23:23" ht="12.75">
      <c r="W250" s="15"/>
    </row>
    <row r="251" spans="23:23" ht="12.75">
      <c r="W251" s="15"/>
    </row>
    <row r="252" spans="23:23" ht="12.75">
      <c r="W252" s="15"/>
    </row>
    <row r="253" spans="23:23" ht="12.75">
      <c r="W253" s="15"/>
    </row>
    <row r="254" spans="23:23" ht="12.75">
      <c r="W254" s="15"/>
    </row>
    <row r="255" spans="23:23" ht="12.75">
      <c r="W255" s="15"/>
    </row>
    <row r="256" spans="23:23" ht="12.75">
      <c r="W256" s="15"/>
    </row>
    <row r="257" spans="23:23" ht="12.75">
      <c r="W257" s="15"/>
    </row>
    <row r="258" spans="23:23" ht="12.75">
      <c r="W258" s="15"/>
    </row>
    <row r="259" spans="23:23" ht="12.75">
      <c r="W259" s="15"/>
    </row>
    <row r="260" spans="23:23" ht="12.75">
      <c r="W260" s="15"/>
    </row>
    <row r="261" spans="23:23" ht="12.75">
      <c r="W261" s="15"/>
    </row>
    <row r="262" spans="23:23" ht="12.75">
      <c r="W262" s="15"/>
    </row>
    <row r="263" spans="23:23" ht="12.75">
      <c r="W263" s="15"/>
    </row>
    <row r="264" spans="23:23" ht="12.75">
      <c r="W264" s="15"/>
    </row>
    <row r="265" spans="23:23" ht="12.75">
      <c r="W265" s="15"/>
    </row>
    <row r="266" spans="23:23" ht="12.75">
      <c r="W266" s="15"/>
    </row>
    <row r="267" spans="23:23" ht="12.75">
      <c r="W267" s="15"/>
    </row>
    <row r="268" spans="23:23" ht="12.75">
      <c r="W268" s="15"/>
    </row>
    <row r="269" spans="23:23" ht="12.75">
      <c r="W269" s="15"/>
    </row>
    <row r="270" spans="23:23" ht="12.75">
      <c r="W270" s="15"/>
    </row>
    <row r="271" spans="23:23" ht="12.75">
      <c r="W271" s="15"/>
    </row>
    <row r="272" spans="23:23" ht="12.75">
      <c r="W272" s="15"/>
    </row>
    <row r="273" spans="23:23" ht="12.75">
      <c r="W273" s="15"/>
    </row>
    <row r="274" spans="23:23" ht="12.75">
      <c r="W274" s="15"/>
    </row>
    <row r="275" spans="23:23" ht="12.75">
      <c r="W275" s="15"/>
    </row>
    <row r="276" spans="23:23" ht="12.75">
      <c r="W276" s="15"/>
    </row>
    <row r="277" spans="23:23" ht="12.75">
      <c r="W277" s="15"/>
    </row>
    <row r="278" spans="23:23" ht="12.75">
      <c r="W278" s="15"/>
    </row>
    <row r="279" spans="23:23" ht="12.75">
      <c r="W279" s="15"/>
    </row>
    <row r="280" spans="23:23" ht="12.75">
      <c r="W280" s="15"/>
    </row>
    <row r="281" spans="23:23" ht="12.75">
      <c r="W281" s="15"/>
    </row>
    <row r="282" spans="23:23" ht="12.75">
      <c r="W282" s="15"/>
    </row>
    <row r="283" spans="23:23" ht="12.75">
      <c r="W283" s="15"/>
    </row>
    <row r="284" spans="23:23" ht="12.75">
      <c r="W284" s="15"/>
    </row>
    <row r="285" spans="23:23" ht="12.75">
      <c r="W285" s="15"/>
    </row>
    <row r="286" spans="23:23" ht="12.75">
      <c r="W286" s="15"/>
    </row>
    <row r="287" spans="23:23" ht="12.75">
      <c r="W287" s="15"/>
    </row>
    <row r="288" spans="23:23" ht="12.75">
      <c r="W288" s="15"/>
    </row>
    <row r="289" spans="23:23" ht="12.75">
      <c r="W289" s="15"/>
    </row>
    <row r="290" spans="23:23" ht="12.75">
      <c r="W290" s="15"/>
    </row>
    <row r="291" spans="23:23" ht="12.75">
      <c r="W291" s="15"/>
    </row>
    <row r="292" spans="23:23" ht="12.75">
      <c r="W292" s="15"/>
    </row>
    <row r="293" spans="23:23" ht="12.75">
      <c r="W293" s="15"/>
    </row>
    <row r="294" spans="23:23" ht="12.75">
      <c r="W294" s="15"/>
    </row>
    <row r="295" spans="23:23" ht="12.75">
      <c r="W295" s="15"/>
    </row>
    <row r="296" spans="23:23" ht="12.75">
      <c r="W296" s="15"/>
    </row>
    <row r="297" spans="23:23" ht="12.75">
      <c r="W297" s="15"/>
    </row>
    <row r="298" spans="23:23" ht="12.75">
      <c r="W298" s="15"/>
    </row>
    <row r="299" spans="23:23" ht="12.75">
      <c r="W299" s="15"/>
    </row>
    <row r="300" spans="23:23" ht="12.75">
      <c r="W300" s="15"/>
    </row>
    <row r="301" spans="23:23" ht="12.75">
      <c r="W301" s="15"/>
    </row>
    <row r="302" spans="23:23" ht="12.75">
      <c r="W302" s="15"/>
    </row>
    <row r="303" spans="23:23" ht="12.75">
      <c r="W303" s="15"/>
    </row>
    <row r="304" spans="23:23" ht="12.75">
      <c r="W304" s="15"/>
    </row>
    <row r="305" spans="23:23" ht="12.75">
      <c r="W305" s="15"/>
    </row>
    <row r="306" spans="23:23" ht="12.75">
      <c r="W306" s="15"/>
    </row>
    <row r="307" spans="23:23" ht="12.75">
      <c r="W307" s="15"/>
    </row>
    <row r="308" spans="23:23" ht="12.75">
      <c r="W308" s="15"/>
    </row>
    <row r="309" spans="23:23" ht="12.75">
      <c r="W309" s="15"/>
    </row>
    <row r="310" spans="23:23" ht="12.75">
      <c r="W310" s="15"/>
    </row>
    <row r="311" spans="23:23" ht="12.75">
      <c r="W311" s="15"/>
    </row>
    <row r="312" spans="23:23" ht="12.75">
      <c r="W312" s="15"/>
    </row>
    <row r="313" spans="23:23" ht="12.75">
      <c r="W313" s="15"/>
    </row>
    <row r="314" spans="23:23" ht="12.75">
      <c r="W314" s="15"/>
    </row>
    <row r="315" spans="23:23" ht="12.75">
      <c r="W315" s="15"/>
    </row>
    <row r="316" spans="23:23" ht="12.75">
      <c r="W316" s="15"/>
    </row>
    <row r="317" spans="23:23" ht="12.75">
      <c r="W317" s="15"/>
    </row>
    <row r="318" spans="23:23" ht="12.75">
      <c r="W318" s="15"/>
    </row>
    <row r="319" spans="23:23" ht="12.75">
      <c r="W319" s="15"/>
    </row>
    <row r="320" spans="23:23" ht="12.75">
      <c r="W320" s="15"/>
    </row>
    <row r="321" spans="23:23" ht="12.75">
      <c r="W321" s="15"/>
    </row>
    <row r="322" spans="23:23" ht="12.75">
      <c r="W322" s="15"/>
    </row>
    <row r="323" spans="23:23" ht="12.75">
      <c r="W323" s="15"/>
    </row>
    <row r="324" spans="23:23" ht="12.75">
      <c r="W324" s="15"/>
    </row>
    <row r="325" spans="23:23" ht="12.75">
      <c r="W325" s="15"/>
    </row>
    <row r="326" spans="23:23" ht="12.75">
      <c r="W326" s="15"/>
    </row>
    <row r="327" spans="23:23" ht="12.75">
      <c r="W327" s="15"/>
    </row>
    <row r="328" spans="23:23" ht="12.75">
      <c r="W328" s="15"/>
    </row>
    <row r="329" spans="23:23" ht="12.75">
      <c r="W329" s="15"/>
    </row>
    <row r="330" spans="23:23" ht="12.75">
      <c r="W330" s="15"/>
    </row>
    <row r="331" spans="23:23" ht="12.75">
      <c r="W331" s="15"/>
    </row>
    <row r="332" spans="23:23" ht="12.75">
      <c r="W332" s="15"/>
    </row>
    <row r="333" spans="23:23" ht="12.75">
      <c r="W333" s="15"/>
    </row>
    <row r="334" spans="23:23" ht="12.75">
      <c r="W334" s="15"/>
    </row>
    <row r="335" spans="23:23" ht="12.75">
      <c r="W335" s="15"/>
    </row>
    <row r="336" spans="23:23" ht="12.75">
      <c r="W336" s="15"/>
    </row>
    <row r="337" spans="23:23" ht="12.75">
      <c r="W337" s="15"/>
    </row>
    <row r="338" spans="23:23" ht="12.75">
      <c r="W338" s="15"/>
    </row>
    <row r="339" spans="23:23" ht="12.75">
      <c r="W339" s="15"/>
    </row>
    <row r="340" spans="23:23" ht="12.75">
      <c r="W340" s="15"/>
    </row>
    <row r="341" spans="23:23" ht="12.75">
      <c r="W341" s="15"/>
    </row>
    <row r="342" spans="23:23" ht="12.75">
      <c r="W342" s="15"/>
    </row>
    <row r="343" spans="23:23" ht="12.75">
      <c r="W343" s="15"/>
    </row>
    <row r="344" spans="23:23" ht="12.75">
      <c r="W344" s="15"/>
    </row>
    <row r="345" spans="23:23" ht="12.75">
      <c r="W345" s="15"/>
    </row>
    <row r="346" spans="23:23" ht="12.75">
      <c r="W346" s="15"/>
    </row>
    <row r="347" spans="23:23" ht="12.75">
      <c r="W347" s="15"/>
    </row>
    <row r="348" spans="23:23" ht="12.75">
      <c r="W348" s="15"/>
    </row>
    <row r="349" spans="23:23" ht="12.75">
      <c r="W349" s="15"/>
    </row>
    <row r="350" spans="23:23" ht="12.75">
      <c r="W350" s="15"/>
    </row>
    <row r="351" spans="23:23" ht="12.75">
      <c r="W351" s="15"/>
    </row>
    <row r="352" spans="23:23" ht="12.75">
      <c r="W352" s="15"/>
    </row>
    <row r="353" spans="23:23" ht="12.75">
      <c r="W353" s="15"/>
    </row>
    <row r="354" spans="23:23" ht="12.75">
      <c r="W354" s="15"/>
    </row>
    <row r="355" spans="23:23" ht="12.75">
      <c r="W355" s="15"/>
    </row>
    <row r="356" spans="23:23" ht="12.75">
      <c r="W356" s="15"/>
    </row>
    <row r="357" spans="23:23" ht="12.75">
      <c r="W357" s="15"/>
    </row>
    <row r="358" spans="23:23" ht="12.75">
      <c r="W358" s="15"/>
    </row>
    <row r="359" spans="23:23" ht="12.75">
      <c r="W359" s="15"/>
    </row>
    <row r="360" spans="23:23" ht="12.75">
      <c r="W360" s="15"/>
    </row>
    <row r="361" spans="23:23" ht="12.75">
      <c r="W361" s="15"/>
    </row>
    <row r="362" spans="23:23" ht="12.75">
      <c r="W362" s="15"/>
    </row>
    <row r="363" spans="23:23" ht="12.75">
      <c r="W363" s="15"/>
    </row>
    <row r="364" spans="23:23" ht="12.75">
      <c r="W364" s="15"/>
    </row>
    <row r="365" spans="23:23" ht="12.75">
      <c r="W365" s="15"/>
    </row>
    <row r="366" spans="23:23" ht="12.75">
      <c r="W366" s="15"/>
    </row>
    <row r="367" spans="23:23" ht="12.75">
      <c r="W367" s="15"/>
    </row>
    <row r="368" spans="23:23" ht="12.75">
      <c r="W368" s="15"/>
    </row>
    <row r="369" spans="23:23" ht="12.75">
      <c r="W369" s="15"/>
    </row>
    <row r="370" spans="23:23" ht="12.75">
      <c r="W370" s="15"/>
    </row>
    <row r="371" spans="23:23" ht="12.75">
      <c r="W371" s="15"/>
    </row>
    <row r="372" spans="23:23" ht="12.75">
      <c r="W372" s="15"/>
    </row>
    <row r="373" spans="23:23" ht="12.75">
      <c r="W373" s="15"/>
    </row>
    <row r="374" spans="23:23" ht="12.75">
      <c r="W374" s="15"/>
    </row>
    <row r="375" spans="23:23" ht="12.75">
      <c r="W375" s="15"/>
    </row>
    <row r="376" spans="23:23" ht="12.75">
      <c r="W376" s="15"/>
    </row>
    <row r="377" spans="23:23" ht="12.75">
      <c r="W377" s="15"/>
    </row>
    <row r="378" spans="23:23" ht="12.75">
      <c r="W378" s="15"/>
    </row>
    <row r="379" spans="23:23" ht="12.75">
      <c r="W379" s="15"/>
    </row>
    <row r="380" spans="23:23" ht="12.75">
      <c r="W380" s="15"/>
    </row>
    <row r="381" spans="23:23" ht="12.75">
      <c r="W381" s="15"/>
    </row>
    <row r="382" spans="23:23" ht="12.75">
      <c r="W382" s="15"/>
    </row>
    <row r="383" spans="23:23" ht="12.75">
      <c r="W383" s="15"/>
    </row>
    <row r="384" spans="23:23" ht="12.75">
      <c r="W384" s="15"/>
    </row>
    <row r="385" spans="23:23" ht="12.75">
      <c r="W385" s="15"/>
    </row>
    <row r="386" spans="23:23" ht="12.75">
      <c r="W386" s="15"/>
    </row>
    <row r="387" spans="23:23" ht="12.75">
      <c r="W387" s="15"/>
    </row>
    <row r="388" spans="23:23" ht="12.75">
      <c r="W388" s="15"/>
    </row>
    <row r="389" spans="23:23" ht="12.75">
      <c r="W389" s="15"/>
    </row>
    <row r="390" spans="23:23" ht="12.75">
      <c r="W390" s="15"/>
    </row>
    <row r="391" spans="23:23" ht="12.75">
      <c r="W391" s="15"/>
    </row>
    <row r="392" spans="23:23" ht="12.75">
      <c r="W392" s="15"/>
    </row>
    <row r="393" spans="23:23" ht="12.75">
      <c r="W393" s="15"/>
    </row>
    <row r="394" spans="23:23" ht="12.75">
      <c r="W394" s="15"/>
    </row>
    <row r="395" spans="23:23" ht="12.75">
      <c r="W395" s="15"/>
    </row>
    <row r="396" spans="23:23" ht="12.75">
      <c r="W396" s="15"/>
    </row>
    <row r="397" spans="23:23" ht="12.75">
      <c r="W397" s="15"/>
    </row>
    <row r="398" spans="23:23" ht="12.75">
      <c r="W398" s="15"/>
    </row>
    <row r="399" spans="23:23" ht="12.75">
      <c r="W399" s="15"/>
    </row>
    <row r="400" spans="23:23" ht="12.75">
      <c r="W400" s="15"/>
    </row>
    <row r="401" spans="23:23" ht="12.75">
      <c r="W401" s="15"/>
    </row>
    <row r="402" spans="23:23" ht="12.75">
      <c r="W402" s="15"/>
    </row>
    <row r="403" spans="23:23" ht="12.75">
      <c r="W403" s="15"/>
    </row>
    <row r="404" spans="23:23" ht="12.75">
      <c r="W404" s="15"/>
    </row>
    <row r="405" spans="23:23" ht="12.75">
      <c r="W405" s="15"/>
    </row>
    <row r="406" spans="23:23" ht="12.75">
      <c r="W406" s="15"/>
    </row>
    <row r="407" spans="23:23" ht="12.75">
      <c r="W407" s="15"/>
    </row>
    <row r="408" spans="23:23" ht="12.75">
      <c r="W408" s="15"/>
    </row>
    <row r="409" spans="23:23" ht="12.75">
      <c r="W409" s="15"/>
    </row>
    <row r="410" spans="23:23" ht="12.75">
      <c r="W410" s="15"/>
    </row>
    <row r="411" spans="23:23" ht="12.75">
      <c r="W411" s="15"/>
    </row>
    <row r="412" spans="23:23" ht="12.75">
      <c r="W412" s="15"/>
    </row>
    <row r="413" spans="23:23" ht="12.75">
      <c r="W413" s="15"/>
    </row>
    <row r="414" spans="23:23" ht="12.75">
      <c r="W414" s="15"/>
    </row>
    <row r="415" spans="23:23" ht="12.75">
      <c r="W415" s="15"/>
    </row>
    <row r="416" spans="23:23" ht="12.75">
      <c r="W416" s="15"/>
    </row>
    <row r="417" spans="23:23" ht="12.75">
      <c r="W417" s="15"/>
    </row>
    <row r="418" spans="23:23" ht="12.75">
      <c r="W418" s="15"/>
    </row>
    <row r="419" spans="23:23" ht="12.75">
      <c r="W419" s="15"/>
    </row>
    <row r="420" spans="23:23" ht="12.75">
      <c r="W420" s="15"/>
    </row>
    <row r="421" spans="23:23" ht="12.75">
      <c r="W421" s="15"/>
    </row>
    <row r="422" spans="23:23" ht="12.75">
      <c r="W422" s="15"/>
    </row>
    <row r="423" spans="23:23" ht="12.75">
      <c r="W423" s="15"/>
    </row>
    <row r="424" spans="23:23" ht="12.75">
      <c r="W424" s="15"/>
    </row>
    <row r="425" spans="23:23" ht="12.75">
      <c r="W425" s="15"/>
    </row>
    <row r="426" spans="23:23" ht="12.75">
      <c r="W426" s="15"/>
    </row>
    <row r="427" spans="23:23" ht="12.75">
      <c r="W427" s="15"/>
    </row>
    <row r="428" spans="23:23" ht="12.75">
      <c r="W428" s="15"/>
    </row>
    <row r="429" spans="23:23" ht="12.75">
      <c r="W429" s="15"/>
    </row>
    <row r="430" spans="23:23" ht="12.75">
      <c r="W430" s="15"/>
    </row>
    <row r="431" spans="23:23" ht="12.75">
      <c r="W431" s="15"/>
    </row>
    <row r="432" spans="23:23" ht="12.75">
      <c r="W432" s="15"/>
    </row>
    <row r="433" spans="23:23" ht="12.75">
      <c r="W433" s="15"/>
    </row>
    <row r="434" spans="23:23" ht="12.75">
      <c r="W434" s="15"/>
    </row>
    <row r="435" spans="23:23" ht="12.75">
      <c r="W435" s="15"/>
    </row>
    <row r="436" spans="23:23" ht="12.75">
      <c r="W436" s="15"/>
    </row>
    <row r="437" spans="23:23" ht="12.75">
      <c r="W437" s="15"/>
    </row>
    <row r="438" spans="23:23" ht="12.75">
      <c r="W438" s="15"/>
    </row>
    <row r="439" spans="23:23" ht="12.75">
      <c r="W439" s="15"/>
    </row>
    <row r="440" spans="23:23" ht="12.75">
      <c r="W440" s="15"/>
    </row>
    <row r="441" spans="23:23" ht="12.75">
      <c r="W441" s="15"/>
    </row>
    <row r="442" spans="23:23" ht="12.75">
      <c r="W442" s="15"/>
    </row>
    <row r="443" spans="23:23" ht="12.75">
      <c r="W443" s="15"/>
    </row>
    <row r="444" spans="23:23" ht="12.75">
      <c r="W444" s="15"/>
    </row>
    <row r="445" spans="23:23" ht="12.75">
      <c r="W445" s="15"/>
    </row>
    <row r="446" spans="23:23" ht="12.75">
      <c r="W446" s="15"/>
    </row>
    <row r="447" spans="23:23" ht="12.75">
      <c r="W447" s="15"/>
    </row>
    <row r="448" spans="23:23" ht="12.75">
      <c r="W448" s="15"/>
    </row>
    <row r="449" spans="23:23" ht="12.75">
      <c r="W449" s="15"/>
    </row>
    <row r="450" spans="23:23" ht="12.75">
      <c r="W450" s="15"/>
    </row>
    <row r="451" spans="23:23" ht="12.75">
      <c r="W451" s="15"/>
    </row>
    <row r="452" spans="23:23" ht="12.75">
      <c r="W452" s="15"/>
    </row>
    <row r="453" spans="23:23" ht="12.75">
      <c r="W453" s="15"/>
    </row>
    <row r="454" spans="23:23" ht="12.75">
      <c r="W454" s="15"/>
    </row>
    <row r="455" spans="23:23" ht="12.75">
      <c r="W455" s="15"/>
    </row>
    <row r="456" spans="23:23" ht="12.75">
      <c r="W456" s="15"/>
    </row>
    <row r="457" spans="23:23" ht="12.75">
      <c r="W457" s="15"/>
    </row>
    <row r="458" spans="23:23" ht="12.75">
      <c r="W458" s="15"/>
    </row>
    <row r="459" spans="23:23" ht="12.75">
      <c r="W459" s="15"/>
    </row>
    <row r="460" spans="23:23" ht="12.75">
      <c r="W460" s="15"/>
    </row>
    <row r="461" spans="23:23" ht="12.75">
      <c r="W461" s="15"/>
    </row>
    <row r="462" spans="23:23" ht="12.75">
      <c r="W462" s="15"/>
    </row>
    <row r="463" spans="23:23" ht="12.75">
      <c r="W463" s="15"/>
    </row>
    <row r="464" spans="23:23" ht="12.75">
      <c r="W464" s="15"/>
    </row>
    <row r="465" spans="23:23" ht="12.75">
      <c r="W465" s="15"/>
    </row>
    <row r="466" spans="23:23" ht="12.75">
      <c r="W466" s="15"/>
    </row>
    <row r="467" spans="23:23" ht="12.75">
      <c r="W467" s="15"/>
    </row>
    <row r="468" spans="23:23" ht="12.75">
      <c r="W468" s="15"/>
    </row>
    <row r="469" spans="23:23" ht="12.75">
      <c r="W469" s="15"/>
    </row>
    <row r="470" spans="23:23" ht="12.75">
      <c r="W470" s="15"/>
    </row>
    <row r="471" spans="23:23" ht="12.75">
      <c r="W471" s="15"/>
    </row>
    <row r="472" spans="23:23" ht="12.75">
      <c r="W472" s="15"/>
    </row>
    <row r="473" spans="23:23" ht="12.75">
      <c r="W473" s="15"/>
    </row>
    <row r="474" spans="23:23" ht="12.75">
      <c r="W474" s="15"/>
    </row>
    <row r="475" spans="23:23" ht="12.75">
      <c r="W475" s="15"/>
    </row>
    <row r="476" spans="23:23" ht="12.75">
      <c r="W476" s="15"/>
    </row>
    <row r="477" spans="23:23" ht="12.75">
      <c r="W477" s="15"/>
    </row>
    <row r="478" spans="23:23" ht="12.75">
      <c r="W478" s="15"/>
    </row>
    <row r="479" spans="23:23" ht="12.75">
      <c r="W479" s="15"/>
    </row>
    <row r="480" spans="23:23" ht="12.75">
      <c r="W480" s="15"/>
    </row>
    <row r="481" spans="23:23" ht="12.75">
      <c r="W481" s="15"/>
    </row>
    <row r="482" spans="23:23" ht="12.75">
      <c r="W482" s="15"/>
    </row>
    <row r="483" spans="23:23" ht="12.75">
      <c r="W483" s="15"/>
    </row>
    <row r="484" spans="23:23" ht="12.75">
      <c r="W484" s="15"/>
    </row>
    <row r="485" spans="23:23" ht="12.75">
      <c r="W485" s="15"/>
    </row>
    <row r="486" spans="23:23" ht="12.75">
      <c r="W486" s="15"/>
    </row>
    <row r="487" spans="23:23" ht="12.75">
      <c r="W487" s="15"/>
    </row>
    <row r="488" spans="23:23" ht="12.75">
      <c r="W488" s="15"/>
    </row>
    <row r="489" spans="23:23" ht="12.75">
      <c r="W489" s="15"/>
    </row>
    <row r="490" spans="23:23" ht="12.75">
      <c r="W490" s="15"/>
    </row>
    <row r="491" spans="23:23" ht="12.75">
      <c r="W491" s="15"/>
    </row>
    <row r="492" spans="23:23" ht="12.75">
      <c r="W492" s="15"/>
    </row>
    <row r="493" spans="23:23" ht="12.75">
      <c r="W493" s="15"/>
    </row>
    <row r="494" spans="23:23" ht="12.75">
      <c r="W494" s="15"/>
    </row>
    <row r="495" spans="23:23" ht="12.75">
      <c r="W495" s="15"/>
    </row>
    <row r="496" spans="23:23" ht="12.75">
      <c r="W496" s="15"/>
    </row>
    <row r="497" spans="23:23" ht="12.75">
      <c r="W497" s="15"/>
    </row>
    <row r="498" spans="23:23" ht="12.75">
      <c r="W498" s="15"/>
    </row>
    <row r="499" spans="23:23" ht="12.75">
      <c r="W499" s="15"/>
    </row>
    <row r="500" spans="23:23" ht="12.75">
      <c r="W500" s="15"/>
    </row>
    <row r="501" spans="23:23" ht="12.75">
      <c r="W501" s="15"/>
    </row>
    <row r="502" spans="23:23" ht="12.75">
      <c r="W502" s="15"/>
    </row>
    <row r="503" spans="23:23" ht="12.75">
      <c r="W503" s="15"/>
    </row>
    <row r="504" spans="23:23" ht="12.75">
      <c r="W504" s="15"/>
    </row>
    <row r="505" spans="23:23" ht="12.75">
      <c r="W505" s="15"/>
    </row>
    <row r="506" spans="23:23" ht="12.75">
      <c r="W506" s="15"/>
    </row>
    <row r="507" spans="23:23" ht="12.75">
      <c r="W507" s="15"/>
    </row>
    <row r="508" spans="23:23" ht="12.75">
      <c r="W508" s="15"/>
    </row>
    <row r="509" spans="23:23" ht="12.75">
      <c r="W509" s="15"/>
    </row>
    <row r="510" spans="23:23" ht="12.75">
      <c r="W510" s="15"/>
    </row>
    <row r="511" spans="23:23" ht="12.75">
      <c r="W511" s="15"/>
    </row>
    <row r="512" spans="23:23" ht="12.75">
      <c r="W512" s="15"/>
    </row>
    <row r="513" spans="23:23" ht="12.75">
      <c r="W513" s="15"/>
    </row>
    <row r="514" spans="23:23" ht="12.75">
      <c r="W514" s="15"/>
    </row>
    <row r="515" spans="23:23" ht="12.75">
      <c r="W515" s="15"/>
    </row>
    <row r="516" spans="23:23" ht="12.75">
      <c r="W516" s="15"/>
    </row>
    <row r="517" spans="23:23" ht="12.75">
      <c r="W517" s="15"/>
    </row>
    <row r="518" spans="23:23" ht="12.75">
      <c r="W518" s="15"/>
    </row>
    <row r="519" spans="23:23" ht="12.75">
      <c r="W519" s="15"/>
    </row>
    <row r="520" spans="23:23" ht="12.75">
      <c r="W520" s="15"/>
    </row>
    <row r="521" spans="23:23" ht="12.75">
      <c r="W521" s="15"/>
    </row>
    <row r="522" spans="23:23" ht="12.75">
      <c r="W522" s="15"/>
    </row>
    <row r="523" spans="23:23" ht="12.75">
      <c r="W523" s="15"/>
    </row>
    <row r="524" spans="23:23" ht="12.75">
      <c r="W524" s="15"/>
    </row>
    <row r="525" spans="23:23" ht="12.75">
      <c r="W525" s="15"/>
    </row>
    <row r="526" spans="23:23" ht="12.75">
      <c r="W526" s="15"/>
    </row>
    <row r="527" spans="23:23" ht="12.75">
      <c r="W527" s="15"/>
    </row>
    <row r="528" spans="23:23" ht="12.75">
      <c r="W528" s="15"/>
    </row>
    <row r="529" spans="23:23" ht="12.75">
      <c r="W529" s="15"/>
    </row>
    <row r="530" spans="23:23" ht="12.75">
      <c r="W530" s="15"/>
    </row>
    <row r="531" spans="23:23" ht="12.75">
      <c r="W531" s="15"/>
    </row>
    <row r="532" spans="23:23" ht="12.75">
      <c r="W532" s="15"/>
    </row>
    <row r="533" spans="23:23" ht="12.75">
      <c r="W533" s="15"/>
    </row>
    <row r="534" spans="23:23" ht="12.75">
      <c r="W534" s="15"/>
    </row>
    <row r="535" spans="23:23" ht="12.75">
      <c r="W535" s="15"/>
    </row>
    <row r="536" spans="23:23" ht="12.75">
      <c r="W536" s="15"/>
    </row>
    <row r="537" spans="23:23" ht="12.75">
      <c r="W537" s="15"/>
    </row>
    <row r="538" spans="23:23" ht="12.75">
      <c r="W538" s="15"/>
    </row>
    <row r="539" spans="23:23" ht="12.75">
      <c r="W539" s="15"/>
    </row>
    <row r="540" spans="23:23" ht="12.75">
      <c r="W540" s="15"/>
    </row>
    <row r="541" spans="23:23" ht="12.75">
      <c r="W541" s="15"/>
    </row>
    <row r="542" spans="23:23" ht="12.75">
      <c r="W542" s="15"/>
    </row>
    <row r="543" spans="23:23" ht="12.75">
      <c r="W543" s="15"/>
    </row>
    <row r="544" spans="23:23" ht="12.75">
      <c r="W544" s="15"/>
    </row>
    <row r="545" spans="23:23" ht="12.75">
      <c r="W545" s="15"/>
    </row>
    <row r="546" spans="23:23" ht="12.75">
      <c r="W546" s="15"/>
    </row>
    <row r="547" spans="23:23" ht="12.75">
      <c r="W547" s="15"/>
    </row>
    <row r="548" spans="23:23" ht="12.75">
      <c r="W548" s="15"/>
    </row>
    <row r="549" spans="23:23" ht="12.75">
      <c r="W549" s="15"/>
    </row>
    <row r="550" spans="23:23" ht="12.75">
      <c r="W550" s="15"/>
    </row>
    <row r="551" spans="23:23" ht="12.75">
      <c r="W551" s="15"/>
    </row>
    <row r="552" spans="23:23" ht="12.75">
      <c r="W552" s="15"/>
    </row>
    <row r="553" spans="23:23" ht="12.75">
      <c r="W553" s="15"/>
    </row>
    <row r="554" spans="23:23" ht="12.75">
      <c r="W554" s="15"/>
    </row>
    <row r="555" spans="23:23" ht="12.75">
      <c r="W555" s="15"/>
    </row>
    <row r="556" spans="23:23" ht="12.75">
      <c r="W556" s="15"/>
    </row>
    <row r="557" spans="23:23" ht="12.75">
      <c r="W557" s="15"/>
    </row>
    <row r="558" spans="23:23" ht="12.75">
      <c r="W558" s="15"/>
    </row>
    <row r="559" spans="23:23" ht="12.75">
      <c r="W559" s="15"/>
    </row>
    <row r="560" spans="23:23" ht="12.75">
      <c r="W560" s="15"/>
    </row>
    <row r="561" spans="23:23" ht="12.75">
      <c r="W561" s="15"/>
    </row>
    <row r="562" spans="23:23" ht="12.75">
      <c r="W562" s="15"/>
    </row>
    <row r="563" spans="23:23" ht="12.75">
      <c r="W563" s="15"/>
    </row>
    <row r="564" spans="23:23" ht="12.75">
      <c r="W564" s="15"/>
    </row>
    <row r="565" spans="23:23" ht="12.75">
      <c r="W565" s="15"/>
    </row>
    <row r="566" spans="23:23" ht="12.75">
      <c r="W566" s="15"/>
    </row>
    <row r="567" spans="23:23" ht="12.75">
      <c r="W567" s="15"/>
    </row>
    <row r="568" spans="23:23" ht="12.75">
      <c r="W568" s="15"/>
    </row>
    <row r="569" spans="23:23" ht="12.75">
      <c r="W569" s="15"/>
    </row>
    <row r="570" spans="23:23" ht="12.75">
      <c r="W570" s="15"/>
    </row>
    <row r="571" spans="23:23" ht="12.75">
      <c r="W571" s="15"/>
    </row>
    <row r="572" spans="23:23" ht="12.75">
      <c r="W572" s="15"/>
    </row>
    <row r="573" spans="23:23" ht="12.75">
      <c r="W573" s="15"/>
    </row>
    <row r="574" spans="23:23" ht="12.75">
      <c r="W574" s="15"/>
    </row>
    <row r="575" spans="23:23" ht="12.75">
      <c r="W575" s="15"/>
    </row>
    <row r="576" spans="23:23" ht="12.75">
      <c r="W576" s="15"/>
    </row>
    <row r="577" spans="23:23" ht="12.75">
      <c r="W577" s="15"/>
    </row>
    <row r="578" spans="23:23" ht="12.75">
      <c r="W578" s="15"/>
    </row>
    <row r="579" spans="23:23" ht="12.75">
      <c r="W579" s="15"/>
    </row>
    <row r="580" spans="23:23" ht="12.75">
      <c r="W580" s="15"/>
    </row>
    <row r="581" spans="23:23" ht="12.75">
      <c r="W581" s="15"/>
    </row>
    <row r="582" spans="23:23" ht="12.75">
      <c r="W582" s="15"/>
    </row>
    <row r="583" spans="23:23" ht="12.75">
      <c r="W583" s="15"/>
    </row>
    <row r="584" spans="23:23" ht="12.75">
      <c r="W584" s="15"/>
    </row>
    <row r="585" spans="23:23" ht="12.75">
      <c r="W585" s="15"/>
    </row>
    <row r="586" spans="23:23" ht="12.75">
      <c r="W586" s="15"/>
    </row>
    <row r="587" spans="23:23" ht="12.75">
      <c r="W587" s="15"/>
    </row>
    <row r="588" spans="23:23" ht="12.75">
      <c r="W588" s="15"/>
    </row>
    <row r="589" spans="23:23" ht="12.75">
      <c r="W589" s="15"/>
    </row>
    <row r="590" spans="23:23" ht="12.75">
      <c r="W590" s="15"/>
    </row>
    <row r="591" spans="23:23" ht="12.75">
      <c r="W591" s="15"/>
    </row>
    <row r="592" spans="23:23" ht="12.75">
      <c r="W592" s="15"/>
    </row>
    <row r="593" spans="23:23" ht="12.75">
      <c r="W593" s="15"/>
    </row>
    <row r="594" spans="23:23" ht="12.75">
      <c r="W594" s="15"/>
    </row>
    <row r="595" spans="23:23" ht="12.75">
      <c r="W595" s="15"/>
    </row>
    <row r="596" spans="23:23" ht="12.75">
      <c r="W596" s="15"/>
    </row>
    <row r="597" spans="23:23" ht="12.75">
      <c r="W597" s="15"/>
    </row>
    <row r="598" spans="23:23" ht="12.75">
      <c r="W598" s="15"/>
    </row>
    <row r="599" spans="23:23" ht="12.75">
      <c r="W599" s="15"/>
    </row>
    <row r="600" spans="23:23" ht="12.75">
      <c r="W600" s="15"/>
    </row>
    <row r="601" spans="23:23" ht="12.75">
      <c r="W601" s="15"/>
    </row>
    <row r="602" spans="23:23" ht="12.75">
      <c r="W602" s="15"/>
    </row>
    <row r="603" spans="23:23" ht="12.75">
      <c r="W603" s="15"/>
    </row>
    <row r="604" spans="23:23" ht="12.75">
      <c r="W604" s="15"/>
    </row>
    <row r="605" spans="23:23" ht="12.75">
      <c r="W605" s="15"/>
    </row>
    <row r="606" spans="23:23" ht="12.75">
      <c r="W606" s="15"/>
    </row>
    <row r="607" spans="23:23" ht="12.75">
      <c r="W607" s="15"/>
    </row>
    <row r="608" spans="23:23" ht="12.75">
      <c r="W608" s="15"/>
    </row>
    <row r="609" spans="23:23" ht="12.75">
      <c r="W609" s="15"/>
    </row>
    <row r="610" spans="23:23" ht="12.75">
      <c r="W610" s="15"/>
    </row>
    <row r="611" spans="23:23" ht="12.75">
      <c r="W611" s="15"/>
    </row>
    <row r="612" spans="23:23" ht="12.75">
      <c r="W612" s="15"/>
    </row>
    <row r="613" spans="23:23" ht="12.75">
      <c r="W613" s="15"/>
    </row>
    <row r="614" spans="23:23" ht="12.75">
      <c r="W614" s="15"/>
    </row>
    <row r="615" spans="23:23" ht="12.75">
      <c r="W615" s="15"/>
    </row>
    <row r="616" spans="23:23" ht="12.75">
      <c r="W616" s="15"/>
    </row>
    <row r="617" spans="23:23" ht="12.75">
      <c r="W617" s="15"/>
    </row>
    <row r="618" spans="23:23" ht="12.75">
      <c r="W618" s="15"/>
    </row>
    <row r="619" spans="23:23" ht="12.75">
      <c r="W619" s="15"/>
    </row>
    <row r="620" spans="23:23" ht="12.75">
      <c r="W620" s="15"/>
    </row>
    <row r="621" spans="23:23" ht="12.75">
      <c r="W621" s="15"/>
    </row>
    <row r="622" spans="23:23" ht="12.75">
      <c r="W622" s="15"/>
    </row>
    <row r="623" spans="23:23" ht="12.75">
      <c r="W623" s="15"/>
    </row>
    <row r="624" spans="23:23" ht="12.75">
      <c r="W624" s="15"/>
    </row>
    <row r="625" spans="23:23" ht="12.75">
      <c r="W625" s="15"/>
    </row>
    <row r="626" spans="23:23" ht="12.75">
      <c r="W626" s="15"/>
    </row>
    <row r="627" spans="23:23" ht="12.75">
      <c r="W627" s="15"/>
    </row>
    <row r="628" spans="23:23" ht="12.75">
      <c r="W628" s="15"/>
    </row>
    <row r="629" spans="23:23" ht="12.75">
      <c r="W629" s="15"/>
    </row>
    <row r="630" spans="23:23" ht="12.75">
      <c r="W630" s="15"/>
    </row>
    <row r="631" spans="23:23" ht="12.75">
      <c r="W631" s="15"/>
    </row>
    <row r="632" spans="23:23" ht="12.75">
      <c r="W632" s="15"/>
    </row>
    <row r="633" spans="23:23" ht="12.75">
      <c r="W633" s="15"/>
    </row>
    <row r="634" spans="23:23" ht="12.75">
      <c r="W634" s="15"/>
    </row>
    <row r="635" spans="23:23" ht="12.75">
      <c r="W635" s="15"/>
    </row>
    <row r="636" spans="23:23" ht="12.75">
      <c r="W636" s="15"/>
    </row>
    <row r="637" spans="23:23" ht="12.75">
      <c r="W637" s="15"/>
    </row>
    <row r="638" spans="23:23" ht="12.75">
      <c r="W638" s="15"/>
    </row>
    <row r="639" spans="23:23" ht="12.75">
      <c r="W639" s="15"/>
    </row>
    <row r="640" spans="23:23" ht="12.75">
      <c r="W640" s="15"/>
    </row>
    <row r="641" spans="23:23" ht="12.75">
      <c r="W641" s="15"/>
    </row>
    <row r="642" spans="23:23" ht="12.75">
      <c r="W642" s="15"/>
    </row>
    <row r="643" spans="23:23" ht="12.75">
      <c r="W643" s="15"/>
    </row>
    <row r="644" spans="23:23" ht="12.75">
      <c r="W644" s="15"/>
    </row>
    <row r="645" spans="23:23" ht="12.75">
      <c r="W645" s="15"/>
    </row>
    <row r="646" spans="23:23" ht="12.75">
      <c r="W646" s="15"/>
    </row>
    <row r="647" spans="23:23" ht="12.75">
      <c r="W647" s="15"/>
    </row>
    <row r="648" spans="23:23" ht="12.75">
      <c r="W648" s="15"/>
    </row>
    <row r="649" spans="23:23" ht="12.75">
      <c r="W649" s="15"/>
    </row>
    <row r="650" spans="23:23" ht="12.75">
      <c r="W650" s="15"/>
    </row>
    <row r="651" spans="23:23" ht="12.75">
      <c r="W651" s="15"/>
    </row>
    <row r="652" spans="23:23" ht="12.75">
      <c r="W652" s="15"/>
    </row>
    <row r="653" spans="23:23" ht="12.75">
      <c r="W653" s="15"/>
    </row>
    <row r="654" spans="23:23" ht="12.75">
      <c r="W654" s="15"/>
    </row>
    <row r="655" spans="23:23" ht="12.75">
      <c r="W655" s="15"/>
    </row>
    <row r="656" spans="23:23" ht="12.75">
      <c r="W656" s="15"/>
    </row>
    <row r="657" spans="23:23" ht="12.75">
      <c r="W657" s="15"/>
    </row>
    <row r="658" spans="23:23" ht="12.75">
      <c r="W658" s="15"/>
    </row>
    <row r="659" spans="23:23" ht="12.75">
      <c r="W659" s="15"/>
    </row>
    <row r="660" spans="23:23" ht="12.75">
      <c r="W660" s="15"/>
    </row>
    <row r="661" spans="23:23" ht="12.75">
      <c r="W661" s="15"/>
    </row>
    <row r="662" spans="23:23" ht="12.75">
      <c r="W662" s="15"/>
    </row>
    <row r="663" spans="23:23" ht="12.75">
      <c r="W663" s="15"/>
    </row>
    <row r="664" spans="23:23" ht="12.75">
      <c r="W664" s="15"/>
    </row>
    <row r="665" spans="23:23" ht="12.75">
      <c r="W665" s="15"/>
    </row>
    <row r="666" spans="23:23" ht="12.75">
      <c r="W666" s="15"/>
    </row>
    <row r="667" spans="23:23" ht="12.75">
      <c r="W667" s="15"/>
    </row>
    <row r="668" spans="23:23" ht="12.75">
      <c r="W668" s="15"/>
    </row>
    <row r="669" spans="23:23" ht="12.75">
      <c r="W669" s="15"/>
    </row>
    <row r="670" spans="23:23" ht="12.75">
      <c r="W670" s="15"/>
    </row>
    <row r="671" spans="23:23" ht="12.75">
      <c r="W671" s="15"/>
    </row>
    <row r="672" spans="23:23" ht="12.75">
      <c r="W672" s="15"/>
    </row>
    <row r="673" spans="23:23" ht="12.75">
      <c r="W673" s="15"/>
    </row>
    <row r="674" spans="23:23" ht="12.75">
      <c r="W674" s="15"/>
    </row>
    <row r="675" spans="23:23" ht="12.75">
      <c r="W675" s="15"/>
    </row>
    <row r="676" spans="23:23" ht="12.75">
      <c r="W676" s="15"/>
    </row>
    <row r="677" spans="23:23" ht="12.75">
      <c r="W677" s="15"/>
    </row>
    <row r="678" spans="23:23" ht="12.75">
      <c r="W678" s="15"/>
    </row>
    <row r="679" spans="23:23" ht="12.75">
      <c r="W679" s="15"/>
    </row>
    <row r="680" spans="23:23" ht="12.75">
      <c r="W680" s="15"/>
    </row>
    <row r="681" spans="23:23" ht="12.75">
      <c r="W681" s="15"/>
    </row>
    <row r="682" spans="23:23" ht="12.75">
      <c r="W682" s="15"/>
    </row>
    <row r="683" spans="23:23" ht="12.75">
      <c r="W683" s="15"/>
    </row>
    <row r="684" spans="23:23" ht="12.75">
      <c r="W684" s="15"/>
    </row>
    <row r="685" spans="23:23" ht="12.75">
      <c r="W685" s="15"/>
    </row>
    <row r="686" spans="23:23" ht="12.75">
      <c r="W686" s="15"/>
    </row>
    <row r="687" spans="23:23" ht="12.75">
      <c r="W687" s="15"/>
    </row>
    <row r="688" spans="23:23" ht="12.75">
      <c r="W688" s="15"/>
    </row>
    <row r="689" spans="23:23" ht="12.75">
      <c r="W689" s="15"/>
    </row>
    <row r="690" spans="23:23" ht="12.75">
      <c r="W690" s="15"/>
    </row>
    <row r="691" spans="23:23" ht="12.75">
      <c r="W691" s="15"/>
    </row>
    <row r="692" spans="23:23" ht="12.75">
      <c r="W692" s="15"/>
    </row>
    <row r="693" spans="23:23" ht="12.75">
      <c r="W693" s="15"/>
    </row>
    <row r="694" spans="23:23" ht="12.75">
      <c r="W694" s="15"/>
    </row>
    <row r="695" spans="23:23" ht="12.75">
      <c r="W695" s="15"/>
    </row>
    <row r="696" spans="23:23" ht="12.75">
      <c r="W696" s="15"/>
    </row>
    <row r="697" spans="23:23" ht="12.75">
      <c r="W697" s="15"/>
    </row>
    <row r="698" spans="23:23" ht="12.75">
      <c r="W698" s="15"/>
    </row>
    <row r="699" spans="23:23" ht="12.75">
      <c r="W699" s="15"/>
    </row>
    <row r="700" spans="23:23" ht="12.75">
      <c r="W700" s="15"/>
    </row>
    <row r="701" spans="23:23" ht="12.75">
      <c r="W701" s="15"/>
    </row>
    <row r="702" spans="23:23" ht="12.75">
      <c r="W702" s="15"/>
    </row>
    <row r="703" spans="23:23" ht="12.75">
      <c r="W703" s="15"/>
    </row>
    <row r="704" spans="23:23" ht="12.75">
      <c r="W704" s="15"/>
    </row>
    <row r="705" spans="23:23" ht="12.75">
      <c r="W705" s="15"/>
    </row>
    <row r="706" spans="23:23" ht="12.75">
      <c r="W706" s="15"/>
    </row>
    <row r="707" spans="23:23" ht="12.75">
      <c r="W707" s="15"/>
    </row>
    <row r="708" spans="23:23" ht="12.75">
      <c r="W708" s="15"/>
    </row>
    <row r="709" spans="23:23" ht="12.75">
      <c r="W709" s="15"/>
    </row>
    <row r="710" spans="23:23" ht="12.75">
      <c r="W710" s="15"/>
    </row>
    <row r="711" spans="23:23" ht="12.75">
      <c r="W711" s="15"/>
    </row>
    <row r="712" spans="23:23" ht="12.75">
      <c r="W712" s="15"/>
    </row>
    <row r="713" spans="23:23" ht="12.75">
      <c r="W713" s="15"/>
    </row>
    <row r="714" spans="23:23" ht="12.75">
      <c r="W714" s="15"/>
    </row>
    <row r="715" spans="23:23" ht="12.75">
      <c r="W715" s="15"/>
    </row>
    <row r="716" spans="23:23" ht="12.75">
      <c r="W716" s="15"/>
    </row>
    <row r="717" spans="23:23" ht="12.75">
      <c r="W717" s="15"/>
    </row>
    <row r="718" spans="23:23" ht="12.75">
      <c r="W718" s="15"/>
    </row>
    <row r="719" spans="23:23" ht="12.75">
      <c r="W719" s="15"/>
    </row>
    <row r="720" spans="23:23" ht="12.75">
      <c r="W720" s="15"/>
    </row>
    <row r="721" spans="23:23" ht="12.75">
      <c r="W721" s="15"/>
    </row>
    <row r="722" spans="23:23" ht="12.75">
      <c r="W722" s="15"/>
    </row>
    <row r="723" spans="23:23" ht="12.75">
      <c r="W723" s="15"/>
    </row>
    <row r="724" spans="23:23" ht="12.75">
      <c r="W724" s="15"/>
    </row>
    <row r="725" spans="23:23" ht="12.75">
      <c r="W725" s="15"/>
    </row>
    <row r="726" spans="23:23" ht="12.75">
      <c r="W726" s="15"/>
    </row>
    <row r="727" spans="23:23" ht="12.75">
      <c r="W727" s="15"/>
    </row>
    <row r="728" spans="23:23" ht="12.75">
      <c r="W728" s="15"/>
    </row>
    <row r="729" spans="23:23" ht="12.75">
      <c r="W729" s="15"/>
    </row>
    <row r="730" spans="23:23" ht="12.75">
      <c r="W730" s="15"/>
    </row>
    <row r="731" spans="23:23" ht="12.75">
      <c r="W731" s="15"/>
    </row>
    <row r="732" spans="23:23" ht="12.75">
      <c r="W732" s="15"/>
    </row>
    <row r="733" spans="23:23" ht="12.75">
      <c r="W733" s="15"/>
    </row>
    <row r="734" spans="23:23" ht="12.75">
      <c r="W734" s="15"/>
    </row>
    <row r="735" spans="23:23" ht="12.75">
      <c r="W735" s="15"/>
    </row>
    <row r="736" spans="23:23" ht="12.75">
      <c r="W736" s="15"/>
    </row>
    <row r="737" spans="23:23" ht="12.75">
      <c r="W737" s="15"/>
    </row>
    <row r="738" spans="23:23" ht="12.75">
      <c r="W738" s="15"/>
    </row>
    <row r="739" spans="23:23" ht="12.75">
      <c r="W739" s="15"/>
    </row>
    <row r="740" spans="23:23" ht="12.75">
      <c r="W740" s="15"/>
    </row>
    <row r="741" spans="23:23" ht="12.75">
      <c r="W741" s="15"/>
    </row>
    <row r="742" spans="23:23" ht="12.75">
      <c r="W742" s="15"/>
    </row>
    <row r="743" spans="23:23" ht="12.75">
      <c r="W743" s="15"/>
    </row>
    <row r="744" spans="23:23" ht="12.75">
      <c r="W744" s="15"/>
    </row>
    <row r="745" spans="23:23" ht="12.75">
      <c r="W745" s="15"/>
    </row>
    <row r="746" spans="23:23" ht="12.75">
      <c r="W746" s="15"/>
    </row>
    <row r="747" spans="23:23" ht="12.75">
      <c r="W747" s="15"/>
    </row>
    <row r="748" spans="23:23" ht="12.75">
      <c r="W748" s="15"/>
    </row>
    <row r="749" spans="23:23" ht="12.75">
      <c r="W749" s="15"/>
    </row>
    <row r="750" spans="23:23" ht="12.75">
      <c r="W750" s="15"/>
    </row>
    <row r="751" spans="23:23" ht="12.75">
      <c r="W751" s="15"/>
    </row>
    <row r="752" spans="23:23" ht="12.75">
      <c r="W752" s="15"/>
    </row>
    <row r="753" spans="23:23" ht="12.75">
      <c r="W753" s="15"/>
    </row>
    <row r="754" spans="23:23" ht="12.75">
      <c r="W754" s="15"/>
    </row>
    <row r="755" spans="23:23" ht="12.75">
      <c r="W755" s="15"/>
    </row>
    <row r="756" spans="23:23" ht="12.75">
      <c r="W756" s="15"/>
    </row>
    <row r="757" spans="23:23" ht="12.75">
      <c r="W757" s="15"/>
    </row>
    <row r="758" spans="23:23" ht="12.75">
      <c r="W758" s="15"/>
    </row>
    <row r="759" spans="23:23" ht="12.75">
      <c r="W759" s="15"/>
    </row>
    <row r="760" spans="23:23" ht="12.75">
      <c r="W760" s="15"/>
    </row>
    <row r="761" spans="23:23" ht="12.75">
      <c r="W761" s="15"/>
    </row>
    <row r="762" spans="23:23" ht="12.75">
      <c r="W762" s="15"/>
    </row>
    <row r="763" spans="23:23" ht="12.75">
      <c r="W763" s="15"/>
    </row>
    <row r="764" spans="23:23" ht="12.75">
      <c r="W764" s="15"/>
    </row>
    <row r="765" spans="23:23" ht="12.75">
      <c r="W765" s="15"/>
    </row>
    <row r="766" spans="23:23" ht="12.75">
      <c r="W766" s="15"/>
    </row>
    <row r="767" spans="23:23" ht="12.75">
      <c r="W767" s="15"/>
    </row>
    <row r="768" spans="23:23" ht="12.75">
      <c r="W768" s="15"/>
    </row>
    <row r="769" spans="23:23" ht="12.75">
      <c r="W769" s="15"/>
    </row>
    <row r="770" spans="23:23" ht="12.75">
      <c r="W770" s="15"/>
    </row>
    <row r="771" spans="23:23" ht="12.75">
      <c r="W771" s="15"/>
    </row>
    <row r="772" spans="23:23" ht="12.75">
      <c r="W772" s="15"/>
    </row>
    <row r="773" spans="23:23" ht="12.75">
      <c r="W773" s="15"/>
    </row>
    <row r="774" spans="23:23" ht="12.75">
      <c r="W774" s="15"/>
    </row>
    <row r="775" spans="23:23" ht="12.75">
      <c r="W775" s="15"/>
    </row>
    <row r="776" spans="23:23" ht="12.75">
      <c r="W776" s="15"/>
    </row>
    <row r="777" spans="23:23" ht="12.75">
      <c r="W777" s="15"/>
    </row>
    <row r="778" spans="23:23" ht="12.75">
      <c r="W778" s="15"/>
    </row>
    <row r="779" spans="23:23" ht="12.75">
      <c r="W779" s="15"/>
    </row>
    <row r="780" spans="23:23" ht="12.75">
      <c r="W780" s="15"/>
    </row>
    <row r="781" spans="23:23" ht="12.75">
      <c r="W781" s="15"/>
    </row>
    <row r="782" spans="23:23" ht="12.75">
      <c r="W782" s="15"/>
    </row>
    <row r="783" spans="23:23" ht="12.75">
      <c r="W783" s="15"/>
    </row>
    <row r="784" spans="23:23" ht="12.75">
      <c r="W784" s="15"/>
    </row>
    <row r="785" spans="23:23" ht="12.75">
      <c r="W785" s="15"/>
    </row>
    <row r="786" spans="23:23" ht="12.75">
      <c r="W786" s="15"/>
    </row>
    <row r="787" spans="23:23" ht="12.75">
      <c r="W787" s="15"/>
    </row>
    <row r="788" spans="23:23" ht="12.75">
      <c r="W788" s="15"/>
    </row>
    <row r="789" spans="23:23" ht="12.75">
      <c r="W789" s="15"/>
    </row>
    <row r="790" spans="23:23" ht="12.75">
      <c r="W790" s="15"/>
    </row>
    <row r="791" spans="23:23" ht="12.75">
      <c r="W791" s="15"/>
    </row>
    <row r="792" spans="23:23" ht="12.75">
      <c r="W792" s="15"/>
    </row>
    <row r="793" spans="23:23" ht="12.75">
      <c r="W793" s="15"/>
    </row>
    <row r="794" spans="23:23" ht="12.75">
      <c r="W794" s="15"/>
    </row>
    <row r="795" spans="23:23" ht="12.75">
      <c r="W795" s="15"/>
    </row>
    <row r="796" spans="23:23" ht="12.75">
      <c r="W796" s="15"/>
    </row>
    <row r="797" spans="23:23" ht="12.75">
      <c r="W797" s="15"/>
    </row>
    <row r="798" spans="23:23" ht="12.75">
      <c r="W798" s="15"/>
    </row>
    <row r="799" spans="23:23" ht="12.75">
      <c r="W799" s="15"/>
    </row>
    <row r="800" spans="23:23" ht="12.75">
      <c r="W800" s="15"/>
    </row>
    <row r="801" spans="23:23" ht="12.75">
      <c r="W801" s="15"/>
    </row>
    <row r="802" spans="23:23" ht="12.75">
      <c r="W802" s="15"/>
    </row>
    <row r="803" spans="23:23" ht="12.75">
      <c r="W803" s="15"/>
    </row>
    <row r="804" spans="23:23" ht="12.75">
      <c r="W804" s="15"/>
    </row>
    <row r="805" spans="23:23" ht="12.75">
      <c r="W805" s="15"/>
    </row>
    <row r="806" spans="23:23" ht="12.75">
      <c r="W806" s="15"/>
    </row>
    <row r="807" spans="23:23" ht="12.75">
      <c r="W807" s="15"/>
    </row>
    <row r="808" spans="23:23" ht="12.75">
      <c r="W808" s="15"/>
    </row>
    <row r="809" spans="23:23" ht="12.75">
      <c r="W809" s="15"/>
    </row>
    <row r="810" spans="23:23" ht="12.75">
      <c r="W810" s="15"/>
    </row>
    <row r="811" spans="23:23" ht="12.75">
      <c r="W811" s="15"/>
    </row>
    <row r="812" spans="23:23" ht="12.75">
      <c r="W812" s="15"/>
    </row>
    <row r="813" spans="23:23" ht="12.75">
      <c r="W813" s="15"/>
    </row>
    <row r="814" spans="23:23" ht="12.75">
      <c r="W814" s="15"/>
    </row>
    <row r="815" spans="23:23" ht="12.75">
      <c r="W815" s="15"/>
    </row>
    <row r="816" spans="23:23" ht="12.75">
      <c r="W816" s="15"/>
    </row>
    <row r="817" spans="23:23" ht="12.75">
      <c r="W817" s="15"/>
    </row>
    <row r="818" spans="23:23" ht="12.75">
      <c r="W818" s="15"/>
    </row>
    <row r="819" spans="23:23" ht="12.75">
      <c r="W819" s="15"/>
    </row>
    <row r="820" spans="23:23" ht="12.75">
      <c r="W820" s="15"/>
    </row>
    <row r="821" spans="23:23" ht="12.75">
      <c r="W821" s="15"/>
    </row>
    <row r="822" spans="23:23" ht="12.75">
      <c r="W822" s="15"/>
    </row>
    <row r="823" spans="23:23" ht="12.75">
      <c r="W823" s="15"/>
    </row>
    <row r="824" spans="23:23" ht="12.75">
      <c r="W824" s="15"/>
    </row>
    <row r="825" spans="23:23" ht="12.75">
      <c r="W825" s="15"/>
    </row>
    <row r="826" spans="23:23" ht="12.75">
      <c r="W826" s="15"/>
    </row>
    <row r="827" spans="23:23" ht="12.75">
      <c r="W827" s="15"/>
    </row>
    <row r="828" spans="23:23" ht="12.75">
      <c r="W828" s="15"/>
    </row>
    <row r="829" spans="23:23" ht="12.75">
      <c r="W829" s="15"/>
    </row>
    <row r="830" spans="23:23" ht="12.75">
      <c r="W830" s="15"/>
    </row>
    <row r="831" spans="23:23" ht="12.75">
      <c r="W831" s="15"/>
    </row>
    <row r="832" spans="23:23" ht="12.75">
      <c r="W832" s="15"/>
    </row>
    <row r="833" spans="23:23" ht="12.75">
      <c r="W833" s="15"/>
    </row>
    <row r="834" spans="23:23" ht="12.75">
      <c r="W834" s="15"/>
    </row>
    <row r="835" spans="23:23" ht="12.75">
      <c r="W835" s="15"/>
    </row>
    <row r="836" spans="23:23" ht="12.75">
      <c r="W836" s="15"/>
    </row>
    <row r="837" spans="23:23" ht="12.75">
      <c r="W837" s="15"/>
    </row>
    <row r="838" spans="23:23" ht="12.75">
      <c r="W838" s="15"/>
    </row>
    <row r="839" spans="23:23" ht="12.75">
      <c r="W839" s="15"/>
    </row>
    <row r="840" spans="23:23" ht="12.75">
      <c r="W840" s="15"/>
    </row>
    <row r="841" spans="23:23" ht="12.75">
      <c r="W841" s="15"/>
    </row>
    <row r="842" spans="23:23" ht="12.75">
      <c r="W842" s="15"/>
    </row>
    <row r="843" spans="23:23" ht="12.75">
      <c r="W843" s="15"/>
    </row>
    <row r="844" spans="23:23" ht="12.75">
      <c r="W844" s="15"/>
    </row>
    <row r="845" spans="23:23" ht="12.75">
      <c r="W845" s="15"/>
    </row>
    <row r="846" spans="23:23" ht="12.75">
      <c r="W846" s="15"/>
    </row>
    <row r="847" spans="23:23" ht="12.75">
      <c r="W847" s="15"/>
    </row>
    <row r="848" spans="23:23" ht="12.75">
      <c r="W848" s="15"/>
    </row>
    <row r="849" spans="23:23" ht="12.75">
      <c r="W849" s="15"/>
    </row>
    <row r="850" spans="23:23" ht="12.75">
      <c r="W850" s="15"/>
    </row>
    <row r="851" spans="23:23" ht="12.75">
      <c r="W851" s="15"/>
    </row>
    <row r="852" spans="23:23" ht="12.75">
      <c r="W852" s="15"/>
    </row>
    <row r="853" spans="23:23" ht="12.75">
      <c r="W853" s="15"/>
    </row>
    <row r="854" spans="23:23" ht="12.75">
      <c r="W854" s="15"/>
    </row>
    <row r="855" spans="23:23" ht="12.75">
      <c r="W855" s="15"/>
    </row>
    <row r="856" spans="23:23" ht="12.75">
      <c r="W856" s="15"/>
    </row>
    <row r="857" spans="23:23" ht="12.75">
      <c r="W857" s="15"/>
    </row>
    <row r="858" spans="23:23" ht="12.75">
      <c r="W858" s="15"/>
    </row>
    <row r="859" spans="23:23" ht="12.75">
      <c r="W859" s="15"/>
    </row>
    <row r="860" spans="23:23" ht="12.75">
      <c r="W860" s="15"/>
    </row>
    <row r="861" spans="23:23" ht="12.75">
      <c r="W861" s="15"/>
    </row>
    <row r="862" spans="23:23" ht="12.75">
      <c r="W862" s="15"/>
    </row>
    <row r="863" spans="23:23" ht="12.75">
      <c r="W863" s="15"/>
    </row>
    <row r="864" spans="23:23" ht="12.75">
      <c r="W864" s="15"/>
    </row>
    <row r="865" spans="23:23" ht="12.75">
      <c r="W865" s="15"/>
    </row>
    <row r="866" spans="23:23" ht="12.75">
      <c r="W866" s="15"/>
    </row>
    <row r="867" spans="23:23" ht="12.75">
      <c r="W867" s="15"/>
    </row>
    <row r="868" spans="23:23" ht="12.75">
      <c r="W868" s="15"/>
    </row>
    <row r="869" spans="23:23" ht="12.75">
      <c r="W869" s="15"/>
    </row>
    <row r="870" spans="23:23" ht="12.75">
      <c r="W870" s="15"/>
    </row>
    <row r="871" spans="23:23" ht="12.75">
      <c r="W871" s="15"/>
    </row>
    <row r="872" spans="23:23" ht="12.75">
      <c r="W872" s="15"/>
    </row>
    <row r="873" spans="23:23" ht="12.75">
      <c r="W873" s="15"/>
    </row>
    <row r="874" spans="23:23" ht="12.75">
      <c r="W874" s="15"/>
    </row>
    <row r="875" spans="23:23" ht="12.75">
      <c r="W875" s="15"/>
    </row>
    <row r="876" spans="23:23" ht="12.75">
      <c r="W876" s="15"/>
    </row>
    <row r="877" spans="23:23" ht="12.75">
      <c r="W877" s="15"/>
    </row>
    <row r="878" spans="23:23" ht="12.75">
      <c r="W878" s="15"/>
    </row>
    <row r="879" spans="23:23" ht="12.75">
      <c r="W879" s="15"/>
    </row>
    <row r="880" spans="23:23" ht="12.75">
      <c r="W880" s="15"/>
    </row>
    <row r="881" spans="23:23" ht="12.75">
      <c r="W881" s="15"/>
    </row>
    <row r="882" spans="23:23" ht="12.75">
      <c r="W882" s="15"/>
    </row>
    <row r="883" spans="23:23" ht="12.75">
      <c r="W883" s="15"/>
    </row>
    <row r="884" spans="23:23" ht="12.75">
      <c r="W884" s="15"/>
    </row>
    <row r="885" spans="23:23" ht="12.75">
      <c r="W885" s="15"/>
    </row>
    <row r="886" spans="23:23" ht="12.75">
      <c r="W886" s="15"/>
    </row>
    <row r="887" spans="23:23" ht="12.75">
      <c r="W887" s="15"/>
    </row>
    <row r="888" spans="23:23" ht="12.75">
      <c r="W888" s="15"/>
    </row>
    <row r="889" spans="23:23" ht="12.75">
      <c r="W889" s="15"/>
    </row>
    <row r="890" spans="23:23" ht="12.75">
      <c r="W890" s="15"/>
    </row>
    <row r="891" spans="23:23" ht="12.75">
      <c r="W891" s="15"/>
    </row>
    <row r="892" spans="23:23" ht="12.75">
      <c r="W892" s="15"/>
    </row>
    <row r="893" spans="23:23" ht="12.75">
      <c r="W893" s="15"/>
    </row>
    <row r="894" spans="23:23" ht="12.75">
      <c r="W894" s="15"/>
    </row>
    <row r="895" spans="23:23" ht="12.75">
      <c r="W895" s="15"/>
    </row>
    <row r="896" spans="23:23" ht="12.75">
      <c r="W896" s="15"/>
    </row>
    <row r="897" spans="23:23" ht="12.75">
      <c r="W897" s="15"/>
    </row>
    <row r="898" spans="23:23" ht="12.75">
      <c r="W898" s="15"/>
    </row>
    <row r="899" spans="23:23" ht="12.75">
      <c r="W899" s="15"/>
    </row>
    <row r="900" spans="23:23" ht="12.75">
      <c r="W900" s="15"/>
    </row>
    <row r="901" spans="23:23" ht="12.75">
      <c r="W901" s="15"/>
    </row>
    <row r="902" spans="23:23" ht="12.75">
      <c r="W902" s="15"/>
    </row>
    <row r="903" spans="23:23" ht="12.75">
      <c r="W903" s="15"/>
    </row>
    <row r="904" spans="23:23" ht="12.75">
      <c r="W904" s="15"/>
    </row>
    <row r="905" spans="23:23" ht="12.75">
      <c r="W905" s="15"/>
    </row>
    <row r="906" spans="23:23" ht="12.75">
      <c r="W906" s="15"/>
    </row>
    <row r="907" spans="23:23" ht="12.75">
      <c r="W907" s="15"/>
    </row>
    <row r="908" spans="23:23" ht="12.75">
      <c r="W908" s="15"/>
    </row>
    <row r="909" spans="23:23" ht="12.75">
      <c r="W909" s="15"/>
    </row>
    <row r="910" spans="23:23" ht="12.75">
      <c r="W910" s="15"/>
    </row>
    <row r="911" spans="23:23" ht="12.75">
      <c r="W911" s="15"/>
    </row>
    <row r="912" spans="23:23" ht="12.75">
      <c r="W912" s="15"/>
    </row>
    <row r="913" spans="23:23" ht="12.75">
      <c r="W913" s="15"/>
    </row>
    <row r="914" spans="23:23" ht="12.75">
      <c r="W914" s="15"/>
    </row>
    <row r="915" spans="23:23" ht="12.75">
      <c r="W915" s="15"/>
    </row>
    <row r="916" spans="23:23" ht="12.75">
      <c r="W916" s="15"/>
    </row>
    <row r="917" spans="23:23" ht="12.75">
      <c r="W917" s="15"/>
    </row>
    <row r="918" spans="23:23" ht="12.75">
      <c r="W918" s="15"/>
    </row>
    <row r="919" spans="23:23" ht="12.75">
      <c r="W919" s="15"/>
    </row>
    <row r="920" spans="23:23" ht="12.75">
      <c r="W920" s="15"/>
    </row>
    <row r="921" spans="23:23" ht="12.75">
      <c r="W921" s="15"/>
    </row>
    <row r="922" spans="23:23" ht="12.75">
      <c r="W922" s="15"/>
    </row>
    <row r="923" spans="23:23" ht="12.75">
      <c r="W923" s="15"/>
    </row>
    <row r="924" spans="23:23" ht="12.75">
      <c r="W924" s="15"/>
    </row>
    <row r="925" spans="23:23" ht="12.75">
      <c r="W925" s="15"/>
    </row>
    <row r="926" spans="23:23" ht="12.75">
      <c r="W926" s="15"/>
    </row>
    <row r="927" spans="23:23" ht="12.75">
      <c r="W927" s="15"/>
    </row>
    <row r="928" spans="23:23" ht="12.75">
      <c r="W928" s="15"/>
    </row>
    <row r="929" spans="23:23" ht="12.75">
      <c r="W929" s="15"/>
    </row>
    <row r="930" spans="23:23" ht="12.75">
      <c r="W930" s="15"/>
    </row>
    <row r="931" spans="23:23" ht="12.75">
      <c r="W931" s="15"/>
    </row>
    <row r="932" spans="23:23" ht="12.75">
      <c r="W932" s="15"/>
    </row>
    <row r="933" spans="23:23" ht="12.75">
      <c r="W933" s="15"/>
    </row>
    <row r="934" spans="23:23" ht="12.75">
      <c r="W934" s="15"/>
    </row>
    <row r="935" spans="23:23" ht="12.75">
      <c r="W935" s="15"/>
    </row>
    <row r="936" spans="23:23" ht="12.75">
      <c r="W936" s="15"/>
    </row>
    <row r="937" spans="23:23" ht="12.75">
      <c r="W937" s="15"/>
    </row>
    <row r="938" spans="23:23" ht="12.75">
      <c r="W938" s="15"/>
    </row>
    <row r="939" spans="23:23" ht="12.75">
      <c r="W939" s="15"/>
    </row>
    <row r="940" spans="23:23" ht="12.75">
      <c r="W940" s="15"/>
    </row>
    <row r="941" spans="23:23" ht="12.75">
      <c r="W941" s="15"/>
    </row>
    <row r="942" spans="23:23" ht="12.75">
      <c r="W942" s="15"/>
    </row>
    <row r="943" spans="23:23" ht="12.75">
      <c r="W943" s="15"/>
    </row>
    <row r="944" spans="23:23" ht="12.75">
      <c r="W944" s="15"/>
    </row>
    <row r="945" spans="23:23" ht="12.75">
      <c r="W945" s="15"/>
    </row>
    <row r="946" spans="23:23" ht="12.75">
      <c r="W946" s="15"/>
    </row>
    <row r="947" spans="23:23" ht="12.75">
      <c r="W947" s="15"/>
    </row>
    <row r="948" spans="23:23" ht="12.75">
      <c r="W948" s="15"/>
    </row>
    <row r="949" spans="23:23" ht="12.75">
      <c r="W949" s="15"/>
    </row>
    <row r="950" spans="23:23" ht="12.75">
      <c r="W950" s="15"/>
    </row>
    <row r="951" spans="23:23" ht="12.75">
      <c r="W951" s="15"/>
    </row>
    <row r="952" spans="23:23" ht="12.75">
      <c r="W952" s="15"/>
    </row>
    <row r="953" spans="23:23" ht="12.75">
      <c r="W953" s="15"/>
    </row>
    <row r="954" spans="23:23" ht="12.75">
      <c r="W954" s="15"/>
    </row>
    <row r="955" spans="23:23" ht="12.75">
      <c r="W955" s="15"/>
    </row>
    <row r="956" spans="23:23" ht="12.75">
      <c r="W956" s="15"/>
    </row>
    <row r="957" spans="23:23" ht="12.75">
      <c r="W957" s="15"/>
    </row>
    <row r="958" spans="23:23" ht="12.75">
      <c r="W958" s="15"/>
    </row>
    <row r="959" spans="23:23" ht="12.75">
      <c r="W959" s="15"/>
    </row>
    <row r="960" spans="23:23" ht="12.75">
      <c r="W960" s="15"/>
    </row>
    <row r="961" spans="23:23" ht="12.75">
      <c r="W961" s="15"/>
    </row>
    <row r="962" spans="23:23" ht="12.75">
      <c r="W962" s="15"/>
    </row>
    <row r="963" spans="23:23" ht="12.75">
      <c r="W963" s="15"/>
    </row>
    <row r="964" spans="23:23" ht="12.75">
      <c r="W964" s="15"/>
    </row>
    <row r="965" spans="23:23" ht="12.75">
      <c r="W965" s="15"/>
    </row>
    <row r="966" spans="23:23" ht="12.75">
      <c r="W966" s="15"/>
    </row>
    <row r="967" spans="23:23" ht="12.75">
      <c r="W967" s="15"/>
    </row>
    <row r="968" spans="23:23" ht="12.75">
      <c r="W968" s="15"/>
    </row>
    <row r="969" spans="23:23" ht="12.75">
      <c r="W969" s="15"/>
    </row>
    <row r="970" spans="23:23" ht="12.75">
      <c r="W970" s="15"/>
    </row>
    <row r="971" spans="23:23" ht="12.75">
      <c r="W971" s="15"/>
    </row>
    <row r="972" spans="23:23" ht="12.75">
      <c r="W972" s="15"/>
    </row>
    <row r="973" spans="23:23" ht="12.75">
      <c r="W973" s="15"/>
    </row>
    <row r="974" spans="23:23" ht="12.75">
      <c r="W974" s="15"/>
    </row>
    <row r="975" spans="23:23" ht="12.75">
      <c r="W975" s="15"/>
    </row>
    <row r="976" spans="23:23" ht="12.75">
      <c r="W976" s="15"/>
    </row>
    <row r="977" spans="23:23" ht="12.75">
      <c r="W977" s="15"/>
    </row>
    <row r="978" spans="23:23" ht="12.75">
      <c r="W978" s="15"/>
    </row>
    <row r="979" spans="23:23" ht="12.75">
      <c r="W979" s="15"/>
    </row>
    <row r="980" spans="23:23" ht="12.75">
      <c r="W980" s="15"/>
    </row>
    <row r="981" spans="23:23" ht="12.75">
      <c r="W981" s="15"/>
    </row>
    <row r="982" spans="23:23" ht="12.75">
      <c r="W982" s="15"/>
    </row>
    <row r="983" spans="23:23" ht="12.75">
      <c r="W983" s="15"/>
    </row>
    <row r="984" spans="23:23" ht="12.75">
      <c r="W984" s="15"/>
    </row>
    <row r="985" spans="23:23" ht="12.75">
      <c r="W985" s="15"/>
    </row>
    <row r="986" spans="23:23" ht="12.75">
      <c r="W986" s="15"/>
    </row>
    <row r="987" spans="23:23" ht="12.75">
      <c r="W987" s="15"/>
    </row>
    <row r="988" spans="23:23" ht="12.75">
      <c r="W988" s="15"/>
    </row>
    <row r="989" spans="23:23" ht="12.75">
      <c r="W989" s="15"/>
    </row>
    <row r="990" spans="23:23" ht="12.75">
      <c r="W990" s="15"/>
    </row>
    <row r="991" spans="23:23" ht="12.75">
      <c r="W991" s="15"/>
    </row>
    <row r="992" spans="23:23" ht="12.75">
      <c r="W992" s="15"/>
    </row>
    <row r="993" spans="23:23" ht="12.75">
      <c r="W993" s="15"/>
    </row>
    <row r="994" spans="23:23" ht="12.75">
      <c r="W994" s="15"/>
    </row>
    <row r="995" spans="23:23" ht="12.75">
      <c r="W995" s="15"/>
    </row>
    <row r="996" spans="23:23" ht="12.75">
      <c r="W996" s="15"/>
    </row>
    <row r="997" spans="23:23" ht="12.75">
      <c r="W997" s="15"/>
    </row>
    <row r="998" spans="23:23" ht="12.75">
      <c r="W998" s="15"/>
    </row>
    <row r="999" spans="23:23" ht="12.75">
      <c r="W999" s="15"/>
    </row>
    <row r="1000" spans="23:23" ht="12.75">
      <c r="W1000" s="15"/>
    </row>
    <row r="1001" spans="23:23" ht="12.75">
      <c r="W1001" s="15"/>
    </row>
  </sheetData>
  <mergeCells count="14">
    <mergeCell ref="A135:A175"/>
    <mergeCell ref="A1:A2"/>
    <mergeCell ref="B1:B2"/>
    <mergeCell ref="C1:D1"/>
    <mergeCell ref="A23:A42"/>
    <mergeCell ref="A43:A62"/>
    <mergeCell ref="A63:A82"/>
    <mergeCell ref="A83:A102"/>
    <mergeCell ref="A103:A118"/>
    <mergeCell ref="E1:O1"/>
    <mergeCell ref="Q1:V1"/>
    <mergeCell ref="X1:Z1"/>
    <mergeCell ref="A3:A22"/>
    <mergeCell ref="A119:A134"/>
  </mergeCells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78"/>
  <sheetViews>
    <sheetView workbookViewId="0">
      <selection activeCell="L28" sqref="L28"/>
    </sheetView>
  </sheetViews>
  <sheetFormatPr defaultColWidth="12.59765625" defaultRowHeight="15.75" customHeight="1"/>
  <sheetData>
    <row r="1" spans="1:10" ht="15.75" customHeight="1">
      <c r="A1" s="292" t="s">
        <v>0</v>
      </c>
      <c r="B1" s="292" t="s">
        <v>2</v>
      </c>
      <c r="C1" s="302" t="s">
        <v>298</v>
      </c>
      <c r="D1" s="302"/>
      <c r="E1" s="298" t="s">
        <v>227</v>
      </c>
      <c r="F1" s="298"/>
      <c r="G1" s="298"/>
      <c r="H1" s="298"/>
      <c r="I1" s="175" t="s">
        <v>229</v>
      </c>
      <c r="J1" s="179" t="s">
        <v>230</v>
      </c>
    </row>
    <row r="2" spans="1:10" ht="15.75" customHeight="1">
      <c r="A2" s="292"/>
      <c r="B2" s="292"/>
      <c r="C2" s="176" t="s">
        <v>231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5" t="s">
        <v>243</v>
      </c>
      <c r="J2" s="179" t="s">
        <v>299</v>
      </c>
    </row>
    <row r="3" spans="1:10" ht="15.75" customHeight="1">
      <c r="A3" s="293" t="s">
        <v>3</v>
      </c>
      <c r="B3" s="180" t="s">
        <v>4</v>
      </c>
      <c r="C3" s="197" t="s">
        <v>246</v>
      </c>
      <c r="D3" s="135"/>
      <c r="E3" s="197" t="s">
        <v>247</v>
      </c>
      <c r="F3" s="197" t="s">
        <v>247</v>
      </c>
      <c r="G3" s="197" t="s">
        <v>247</v>
      </c>
      <c r="H3" s="197" t="s">
        <v>247</v>
      </c>
      <c r="I3" s="165" t="b">
        <v>0</v>
      </c>
      <c r="J3" s="137">
        <v>100</v>
      </c>
    </row>
    <row r="4" spans="1:10" ht="15.75" customHeight="1">
      <c r="A4" s="293"/>
      <c r="B4" s="180" t="s">
        <v>5</v>
      </c>
      <c r="C4" s="197" t="s">
        <v>246</v>
      </c>
      <c r="D4" s="135"/>
      <c r="E4" s="197" t="s">
        <v>247</v>
      </c>
      <c r="F4" s="197" t="s">
        <v>247</v>
      </c>
      <c r="G4" s="197" t="s">
        <v>247</v>
      </c>
      <c r="H4" s="197" t="s">
        <v>247</v>
      </c>
      <c r="I4" s="165" t="b">
        <v>0</v>
      </c>
      <c r="J4" s="137">
        <v>100</v>
      </c>
    </row>
    <row r="5" spans="1:10" ht="15.75" customHeight="1">
      <c r="A5" s="293"/>
      <c r="B5" s="180" t="s">
        <v>6</v>
      </c>
      <c r="C5" s="197" t="s">
        <v>246</v>
      </c>
      <c r="D5" s="135"/>
      <c r="E5" s="197" t="s">
        <v>247</v>
      </c>
      <c r="F5" s="197" t="s">
        <v>247</v>
      </c>
      <c r="G5" s="197" t="s">
        <v>247</v>
      </c>
      <c r="H5" s="197" t="s">
        <v>247</v>
      </c>
      <c r="I5" s="165" t="b">
        <v>0</v>
      </c>
      <c r="J5" s="137">
        <v>100</v>
      </c>
    </row>
    <row r="6" spans="1:10" ht="15.75" customHeight="1">
      <c r="A6" s="293"/>
      <c r="B6" s="180" t="s">
        <v>7</v>
      </c>
      <c r="C6" s="197" t="s">
        <v>246</v>
      </c>
      <c r="D6" s="135"/>
      <c r="E6" s="197" t="s">
        <v>247</v>
      </c>
      <c r="F6" s="197" t="s">
        <v>247</v>
      </c>
      <c r="G6" s="197" t="s">
        <v>247</v>
      </c>
      <c r="H6" s="197" t="s">
        <v>247</v>
      </c>
      <c r="I6" s="165" t="b">
        <v>0</v>
      </c>
      <c r="J6" s="137">
        <v>100</v>
      </c>
    </row>
    <row r="7" spans="1:10" ht="15.75" customHeight="1">
      <c r="A7" s="293"/>
      <c r="B7" s="180" t="s">
        <v>8</v>
      </c>
      <c r="C7" s="197" t="s">
        <v>246</v>
      </c>
      <c r="D7" s="135"/>
      <c r="E7" s="197" t="s">
        <v>247</v>
      </c>
      <c r="F7" s="197" t="s">
        <v>247</v>
      </c>
      <c r="G7" s="197" t="s">
        <v>247</v>
      </c>
      <c r="H7" s="197" t="s">
        <v>247</v>
      </c>
      <c r="I7" s="165" t="b">
        <v>0</v>
      </c>
      <c r="J7" s="137">
        <v>100</v>
      </c>
    </row>
    <row r="8" spans="1:10" ht="15.75" customHeight="1">
      <c r="A8" s="293"/>
      <c r="B8" s="180" t="s">
        <v>9</v>
      </c>
      <c r="C8" s="197" t="s">
        <v>246</v>
      </c>
      <c r="D8" s="135"/>
      <c r="E8" s="197" t="s">
        <v>247</v>
      </c>
      <c r="F8" s="197" t="s">
        <v>247</v>
      </c>
      <c r="G8" s="197" t="s">
        <v>247</v>
      </c>
      <c r="H8" s="197" t="s">
        <v>247</v>
      </c>
      <c r="I8" s="165" t="b">
        <v>0</v>
      </c>
      <c r="J8" s="137">
        <v>100</v>
      </c>
    </row>
    <row r="9" spans="1:10" ht="15.75" customHeight="1">
      <c r="A9" s="293"/>
      <c r="B9" s="140" t="s">
        <v>10</v>
      </c>
      <c r="C9" s="197" t="s">
        <v>248</v>
      </c>
      <c r="D9" s="197" t="s">
        <v>249</v>
      </c>
      <c r="E9" s="197" t="s">
        <v>248</v>
      </c>
      <c r="F9" s="135"/>
      <c r="G9" s="135"/>
      <c r="H9" s="135"/>
      <c r="I9" s="165" t="b">
        <v>0</v>
      </c>
      <c r="J9" s="135"/>
    </row>
    <row r="10" spans="1:10" ht="15.75" customHeight="1">
      <c r="A10" s="293"/>
      <c r="B10" s="180" t="s">
        <v>11</v>
      </c>
      <c r="C10" s="197" t="s">
        <v>246</v>
      </c>
      <c r="D10" s="135"/>
      <c r="E10" s="197" t="s">
        <v>247</v>
      </c>
      <c r="F10" s="197" t="s">
        <v>247</v>
      </c>
      <c r="G10" s="197" t="s">
        <v>247</v>
      </c>
      <c r="H10" s="197" t="s">
        <v>247</v>
      </c>
      <c r="I10" s="165" t="b">
        <v>0</v>
      </c>
      <c r="J10" s="137">
        <v>100</v>
      </c>
    </row>
    <row r="11" spans="1:10" ht="15.75" customHeight="1">
      <c r="A11" s="293"/>
      <c r="B11" s="180" t="s">
        <v>12</v>
      </c>
      <c r="C11" s="197" t="s">
        <v>246</v>
      </c>
      <c r="D11" s="135"/>
      <c r="E11" s="197" t="s">
        <v>247</v>
      </c>
      <c r="F11" s="197" t="s">
        <v>247</v>
      </c>
      <c r="G11" s="197" t="s">
        <v>247</v>
      </c>
      <c r="H11" s="197" t="s">
        <v>247</v>
      </c>
      <c r="I11" s="165" t="b">
        <v>0</v>
      </c>
      <c r="J11" s="137">
        <v>100</v>
      </c>
    </row>
    <row r="12" spans="1:10" ht="15.75" customHeight="1">
      <c r="A12" s="293"/>
      <c r="B12" s="180" t="s">
        <v>13</v>
      </c>
      <c r="C12" s="197" t="s">
        <v>248</v>
      </c>
      <c r="D12" s="197" t="s">
        <v>249</v>
      </c>
      <c r="E12" s="197" t="s">
        <v>248</v>
      </c>
      <c r="F12" s="135"/>
      <c r="G12" s="135"/>
      <c r="H12" s="135"/>
      <c r="I12" s="165" t="b">
        <v>0</v>
      </c>
      <c r="J12" s="135"/>
    </row>
    <row r="13" spans="1:10" ht="15.75" customHeight="1">
      <c r="A13" s="293"/>
      <c r="B13" s="180" t="s">
        <v>14</v>
      </c>
      <c r="C13" s="197" t="s">
        <v>246</v>
      </c>
      <c r="D13" s="135"/>
      <c r="E13" s="197" t="s">
        <v>247</v>
      </c>
      <c r="F13" s="197" t="s">
        <v>247</v>
      </c>
      <c r="G13" s="197" t="s">
        <v>247</v>
      </c>
      <c r="H13" s="197" t="s">
        <v>247</v>
      </c>
      <c r="I13" s="165" t="b">
        <v>0</v>
      </c>
      <c r="J13" s="137">
        <v>100</v>
      </c>
    </row>
    <row r="14" spans="1:10" ht="15.75" customHeight="1">
      <c r="A14" s="293"/>
      <c r="B14" s="180" t="s">
        <v>15</v>
      </c>
      <c r="C14" s="197" t="s">
        <v>246</v>
      </c>
      <c r="D14" s="135"/>
      <c r="E14" s="197" t="s">
        <v>247</v>
      </c>
      <c r="F14" s="197" t="s">
        <v>247</v>
      </c>
      <c r="G14" s="197" t="s">
        <v>247</v>
      </c>
      <c r="H14" s="197" t="s">
        <v>247</v>
      </c>
      <c r="I14" s="165" t="b">
        <v>0</v>
      </c>
      <c r="J14" s="137">
        <v>100</v>
      </c>
    </row>
    <row r="15" spans="1:10" ht="15.75" customHeight="1">
      <c r="A15" s="293"/>
      <c r="B15" s="180" t="s">
        <v>16</v>
      </c>
      <c r="C15" s="197" t="s">
        <v>246</v>
      </c>
      <c r="D15" s="135"/>
      <c r="E15" s="197" t="s">
        <v>247</v>
      </c>
      <c r="F15" s="197" t="s">
        <v>247</v>
      </c>
      <c r="G15" s="197" t="s">
        <v>247</v>
      </c>
      <c r="H15" s="197" t="s">
        <v>247</v>
      </c>
      <c r="I15" s="165" t="b">
        <v>0</v>
      </c>
      <c r="J15" s="137">
        <v>100</v>
      </c>
    </row>
    <row r="16" spans="1:10" ht="15.75" customHeight="1">
      <c r="A16" s="293"/>
      <c r="B16" s="140" t="s">
        <v>17</v>
      </c>
      <c r="C16" s="197" t="s">
        <v>248</v>
      </c>
      <c r="D16" s="197" t="s">
        <v>249</v>
      </c>
      <c r="E16" s="197" t="s">
        <v>248</v>
      </c>
      <c r="F16" s="135"/>
      <c r="G16" s="135"/>
      <c r="H16" s="135"/>
      <c r="I16" s="165" t="b">
        <v>0</v>
      </c>
      <c r="J16" s="135"/>
    </row>
    <row r="17" spans="1:10" ht="15.75" customHeight="1">
      <c r="A17" s="293"/>
      <c r="B17" s="180" t="s">
        <v>18</v>
      </c>
      <c r="C17" s="197" t="s">
        <v>246</v>
      </c>
      <c r="D17" s="135"/>
      <c r="E17" s="197" t="s">
        <v>247</v>
      </c>
      <c r="F17" s="197" t="s">
        <v>247</v>
      </c>
      <c r="G17" s="197" t="s">
        <v>247</v>
      </c>
      <c r="H17" s="197" t="s">
        <v>247</v>
      </c>
      <c r="I17" s="165" t="b">
        <v>0</v>
      </c>
      <c r="J17" s="137">
        <v>100</v>
      </c>
    </row>
    <row r="18" spans="1:10" ht="15.75" customHeight="1">
      <c r="A18" s="293"/>
      <c r="B18" s="180" t="s">
        <v>19</v>
      </c>
      <c r="C18" s="197" t="s">
        <v>252</v>
      </c>
      <c r="D18" s="135"/>
      <c r="E18" s="197" t="s">
        <v>247</v>
      </c>
      <c r="F18" s="197" t="s">
        <v>247</v>
      </c>
      <c r="G18" s="197" t="s">
        <v>247</v>
      </c>
      <c r="H18" s="197" t="s">
        <v>247</v>
      </c>
      <c r="I18" s="165" t="b">
        <v>0</v>
      </c>
      <c r="J18" s="137">
        <v>50</v>
      </c>
    </row>
    <row r="19" spans="1:10" ht="15.75" customHeight="1">
      <c r="A19" s="293"/>
      <c r="B19" s="180" t="s">
        <v>20</v>
      </c>
      <c r="C19" s="197" t="s">
        <v>252</v>
      </c>
      <c r="D19" s="135"/>
      <c r="E19" s="197" t="s">
        <v>247</v>
      </c>
      <c r="F19" s="197" t="s">
        <v>247</v>
      </c>
      <c r="G19" s="197" t="s">
        <v>247</v>
      </c>
      <c r="H19" s="197" t="s">
        <v>247</v>
      </c>
      <c r="I19" s="165" t="b">
        <v>0</v>
      </c>
      <c r="J19" s="137">
        <v>50</v>
      </c>
    </row>
    <row r="20" spans="1:10" ht="15.75" customHeight="1">
      <c r="A20" s="293"/>
      <c r="B20" s="180" t="s">
        <v>21</v>
      </c>
      <c r="C20" s="197" t="s">
        <v>246</v>
      </c>
      <c r="D20" s="135"/>
      <c r="E20" s="197" t="s">
        <v>247</v>
      </c>
      <c r="F20" s="197" t="s">
        <v>247</v>
      </c>
      <c r="G20" s="197" t="s">
        <v>247</v>
      </c>
      <c r="H20" s="197" t="s">
        <v>247</v>
      </c>
      <c r="I20" s="165" t="b">
        <v>0</v>
      </c>
      <c r="J20" s="137">
        <v>100</v>
      </c>
    </row>
    <row r="21" spans="1:10" ht="15.75" customHeight="1">
      <c r="A21" s="293"/>
      <c r="B21" s="180" t="s">
        <v>22</v>
      </c>
      <c r="C21" s="197" t="s">
        <v>246</v>
      </c>
      <c r="D21" s="135"/>
      <c r="E21" s="197" t="s">
        <v>247</v>
      </c>
      <c r="F21" s="197" t="s">
        <v>247</v>
      </c>
      <c r="G21" s="197" t="s">
        <v>247</v>
      </c>
      <c r="H21" s="197" t="s">
        <v>247</v>
      </c>
      <c r="I21" s="165" t="b">
        <v>0</v>
      </c>
      <c r="J21" s="137">
        <v>100</v>
      </c>
    </row>
    <row r="22" spans="1:10" ht="15.75" customHeight="1">
      <c r="A22" s="293"/>
      <c r="B22" s="192" t="s">
        <v>23</v>
      </c>
      <c r="C22" s="197" t="s">
        <v>248</v>
      </c>
      <c r="D22" s="197" t="s">
        <v>249</v>
      </c>
      <c r="E22" s="197" t="s">
        <v>248</v>
      </c>
      <c r="F22" s="135"/>
      <c r="G22" s="135"/>
      <c r="H22" s="135"/>
      <c r="I22" s="165" t="b">
        <v>0</v>
      </c>
      <c r="J22" s="135"/>
    </row>
    <row r="23" spans="1:10" ht="15.75" customHeight="1">
      <c r="A23" s="294" t="s">
        <v>24</v>
      </c>
      <c r="B23" s="182" t="s">
        <v>25</v>
      </c>
      <c r="C23" s="197" t="s">
        <v>252</v>
      </c>
      <c r="D23" s="135"/>
      <c r="E23" s="197" t="s">
        <v>247</v>
      </c>
      <c r="F23" s="197" t="s">
        <v>247</v>
      </c>
      <c r="G23" s="197" t="s">
        <v>247</v>
      </c>
      <c r="H23" s="197" t="s">
        <v>247</v>
      </c>
      <c r="I23" s="165" t="b">
        <v>0</v>
      </c>
      <c r="J23" s="137">
        <v>50</v>
      </c>
    </row>
    <row r="24" spans="1:10" ht="15.75" customHeight="1">
      <c r="A24" s="294"/>
      <c r="B24" s="182" t="s">
        <v>26</v>
      </c>
      <c r="C24" s="197" t="s">
        <v>252</v>
      </c>
      <c r="D24" s="135"/>
      <c r="E24" s="197" t="s">
        <v>247</v>
      </c>
      <c r="F24" s="197" t="s">
        <v>247</v>
      </c>
      <c r="G24" s="197" t="s">
        <v>247</v>
      </c>
      <c r="H24" s="197" t="s">
        <v>247</v>
      </c>
      <c r="I24" s="165" t="b">
        <v>0</v>
      </c>
      <c r="J24" s="137">
        <v>50</v>
      </c>
    </row>
    <row r="25" spans="1:10" ht="15.75" customHeight="1">
      <c r="A25" s="294"/>
      <c r="B25" s="182" t="s">
        <v>27</v>
      </c>
      <c r="C25" s="197" t="s">
        <v>248</v>
      </c>
      <c r="D25" s="197" t="s">
        <v>249</v>
      </c>
      <c r="E25" s="197" t="s">
        <v>248</v>
      </c>
      <c r="F25" s="135"/>
      <c r="G25" s="135"/>
      <c r="H25" s="135"/>
      <c r="I25" s="165" t="b">
        <v>0</v>
      </c>
      <c r="J25" s="135"/>
    </row>
    <row r="26" spans="1:10" ht="15.75" customHeight="1">
      <c r="A26" s="294"/>
      <c r="B26" s="182" t="s">
        <v>28</v>
      </c>
      <c r="C26" s="197" t="s">
        <v>246</v>
      </c>
      <c r="D26" s="135"/>
      <c r="E26" s="197" t="s">
        <v>247</v>
      </c>
      <c r="F26" s="197" t="s">
        <v>247</v>
      </c>
      <c r="G26" s="197" t="s">
        <v>247</v>
      </c>
      <c r="H26" s="197" t="s">
        <v>247</v>
      </c>
      <c r="I26" s="165" t="b">
        <v>0</v>
      </c>
      <c r="J26" s="137">
        <v>100</v>
      </c>
    </row>
    <row r="27" spans="1:10" ht="15.75" customHeight="1">
      <c r="A27" s="294"/>
      <c r="B27" s="182" t="s">
        <v>29</v>
      </c>
      <c r="C27" s="197" t="s">
        <v>248</v>
      </c>
      <c r="D27" s="197" t="s">
        <v>249</v>
      </c>
      <c r="E27" s="197" t="s">
        <v>248</v>
      </c>
      <c r="F27" s="135"/>
      <c r="G27" s="135"/>
      <c r="H27" s="135"/>
      <c r="I27" s="165" t="b">
        <v>0</v>
      </c>
      <c r="J27" s="135"/>
    </row>
    <row r="28" spans="1:10" ht="15.75" customHeight="1">
      <c r="A28" s="294"/>
      <c r="B28" s="182" t="s">
        <v>31</v>
      </c>
      <c r="C28" s="197" t="s">
        <v>246</v>
      </c>
      <c r="D28" s="135"/>
      <c r="E28" s="197" t="s">
        <v>247</v>
      </c>
      <c r="F28" s="197" t="s">
        <v>247</v>
      </c>
      <c r="G28" s="197" t="s">
        <v>247</v>
      </c>
      <c r="H28" s="197" t="s">
        <v>247</v>
      </c>
      <c r="I28" s="165" t="b">
        <v>0</v>
      </c>
      <c r="J28" s="137">
        <v>100</v>
      </c>
    </row>
    <row r="29" spans="1:10" ht="15.75" customHeight="1">
      <c r="A29" s="294"/>
      <c r="B29" s="182" t="s">
        <v>32</v>
      </c>
      <c r="C29" s="197" t="s">
        <v>246</v>
      </c>
      <c r="D29" s="135"/>
      <c r="E29" s="197" t="s">
        <v>247</v>
      </c>
      <c r="F29" s="197" t="s">
        <v>247</v>
      </c>
      <c r="G29" s="197" t="s">
        <v>247</v>
      </c>
      <c r="H29" s="197" t="s">
        <v>247</v>
      </c>
      <c r="I29" s="165" t="b">
        <v>0</v>
      </c>
      <c r="J29" s="137">
        <v>100</v>
      </c>
    </row>
    <row r="30" spans="1:10" ht="15.75" customHeight="1">
      <c r="A30" s="294"/>
      <c r="B30" s="182" t="s">
        <v>33</v>
      </c>
      <c r="C30" s="197" t="s">
        <v>246</v>
      </c>
      <c r="D30" s="135"/>
      <c r="E30" s="197" t="s">
        <v>247</v>
      </c>
      <c r="F30" s="197" t="s">
        <v>247</v>
      </c>
      <c r="G30" s="197" t="s">
        <v>247</v>
      </c>
      <c r="H30" s="197" t="s">
        <v>247</v>
      </c>
      <c r="I30" s="165" t="b">
        <v>0</v>
      </c>
      <c r="J30" s="137">
        <v>100</v>
      </c>
    </row>
    <row r="31" spans="1:10" ht="15.75" customHeight="1">
      <c r="A31" s="294"/>
      <c r="B31" s="192" t="s">
        <v>34</v>
      </c>
      <c r="C31" s="197" t="s">
        <v>248</v>
      </c>
      <c r="D31" s="197" t="s">
        <v>249</v>
      </c>
      <c r="E31" s="197" t="s">
        <v>248</v>
      </c>
      <c r="F31" s="135"/>
      <c r="G31" s="135"/>
      <c r="H31" s="135"/>
      <c r="I31" s="165" t="b">
        <v>0</v>
      </c>
      <c r="J31" s="135"/>
    </row>
    <row r="32" spans="1:10" ht="15.75" customHeight="1">
      <c r="A32" s="294"/>
      <c r="B32" s="182" t="s">
        <v>35</v>
      </c>
      <c r="C32" s="197" t="s">
        <v>246</v>
      </c>
      <c r="D32" s="135"/>
      <c r="E32" s="197" t="s">
        <v>247</v>
      </c>
      <c r="F32" s="197" t="s">
        <v>247</v>
      </c>
      <c r="G32" s="197" t="s">
        <v>247</v>
      </c>
      <c r="H32" s="197" t="s">
        <v>247</v>
      </c>
      <c r="I32" s="165" t="b">
        <v>0</v>
      </c>
      <c r="J32" s="137">
        <v>100</v>
      </c>
    </row>
    <row r="33" spans="1:10" ht="15.75" customHeight="1">
      <c r="A33" s="294"/>
      <c r="B33" s="182" t="s">
        <v>36</v>
      </c>
      <c r="C33" s="197" t="s">
        <v>246</v>
      </c>
      <c r="D33" s="135"/>
      <c r="E33" s="197" t="s">
        <v>247</v>
      </c>
      <c r="F33" s="197" t="s">
        <v>247</v>
      </c>
      <c r="G33" s="197" t="s">
        <v>247</v>
      </c>
      <c r="H33" s="197" t="s">
        <v>247</v>
      </c>
      <c r="I33" s="165" t="b">
        <v>0</v>
      </c>
      <c r="J33" s="137">
        <v>100</v>
      </c>
    </row>
    <row r="34" spans="1:10" ht="15.75" customHeight="1">
      <c r="A34" s="294"/>
      <c r="B34" s="182" t="s">
        <v>37</v>
      </c>
      <c r="C34" s="197" t="s">
        <v>246</v>
      </c>
      <c r="D34" s="135"/>
      <c r="E34" s="197" t="s">
        <v>247</v>
      </c>
      <c r="F34" s="197" t="s">
        <v>247</v>
      </c>
      <c r="G34" s="197" t="s">
        <v>247</v>
      </c>
      <c r="H34" s="197" t="s">
        <v>247</v>
      </c>
      <c r="I34" s="165" t="b">
        <v>0</v>
      </c>
      <c r="J34" s="137">
        <v>100</v>
      </c>
    </row>
    <row r="35" spans="1:10" ht="15.75" customHeight="1">
      <c r="A35" s="294"/>
      <c r="B35" s="182" t="s">
        <v>38</v>
      </c>
      <c r="C35" s="197" t="s">
        <v>246</v>
      </c>
      <c r="D35" s="135"/>
      <c r="E35" s="197" t="s">
        <v>247</v>
      </c>
      <c r="F35" s="197" t="s">
        <v>247</v>
      </c>
      <c r="G35" s="197" t="s">
        <v>247</v>
      </c>
      <c r="H35" s="197" t="s">
        <v>247</v>
      </c>
      <c r="I35" s="165" t="b">
        <v>0</v>
      </c>
      <c r="J35" s="137">
        <v>100</v>
      </c>
    </row>
    <row r="36" spans="1:10" ht="15.75" customHeight="1">
      <c r="A36" s="294"/>
      <c r="B36" s="182" t="s">
        <v>39</v>
      </c>
      <c r="C36" s="197" t="s">
        <v>246</v>
      </c>
      <c r="D36" s="135"/>
      <c r="E36" s="197" t="s">
        <v>247</v>
      </c>
      <c r="F36" s="197" t="s">
        <v>247</v>
      </c>
      <c r="G36" s="197" t="s">
        <v>247</v>
      </c>
      <c r="H36" s="197" t="s">
        <v>247</v>
      </c>
      <c r="I36" s="165" t="b">
        <v>0</v>
      </c>
      <c r="J36" s="137">
        <v>100</v>
      </c>
    </row>
    <row r="37" spans="1:10">
      <c r="A37" s="294"/>
      <c r="B37" s="192" t="s">
        <v>40</v>
      </c>
      <c r="C37" s="197" t="s">
        <v>248</v>
      </c>
      <c r="D37" s="197" t="s">
        <v>249</v>
      </c>
      <c r="E37" s="197" t="s">
        <v>248</v>
      </c>
      <c r="F37" s="135"/>
      <c r="G37" s="135"/>
      <c r="H37" s="135"/>
      <c r="I37" s="165" t="b">
        <v>0</v>
      </c>
      <c r="J37" s="135"/>
    </row>
    <row r="38" spans="1:10">
      <c r="A38" s="294"/>
      <c r="B38" s="182" t="s">
        <v>41</v>
      </c>
      <c r="C38" s="197" t="s">
        <v>246</v>
      </c>
      <c r="D38" s="135"/>
      <c r="E38" s="197" t="s">
        <v>247</v>
      </c>
      <c r="F38" s="197" t="s">
        <v>247</v>
      </c>
      <c r="G38" s="197" t="s">
        <v>247</v>
      </c>
      <c r="H38" s="197" t="s">
        <v>247</v>
      </c>
      <c r="I38" s="165" t="b">
        <v>0</v>
      </c>
      <c r="J38" s="137">
        <v>100</v>
      </c>
    </row>
    <row r="39" spans="1:10">
      <c r="A39" s="294"/>
      <c r="B39" s="182" t="s">
        <v>42</v>
      </c>
      <c r="C39" s="197" t="s">
        <v>246</v>
      </c>
      <c r="D39" s="135"/>
      <c r="E39" s="197" t="s">
        <v>247</v>
      </c>
      <c r="F39" s="197" t="s">
        <v>247</v>
      </c>
      <c r="G39" s="197" t="s">
        <v>247</v>
      </c>
      <c r="H39" s="197" t="s">
        <v>247</v>
      </c>
      <c r="I39" s="165" t="b">
        <v>0</v>
      </c>
      <c r="J39" s="137">
        <v>100</v>
      </c>
    </row>
    <row r="40" spans="1:10">
      <c r="A40" s="294"/>
      <c r="B40" s="182" t="s">
        <v>43</v>
      </c>
      <c r="C40" s="197" t="s">
        <v>246</v>
      </c>
      <c r="D40" s="135"/>
      <c r="E40" s="197" t="s">
        <v>247</v>
      </c>
      <c r="F40" s="197" t="s">
        <v>247</v>
      </c>
      <c r="G40" s="197" t="s">
        <v>247</v>
      </c>
      <c r="H40" s="197" t="s">
        <v>247</v>
      </c>
      <c r="I40" s="165" t="b">
        <v>0</v>
      </c>
      <c r="J40" s="137">
        <v>100</v>
      </c>
    </row>
    <row r="41" spans="1:10">
      <c r="A41" s="294"/>
      <c r="B41" s="182" t="s">
        <v>44</v>
      </c>
      <c r="C41" s="197" t="s">
        <v>246</v>
      </c>
      <c r="D41" s="135"/>
      <c r="E41" s="197" t="s">
        <v>247</v>
      </c>
      <c r="F41" s="197" t="s">
        <v>247</v>
      </c>
      <c r="G41" s="197" t="s">
        <v>247</v>
      </c>
      <c r="H41" s="197" t="s">
        <v>247</v>
      </c>
      <c r="I41" s="165" t="b">
        <v>0</v>
      </c>
      <c r="J41" s="137">
        <v>100</v>
      </c>
    </row>
    <row r="42" spans="1:10">
      <c r="A42" s="294"/>
      <c r="B42" s="182" t="s">
        <v>45</v>
      </c>
      <c r="C42" s="197" t="s">
        <v>248</v>
      </c>
      <c r="D42" s="197" t="s">
        <v>249</v>
      </c>
      <c r="E42" s="197" t="s">
        <v>248</v>
      </c>
      <c r="F42" s="135"/>
      <c r="G42" s="135"/>
      <c r="H42" s="135"/>
      <c r="I42" s="165" t="b">
        <v>0</v>
      </c>
      <c r="J42" s="135"/>
    </row>
    <row r="43" spans="1:10">
      <c r="A43" s="295" t="s">
        <v>46</v>
      </c>
      <c r="B43" s="183" t="s">
        <v>47</v>
      </c>
      <c r="C43" s="197" t="s">
        <v>246</v>
      </c>
      <c r="D43" s="135"/>
      <c r="E43" s="197" t="s">
        <v>247</v>
      </c>
      <c r="F43" s="197" t="s">
        <v>247</v>
      </c>
      <c r="G43" s="197" t="s">
        <v>247</v>
      </c>
      <c r="H43" s="197" t="s">
        <v>247</v>
      </c>
      <c r="I43" s="165" t="b">
        <v>0</v>
      </c>
      <c r="J43" s="137">
        <v>100</v>
      </c>
    </row>
    <row r="44" spans="1:10">
      <c r="A44" s="295"/>
      <c r="B44" s="183" t="s">
        <v>48</v>
      </c>
      <c r="C44" s="197" t="s">
        <v>246</v>
      </c>
      <c r="D44" s="135"/>
      <c r="E44" s="197" t="s">
        <v>247</v>
      </c>
      <c r="F44" s="197" t="s">
        <v>247</v>
      </c>
      <c r="G44" s="197" t="s">
        <v>247</v>
      </c>
      <c r="H44" s="197" t="s">
        <v>247</v>
      </c>
      <c r="I44" s="165" t="b">
        <v>0</v>
      </c>
      <c r="J44" s="137">
        <v>100</v>
      </c>
    </row>
    <row r="45" spans="1:10">
      <c r="A45" s="295"/>
      <c r="B45" s="183" t="s">
        <v>49</v>
      </c>
      <c r="C45" s="197" t="s">
        <v>252</v>
      </c>
      <c r="D45" s="135"/>
      <c r="E45" s="197" t="s">
        <v>247</v>
      </c>
      <c r="F45" s="197" t="s">
        <v>247</v>
      </c>
      <c r="G45" s="197" t="s">
        <v>247</v>
      </c>
      <c r="H45" s="197" t="s">
        <v>247</v>
      </c>
      <c r="I45" s="165" t="b">
        <v>0</v>
      </c>
      <c r="J45" s="137">
        <v>50</v>
      </c>
    </row>
    <row r="46" spans="1:10">
      <c r="A46" s="295"/>
      <c r="B46" s="183" t="s">
        <v>50</v>
      </c>
      <c r="C46" s="197" t="s">
        <v>246</v>
      </c>
      <c r="D46" s="135"/>
      <c r="E46" s="197" t="s">
        <v>247</v>
      </c>
      <c r="F46" s="197" t="s">
        <v>247</v>
      </c>
      <c r="G46" s="197" t="s">
        <v>247</v>
      </c>
      <c r="H46" s="197" t="s">
        <v>247</v>
      </c>
      <c r="I46" s="165" t="b">
        <v>0</v>
      </c>
      <c r="J46" s="137">
        <v>100</v>
      </c>
    </row>
    <row r="47" spans="1:10">
      <c r="A47" s="295"/>
      <c r="B47" s="183" t="s">
        <v>51</v>
      </c>
      <c r="C47" s="197" t="s">
        <v>246</v>
      </c>
      <c r="D47" s="135"/>
      <c r="E47" s="197" t="s">
        <v>247</v>
      </c>
      <c r="F47" s="197" t="s">
        <v>247</v>
      </c>
      <c r="G47" s="197" t="s">
        <v>247</v>
      </c>
      <c r="H47" s="197" t="s">
        <v>247</v>
      </c>
      <c r="I47" s="165" t="b">
        <v>0</v>
      </c>
      <c r="J47" s="137">
        <v>100</v>
      </c>
    </row>
    <row r="48" spans="1:10">
      <c r="A48" s="295"/>
      <c r="B48" s="183" t="s">
        <v>52</v>
      </c>
      <c r="C48" s="197" t="s">
        <v>246</v>
      </c>
      <c r="D48" s="135"/>
      <c r="E48" s="197" t="s">
        <v>247</v>
      </c>
      <c r="F48" s="197" t="s">
        <v>247</v>
      </c>
      <c r="G48" s="197" t="s">
        <v>247</v>
      </c>
      <c r="H48" s="197" t="s">
        <v>247</v>
      </c>
      <c r="I48" s="165" t="b">
        <v>0</v>
      </c>
      <c r="J48" s="137">
        <v>100</v>
      </c>
    </row>
    <row r="49" spans="1:10">
      <c r="A49" s="295"/>
      <c r="B49" s="183" t="s">
        <v>53</v>
      </c>
      <c r="C49" s="197" t="s">
        <v>246</v>
      </c>
      <c r="D49" s="135"/>
      <c r="E49" s="197" t="s">
        <v>247</v>
      </c>
      <c r="F49" s="197" t="s">
        <v>247</v>
      </c>
      <c r="G49" s="197" t="s">
        <v>247</v>
      </c>
      <c r="H49" s="197" t="s">
        <v>247</v>
      </c>
      <c r="I49" s="165" t="b">
        <v>0</v>
      </c>
      <c r="J49" s="137">
        <v>100</v>
      </c>
    </row>
    <row r="50" spans="1:10">
      <c r="A50" s="295"/>
      <c r="B50" s="183" t="s">
        <v>54</v>
      </c>
      <c r="C50" s="197" t="s">
        <v>252</v>
      </c>
      <c r="D50" s="135"/>
      <c r="E50" s="197" t="s">
        <v>247</v>
      </c>
      <c r="F50" s="197" t="s">
        <v>247</v>
      </c>
      <c r="G50" s="197" t="s">
        <v>247</v>
      </c>
      <c r="H50" s="197" t="s">
        <v>247</v>
      </c>
      <c r="I50" s="165" t="b">
        <v>0</v>
      </c>
      <c r="J50" s="137">
        <v>50</v>
      </c>
    </row>
    <row r="51" spans="1:10">
      <c r="A51" s="295"/>
      <c r="B51" s="192" t="s">
        <v>55</v>
      </c>
      <c r="C51" s="197" t="s">
        <v>248</v>
      </c>
      <c r="D51" s="197" t="s">
        <v>249</v>
      </c>
      <c r="E51" s="197" t="s">
        <v>248</v>
      </c>
      <c r="F51" s="135"/>
      <c r="G51" s="135"/>
      <c r="H51" s="135"/>
      <c r="I51" s="165" t="b">
        <v>0</v>
      </c>
      <c r="J51" s="135"/>
    </row>
    <row r="52" spans="1:10">
      <c r="A52" s="295"/>
      <c r="B52" s="183" t="s">
        <v>56</v>
      </c>
      <c r="C52" s="197" t="s">
        <v>246</v>
      </c>
      <c r="D52" s="135"/>
      <c r="E52" s="197" t="s">
        <v>247</v>
      </c>
      <c r="F52" s="197" t="s">
        <v>247</v>
      </c>
      <c r="G52" s="197" t="s">
        <v>247</v>
      </c>
      <c r="H52" s="197" t="s">
        <v>247</v>
      </c>
      <c r="I52" s="165" t="b">
        <v>0</v>
      </c>
      <c r="J52" s="137">
        <v>100</v>
      </c>
    </row>
    <row r="53" spans="1:10">
      <c r="A53" s="295"/>
      <c r="B53" s="183" t="s">
        <v>57</v>
      </c>
      <c r="C53" s="197" t="s">
        <v>246</v>
      </c>
      <c r="D53" s="135"/>
      <c r="E53" s="197" t="s">
        <v>247</v>
      </c>
      <c r="F53" s="197" t="s">
        <v>247</v>
      </c>
      <c r="G53" s="197" t="s">
        <v>247</v>
      </c>
      <c r="H53" s="197" t="s">
        <v>247</v>
      </c>
      <c r="I53" s="165" t="b">
        <v>0</v>
      </c>
      <c r="J53" s="137">
        <v>100</v>
      </c>
    </row>
    <row r="54" spans="1:10">
      <c r="A54" s="295"/>
      <c r="B54" s="183" t="s">
        <v>58</v>
      </c>
      <c r="C54" s="197" t="s">
        <v>246</v>
      </c>
      <c r="D54" s="135"/>
      <c r="E54" s="197" t="s">
        <v>247</v>
      </c>
      <c r="F54" s="197" t="s">
        <v>247</v>
      </c>
      <c r="G54" s="197" t="s">
        <v>247</v>
      </c>
      <c r="H54" s="197" t="s">
        <v>247</v>
      </c>
      <c r="I54" s="165" t="b">
        <v>0</v>
      </c>
      <c r="J54" s="137">
        <v>100</v>
      </c>
    </row>
    <row r="55" spans="1:10">
      <c r="A55" s="295"/>
      <c r="B55" s="183" t="s">
        <v>59</v>
      </c>
      <c r="C55" s="197" t="s">
        <v>246</v>
      </c>
      <c r="D55" s="135"/>
      <c r="E55" s="197" t="s">
        <v>247</v>
      </c>
      <c r="F55" s="197" t="s">
        <v>247</v>
      </c>
      <c r="G55" s="197" t="s">
        <v>247</v>
      </c>
      <c r="H55" s="197" t="s">
        <v>247</v>
      </c>
      <c r="I55" s="165" t="b">
        <v>0</v>
      </c>
      <c r="J55" s="137">
        <v>100</v>
      </c>
    </row>
    <row r="56" spans="1:10">
      <c r="A56" s="295"/>
      <c r="B56" s="183" t="s">
        <v>60</v>
      </c>
      <c r="C56" s="197" t="s">
        <v>248</v>
      </c>
      <c r="D56" s="197" t="s">
        <v>249</v>
      </c>
      <c r="E56" s="197" t="s">
        <v>248</v>
      </c>
      <c r="F56" s="135"/>
      <c r="G56" s="135"/>
      <c r="H56" s="135"/>
      <c r="I56" s="165" t="b">
        <v>0</v>
      </c>
      <c r="J56" s="135"/>
    </row>
    <row r="57" spans="1:10">
      <c r="A57" s="295"/>
      <c r="B57" s="183" t="s">
        <v>61</v>
      </c>
      <c r="C57" s="197" t="s">
        <v>246</v>
      </c>
      <c r="D57" s="135"/>
      <c r="E57" s="197" t="s">
        <v>247</v>
      </c>
      <c r="F57" s="197" t="s">
        <v>247</v>
      </c>
      <c r="G57" s="197" t="s">
        <v>247</v>
      </c>
      <c r="H57" s="197" t="s">
        <v>247</v>
      </c>
      <c r="I57" s="165" t="b">
        <v>0</v>
      </c>
      <c r="J57" s="137">
        <v>100</v>
      </c>
    </row>
    <row r="58" spans="1:10">
      <c r="A58" s="295"/>
      <c r="B58" s="183" t="s">
        <v>62</v>
      </c>
      <c r="C58" s="197" t="s">
        <v>246</v>
      </c>
      <c r="D58" s="135"/>
      <c r="E58" s="197" t="s">
        <v>247</v>
      </c>
      <c r="F58" s="197" t="s">
        <v>247</v>
      </c>
      <c r="G58" s="197" t="s">
        <v>247</v>
      </c>
      <c r="H58" s="197" t="s">
        <v>247</v>
      </c>
      <c r="I58" s="165" t="b">
        <v>0</v>
      </c>
      <c r="J58" s="137">
        <v>100</v>
      </c>
    </row>
    <row r="59" spans="1:10">
      <c r="A59" s="295"/>
      <c r="B59" s="183" t="s">
        <v>63</v>
      </c>
      <c r="C59" s="197" t="s">
        <v>246</v>
      </c>
      <c r="D59" s="135"/>
      <c r="E59" s="197" t="s">
        <v>247</v>
      </c>
      <c r="F59" s="197" t="s">
        <v>247</v>
      </c>
      <c r="G59" s="197" t="s">
        <v>247</v>
      </c>
      <c r="H59" s="197" t="s">
        <v>247</v>
      </c>
      <c r="I59" s="165" t="b">
        <v>0</v>
      </c>
      <c r="J59" s="137">
        <v>100</v>
      </c>
    </row>
    <row r="60" spans="1:10">
      <c r="A60" s="295"/>
      <c r="B60" s="183" t="s">
        <v>64</v>
      </c>
      <c r="C60" s="197" t="s">
        <v>246</v>
      </c>
      <c r="D60" s="135"/>
      <c r="E60" s="197" t="s">
        <v>247</v>
      </c>
      <c r="F60" s="197" t="s">
        <v>247</v>
      </c>
      <c r="G60" s="197" t="s">
        <v>247</v>
      </c>
      <c r="H60" s="197" t="s">
        <v>247</v>
      </c>
      <c r="I60" s="165" t="b">
        <v>0</v>
      </c>
      <c r="J60" s="137">
        <v>100</v>
      </c>
    </row>
    <row r="61" spans="1:10">
      <c r="A61" s="295"/>
      <c r="B61" s="183" t="s">
        <v>65</v>
      </c>
      <c r="C61" s="197" t="s">
        <v>246</v>
      </c>
      <c r="D61" s="135"/>
      <c r="E61" s="197" t="s">
        <v>247</v>
      </c>
      <c r="F61" s="197" t="s">
        <v>247</v>
      </c>
      <c r="G61" s="197" t="s">
        <v>247</v>
      </c>
      <c r="H61" s="197" t="s">
        <v>247</v>
      </c>
      <c r="I61" s="165" t="b">
        <v>0</v>
      </c>
      <c r="J61" s="137">
        <v>100</v>
      </c>
    </row>
    <row r="62" spans="1:10">
      <c r="A62" s="295"/>
      <c r="B62" s="183" t="s">
        <v>66</v>
      </c>
      <c r="C62" s="197" t="s">
        <v>252</v>
      </c>
      <c r="D62" s="135"/>
      <c r="E62" s="197" t="s">
        <v>247</v>
      </c>
      <c r="F62" s="197" t="s">
        <v>247</v>
      </c>
      <c r="G62" s="197" t="s">
        <v>247</v>
      </c>
      <c r="H62" s="197" t="s">
        <v>247</v>
      </c>
      <c r="I62" s="165" t="b">
        <v>0</v>
      </c>
      <c r="J62" s="137">
        <v>50</v>
      </c>
    </row>
    <row r="63" spans="1:10">
      <c r="A63" s="296" t="s">
        <v>67</v>
      </c>
      <c r="B63" s="184" t="s">
        <v>68</v>
      </c>
      <c r="C63" s="197" t="s">
        <v>246</v>
      </c>
      <c r="D63" s="135"/>
      <c r="E63" s="197" t="s">
        <v>247</v>
      </c>
      <c r="F63" s="197" t="s">
        <v>247</v>
      </c>
      <c r="G63" s="197" t="s">
        <v>247</v>
      </c>
      <c r="H63" s="197" t="s">
        <v>247</v>
      </c>
      <c r="I63" s="165" t="b">
        <v>0</v>
      </c>
      <c r="J63" s="137">
        <v>100</v>
      </c>
    </row>
    <row r="64" spans="1:10">
      <c r="A64" s="296"/>
      <c r="B64" s="184" t="s">
        <v>69</v>
      </c>
      <c r="C64" s="197" t="s">
        <v>252</v>
      </c>
      <c r="D64" s="135"/>
      <c r="E64" s="197" t="s">
        <v>247</v>
      </c>
      <c r="F64" s="197" t="s">
        <v>247</v>
      </c>
      <c r="G64" s="197" t="s">
        <v>247</v>
      </c>
      <c r="H64" s="197" t="s">
        <v>247</v>
      </c>
      <c r="I64" s="165" t="b">
        <v>0</v>
      </c>
      <c r="J64" s="137">
        <v>50</v>
      </c>
    </row>
    <row r="65" spans="1:10">
      <c r="A65" s="296"/>
      <c r="B65" s="192" t="s">
        <v>70</v>
      </c>
      <c r="C65" s="197" t="s">
        <v>248</v>
      </c>
      <c r="D65" s="197" t="s">
        <v>249</v>
      </c>
      <c r="E65" s="197" t="s">
        <v>248</v>
      </c>
      <c r="F65" s="135"/>
      <c r="G65" s="135"/>
      <c r="H65" s="135"/>
      <c r="I65" s="165" t="b">
        <v>0</v>
      </c>
      <c r="J65" s="135"/>
    </row>
    <row r="66" spans="1:10">
      <c r="A66" s="296"/>
      <c r="B66" s="140" t="s">
        <v>71</v>
      </c>
      <c r="C66" s="197" t="s">
        <v>248</v>
      </c>
      <c r="D66" s="197" t="s">
        <v>249</v>
      </c>
      <c r="E66" s="197" t="s">
        <v>248</v>
      </c>
      <c r="F66" s="135"/>
      <c r="G66" s="135"/>
      <c r="H66" s="135"/>
      <c r="I66" s="165" t="b">
        <v>0</v>
      </c>
      <c r="J66" s="135"/>
    </row>
    <row r="67" spans="1:10">
      <c r="A67" s="296"/>
      <c r="B67" s="184" t="s">
        <v>72</v>
      </c>
      <c r="C67" s="197" t="s">
        <v>246</v>
      </c>
      <c r="D67" s="135"/>
      <c r="E67" s="197" t="s">
        <v>247</v>
      </c>
      <c r="F67" s="197" t="s">
        <v>247</v>
      </c>
      <c r="G67" s="197" t="s">
        <v>247</v>
      </c>
      <c r="H67" s="197" t="s">
        <v>247</v>
      </c>
      <c r="I67" s="165" t="b">
        <v>0</v>
      </c>
      <c r="J67" s="137">
        <v>100</v>
      </c>
    </row>
    <row r="68" spans="1:10">
      <c r="A68" s="296"/>
      <c r="B68" s="192" t="s">
        <v>73</v>
      </c>
      <c r="C68" s="197" t="s">
        <v>248</v>
      </c>
      <c r="D68" s="197" t="s">
        <v>249</v>
      </c>
      <c r="E68" s="197" t="s">
        <v>248</v>
      </c>
      <c r="F68" s="135"/>
      <c r="G68" s="135"/>
      <c r="H68" s="135"/>
      <c r="I68" s="165" t="b">
        <v>0</v>
      </c>
      <c r="J68" s="135"/>
    </row>
    <row r="69" spans="1:10">
      <c r="A69" s="296"/>
      <c r="B69" s="184" t="s">
        <v>74</v>
      </c>
      <c r="C69" s="197" t="s">
        <v>246</v>
      </c>
      <c r="D69" s="135"/>
      <c r="E69" s="197" t="s">
        <v>247</v>
      </c>
      <c r="F69" s="197" t="s">
        <v>247</v>
      </c>
      <c r="G69" s="197" t="s">
        <v>247</v>
      </c>
      <c r="H69" s="197" t="s">
        <v>247</v>
      </c>
      <c r="I69" s="165" t="b">
        <v>0</v>
      </c>
      <c r="J69" s="137">
        <v>100</v>
      </c>
    </row>
    <row r="70" spans="1:10">
      <c r="A70" s="296"/>
      <c r="B70" s="184" t="s">
        <v>75</v>
      </c>
      <c r="C70" s="197" t="s">
        <v>246</v>
      </c>
      <c r="D70" s="135"/>
      <c r="E70" s="197" t="s">
        <v>247</v>
      </c>
      <c r="F70" s="197" t="s">
        <v>247</v>
      </c>
      <c r="G70" s="197" t="s">
        <v>247</v>
      </c>
      <c r="H70" s="197" t="s">
        <v>247</v>
      </c>
      <c r="I70" s="165" t="b">
        <v>0</v>
      </c>
      <c r="J70" s="137">
        <v>100</v>
      </c>
    </row>
    <row r="71" spans="1:10">
      <c r="A71" s="296"/>
      <c r="B71" s="184" t="s">
        <v>76</v>
      </c>
      <c r="C71" s="197" t="s">
        <v>248</v>
      </c>
      <c r="D71" s="197" t="s">
        <v>249</v>
      </c>
      <c r="E71" s="197" t="s">
        <v>248</v>
      </c>
      <c r="F71" s="135"/>
      <c r="G71" s="135"/>
      <c r="H71" s="135"/>
      <c r="I71" s="165" t="b">
        <v>0</v>
      </c>
      <c r="J71" s="135"/>
    </row>
    <row r="72" spans="1:10">
      <c r="A72" s="296"/>
      <c r="B72" s="184" t="s">
        <v>77</v>
      </c>
      <c r="C72" s="197" t="s">
        <v>252</v>
      </c>
      <c r="D72" s="135"/>
      <c r="E72" s="197" t="s">
        <v>247</v>
      </c>
      <c r="F72" s="197" t="s">
        <v>247</v>
      </c>
      <c r="G72" s="197" t="s">
        <v>247</v>
      </c>
      <c r="H72" s="197" t="s">
        <v>247</v>
      </c>
      <c r="I72" s="165" t="b">
        <v>0</v>
      </c>
      <c r="J72" s="137">
        <v>50</v>
      </c>
    </row>
    <row r="73" spans="1:10">
      <c r="A73" s="296"/>
      <c r="B73" s="184" t="s">
        <v>78</v>
      </c>
      <c r="C73" s="197" t="s">
        <v>252</v>
      </c>
      <c r="D73" s="135"/>
      <c r="E73" s="197" t="s">
        <v>247</v>
      </c>
      <c r="F73" s="197" t="s">
        <v>247</v>
      </c>
      <c r="G73" s="197" t="s">
        <v>247</v>
      </c>
      <c r="H73" s="197" t="s">
        <v>247</v>
      </c>
      <c r="I73" s="165" t="b">
        <v>0</v>
      </c>
      <c r="J73" s="137">
        <v>50</v>
      </c>
    </row>
    <row r="74" spans="1:10">
      <c r="A74" s="296"/>
      <c r="B74" s="184" t="s">
        <v>79</v>
      </c>
      <c r="C74" s="197" t="s">
        <v>246</v>
      </c>
      <c r="D74" s="135"/>
      <c r="E74" s="197" t="s">
        <v>247</v>
      </c>
      <c r="F74" s="197" t="s">
        <v>247</v>
      </c>
      <c r="G74" s="197" t="s">
        <v>247</v>
      </c>
      <c r="H74" s="197" t="s">
        <v>247</v>
      </c>
      <c r="I74" s="165" t="b">
        <v>0</v>
      </c>
      <c r="J74" s="137">
        <v>100</v>
      </c>
    </row>
    <row r="75" spans="1:10">
      <c r="A75" s="296"/>
      <c r="B75" s="184" t="s">
        <v>80</v>
      </c>
      <c r="C75" s="197" t="s">
        <v>246</v>
      </c>
      <c r="D75" s="135"/>
      <c r="E75" s="197" t="s">
        <v>247</v>
      </c>
      <c r="F75" s="197" t="s">
        <v>247</v>
      </c>
      <c r="G75" s="197" t="s">
        <v>247</v>
      </c>
      <c r="H75" s="197" t="s">
        <v>247</v>
      </c>
      <c r="I75" s="165" t="b">
        <v>0</v>
      </c>
      <c r="J75" s="137">
        <v>100</v>
      </c>
    </row>
    <row r="76" spans="1:10">
      <c r="A76" s="296"/>
      <c r="B76" s="184" t="s">
        <v>81</v>
      </c>
      <c r="C76" s="197" t="s">
        <v>246</v>
      </c>
      <c r="D76" s="135"/>
      <c r="E76" s="197" t="s">
        <v>247</v>
      </c>
      <c r="F76" s="197" t="s">
        <v>247</v>
      </c>
      <c r="G76" s="197" t="s">
        <v>247</v>
      </c>
      <c r="H76" s="197" t="s">
        <v>247</v>
      </c>
      <c r="I76" s="165" t="b">
        <v>0</v>
      </c>
      <c r="J76" s="137">
        <v>100</v>
      </c>
    </row>
    <row r="77" spans="1:10">
      <c r="A77" s="296"/>
      <c r="B77" s="184" t="s">
        <v>82</v>
      </c>
      <c r="C77" s="197" t="s">
        <v>246</v>
      </c>
      <c r="D77" s="135"/>
      <c r="E77" s="197" t="s">
        <v>247</v>
      </c>
      <c r="F77" s="197" t="s">
        <v>247</v>
      </c>
      <c r="G77" s="197" t="s">
        <v>247</v>
      </c>
      <c r="H77" s="197" t="s">
        <v>247</v>
      </c>
      <c r="I77" s="165" t="b">
        <v>0</v>
      </c>
      <c r="J77" s="137">
        <v>100</v>
      </c>
    </row>
    <row r="78" spans="1:10">
      <c r="A78" s="296"/>
      <c r="B78" s="184" t="s">
        <v>83</v>
      </c>
      <c r="C78" s="197" t="s">
        <v>246</v>
      </c>
      <c r="D78" s="135"/>
      <c r="E78" s="197" t="s">
        <v>247</v>
      </c>
      <c r="F78" s="197" t="s">
        <v>247</v>
      </c>
      <c r="G78" s="197" t="s">
        <v>247</v>
      </c>
      <c r="H78" s="197" t="s">
        <v>247</v>
      </c>
      <c r="I78" s="165" t="b">
        <v>0</v>
      </c>
      <c r="J78" s="137">
        <v>100</v>
      </c>
    </row>
    <row r="79" spans="1:10">
      <c r="A79" s="296"/>
      <c r="B79" s="184" t="s">
        <v>84</v>
      </c>
      <c r="C79" s="197" t="s">
        <v>248</v>
      </c>
      <c r="D79" s="197" t="s">
        <v>249</v>
      </c>
      <c r="E79" s="197" t="s">
        <v>248</v>
      </c>
      <c r="F79" s="135"/>
      <c r="G79" s="135"/>
      <c r="H79" s="135"/>
      <c r="I79" s="165" t="b">
        <v>0</v>
      </c>
      <c r="J79" s="135"/>
    </row>
    <row r="80" spans="1:10">
      <c r="A80" s="296"/>
      <c r="B80" s="184" t="s">
        <v>85</v>
      </c>
      <c r="C80" s="197" t="s">
        <v>246</v>
      </c>
      <c r="D80" s="135"/>
      <c r="E80" s="197" t="s">
        <v>247</v>
      </c>
      <c r="F80" s="197" t="s">
        <v>247</v>
      </c>
      <c r="G80" s="197" t="s">
        <v>247</v>
      </c>
      <c r="H80" s="197" t="s">
        <v>247</v>
      </c>
      <c r="I80" s="165" t="b">
        <v>0</v>
      </c>
      <c r="J80" s="137">
        <v>100</v>
      </c>
    </row>
    <row r="81" spans="1:10">
      <c r="A81" s="296"/>
      <c r="B81" s="184" t="s">
        <v>86</v>
      </c>
      <c r="C81" s="197" t="s">
        <v>246</v>
      </c>
      <c r="D81" s="135"/>
      <c r="E81" s="197" t="s">
        <v>247</v>
      </c>
      <c r="F81" s="197" t="s">
        <v>247</v>
      </c>
      <c r="G81" s="197" t="s">
        <v>247</v>
      </c>
      <c r="H81" s="197" t="s">
        <v>247</v>
      </c>
      <c r="I81" s="165" t="b">
        <v>0</v>
      </c>
      <c r="J81" s="137">
        <v>100</v>
      </c>
    </row>
    <row r="82" spans="1:10">
      <c r="A82" s="296"/>
      <c r="B82" s="184" t="s">
        <v>87</v>
      </c>
      <c r="C82" s="197" t="s">
        <v>246</v>
      </c>
      <c r="D82" s="135"/>
      <c r="E82" s="197" t="s">
        <v>247</v>
      </c>
      <c r="F82" s="197" t="s">
        <v>247</v>
      </c>
      <c r="G82" s="197" t="s">
        <v>247</v>
      </c>
      <c r="H82" s="197" t="s">
        <v>247</v>
      </c>
      <c r="I82" s="165" t="b">
        <v>0</v>
      </c>
      <c r="J82" s="137">
        <v>100</v>
      </c>
    </row>
    <row r="83" spans="1:10">
      <c r="A83" s="297" t="s">
        <v>88</v>
      </c>
      <c r="B83" s="185" t="s">
        <v>89</v>
      </c>
      <c r="C83" s="197" t="s">
        <v>246</v>
      </c>
      <c r="D83" s="135"/>
      <c r="E83" s="197" t="s">
        <v>247</v>
      </c>
      <c r="F83" s="197" t="s">
        <v>247</v>
      </c>
      <c r="G83" s="197" t="s">
        <v>247</v>
      </c>
      <c r="H83" s="197" t="s">
        <v>247</v>
      </c>
      <c r="I83" s="165" t="b">
        <v>0</v>
      </c>
      <c r="J83" s="137">
        <v>100</v>
      </c>
    </row>
    <row r="84" spans="1:10">
      <c r="A84" s="297"/>
      <c r="B84" s="185" t="s">
        <v>90</v>
      </c>
      <c r="C84" s="197" t="s">
        <v>246</v>
      </c>
      <c r="D84" s="135"/>
      <c r="E84" s="197" t="s">
        <v>247</v>
      </c>
      <c r="F84" s="197" t="s">
        <v>247</v>
      </c>
      <c r="G84" s="197" t="s">
        <v>247</v>
      </c>
      <c r="H84" s="197" t="s">
        <v>247</v>
      </c>
      <c r="I84" s="165" t="b">
        <v>0</v>
      </c>
      <c r="J84" s="137">
        <v>100</v>
      </c>
    </row>
    <row r="85" spans="1:10">
      <c r="A85" s="297"/>
      <c r="B85" s="185" t="s">
        <v>91</v>
      </c>
      <c r="C85" s="197" t="s">
        <v>246</v>
      </c>
      <c r="D85" s="135"/>
      <c r="E85" s="197" t="s">
        <v>247</v>
      </c>
      <c r="F85" s="197" t="s">
        <v>247</v>
      </c>
      <c r="G85" s="197" t="s">
        <v>247</v>
      </c>
      <c r="H85" s="197" t="s">
        <v>247</v>
      </c>
      <c r="I85" s="165" t="b">
        <v>0</v>
      </c>
      <c r="J85" s="137">
        <v>100</v>
      </c>
    </row>
    <row r="86" spans="1:10">
      <c r="A86" s="297"/>
      <c r="B86" s="185" t="s">
        <v>92</v>
      </c>
      <c r="C86" s="197" t="s">
        <v>246</v>
      </c>
      <c r="D86" s="135"/>
      <c r="E86" s="197" t="s">
        <v>247</v>
      </c>
      <c r="F86" s="197" t="s">
        <v>247</v>
      </c>
      <c r="G86" s="197" t="s">
        <v>247</v>
      </c>
      <c r="H86" s="197" t="s">
        <v>247</v>
      </c>
      <c r="I86" s="165" t="b">
        <v>0</v>
      </c>
      <c r="J86" s="137">
        <v>100</v>
      </c>
    </row>
    <row r="87" spans="1:10">
      <c r="A87" s="297"/>
      <c r="B87" s="185" t="s">
        <v>93</v>
      </c>
      <c r="C87" s="197" t="s">
        <v>246</v>
      </c>
      <c r="D87" s="135"/>
      <c r="E87" s="197" t="s">
        <v>247</v>
      </c>
      <c r="F87" s="197" t="s">
        <v>247</v>
      </c>
      <c r="G87" s="197" t="s">
        <v>247</v>
      </c>
      <c r="H87" s="197" t="s">
        <v>247</v>
      </c>
      <c r="I87" s="165" t="b">
        <v>0</v>
      </c>
      <c r="J87" s="137">
        <v>100</v>
      </c>
    </row>
    <row r="88" spans="1:10">
      <c r="A88" s="297"/>
      <c r="B88" s="185" t="s">
        <v>94</v>
      </c>
      <c r="C88" s="197" t="s">
        <v>246</v>
      </c>
      <c r="D88" s="135"/>
      <c r="E88" s="197" t="s">
        <v>247</v>
      </c>
      <c r="F88" s="197" t="s">
        <v>247</v>
      </c>
      <c r="G88" s="197" t="s">
        <v>247</v>
      </c>
      <c r="H88" s="197" t="s">
        <v>247</v>
      </c>
      <c r="I88" s="165" t="b">
        <v>0</v>
      </c>
      <c r="J88" s="137">
        <v>100</v>
      </c>
    </row>
    <row r="89" spans="1:10">
      <c r="A89" s="297"/>
      <c r="B89" s="185" t="s">
        <v>95</v>
      </c>
      <c r="C89" s="197" t="s">
        <v>248</v>
      </c>
      <c r="D89" s="197" t="s">
        <v>249</v>
      </c>
      <c r="E89" s="197" t="s">
        <v>248</v>
      </c>
      <c r="F89" s="135"/>
      <c r="G89" s="135"/>
      <c r="H89" s="135"/>
      <c r="I89" s="165" t="b">
        <v>0</v>
      </c>
      <c r="J89" s="135"/>
    </row>
    <row r="90" spans="1:10">
      <c r="A90" s="297"/>
      <c r="B90" s="185" t="s">
        <v>96</v>
      </c>
      <c r="C90" s="197" t="s">
        <v>246</v>
      </c>
      <c r="D90" s="135"/>
      <c r="E90" s="197" t="s">
        <v>247</v>
      </c>
      <c r="F90" s="197" t="s">
        <v>247</v>
      </c>
      <c r="G90" s="197" t="s">
        <v>247</v>
      </c>
      <c r="H90" s="197" t="s">
        <v>247</v>
      </c>
      <c r="I90" s="165" t="b">
        <v>0</v>
      </c>
      <c r="J90" s="137">
        <v>100</v>
      </c>
    </row>
    <row r="91" spans="1:10">
      <c r="A91" s="297"/>
      <c r="B91" s="185" t="s">
        <v>97</v>
      </c>
      <c r="C91" s="197" t="s">
        <v>246</v>
      </c>
      <c r="D91" s="135"/>
      <c r="E91" s="197" t="s">
        <v>247</v>
      </c>
      <c r="F91" s="197" t="s">
        <v>247</v>
      </c>
      <c r="G91" s="197" t="s">
        <v>247</v>
      </c>
      <c r="H91" s="197" t="s">
        <v>247</v>
      </c>
      <c r="I91" s="165" t="b">
        <v>0</v>
      </c>
      <c r="J91" s="137">
        <v>100</v>
      </c>
    </row>
    <row r="92" spans="1:10">
      <c r="A92" s="297"/>
      <c r="B92" s="185" t="s">
        <v>98</v>
      </c>
      <c r="C92" s="197" t="s">
        <v>246</v>
      </c>
      <c r="D92" s="135"/>
      <c r="E92" s="197" t="s">
        <v>247</v>
      </c>
      <c r="F92" s="197" t="s">
        <v>247</v>
      </c>
      <c r="G92" s="197" t="s">
        <v>247</v>
      </c>
      <c r="H92" s="197" t="s">
        <v>247</v>
      </c>
      <c r="I92" s="165" t="b">
        <v>0</v>
      </c>
      <c r="J92" s="137">
        <v>100</v>
      </c>
    </row>
    <row r="93" spans="1:10">
      <c r="A93" s="297"/>
      <c r="B93" s="185" t="s">
        <v>99</v>
      </c>
      <c r="C93" s="197" t="s">
        <v>246</v>
      </c>
      <c r="D93" s="135"/>
      <c r="E93" s="197" t="s">
        <v>247</v>
      </c>
      <c r="F93" s="197" t="s">
        <v>247</v>
      </c>
      <c r="G93" s="197" t="s">
        <v>247</v>
      </c>
      <c r="H93" s="197" t="s">
        <v>247</v>
      </c>
      <c r="I93" s="165" t="b">
        <v>0</v>
      </c>
      <c r="J93" s="137">
        <v>100</v>
      </c>
    </row>
    <row r="94" spans="1:10">
      <c r="A94" s="297"/>
      <c r="B94" s="185" t="s">
        <v>100</v>
      </c>
      <c r="C94" s="197" t="s">
        <v>246</v>
      </c>
      <c r="D94" s="135"/>
      <c r="E94" s="197" t="s">
        <v>247</v>
      </c>
      <c r="F94" s="197" t="s">
        <v>247</v>
      </c>
      <c r="G94" s="197" t="s">
        <v>247</v>
      </c>
      <c r="H94" s="197" t="s">
        <v>247</v>
      </c>
      <c r="I94" s="165" t="b">
        <v>0</v>
      </c>
      <c r="J94" s="137">
        <v>100</v>
      </c>
    </row>
    <row r="95" spans="1:10">
      <c r="A95" s="297"/>
      <c r="B95" s="185" t="s">
        <v>101</v>
      </c>
      <c r="C95" s="197" t="s">
        <v>248</v>
      </c>
      <c r="D95" s="197" t="s">
        <v>249</v>
      </c>
      <c r="E95" s="197" t="s">
        <v>248</v>
      </c>
      <c r="F95" s="135"/>
      <c r="G95" s="135"/>
      <c r="H95" s="135"/>
      <c r="I95" s="165" t="b">
        <v>0</v>
      </c>
      <c r="J95" s="135"/>
    </row>
    <row r="96" spans="1:10">
      <c r="A96" s="297"/>
      <c r="B96" s="185" t="s">
        <v>102</v>
      </c>
      <c r="C96" s="197" t="s">
        <v>246</v>
      </c>
      <c r="D96" s="135"/>
      <c r="E96" s="197" t="s">
        <v>247</v>
      </c>
      <c r="F96" s="197" t="s">
        <v>247</v>
      </c>
      <c r="G96" s="197" t="s">
        <v>247</v>
      </c>
      <c r="H96" s="197" t="s">
        <v>247</v>
      </c>
      <c r="I96" s="165" t="b">
        <v>0</v>
      </c>
      <c r="J96" s="137">
        <v>100</v>
      </c>
    </row>
    <row r="97" spans="1:10">
      <c r="A97" s="297"/>
      <c r="B97" s="140" t="s">
        <v>103</v>
      </c>
      <c r="C97" s="197" t="s">
        <v>248</v>
      </c>
      <c r="D97" s="197" t="s">
        <v>249</v>
      </c>
      <c r="E97" s="197" t="s">
        <v>248</v>
      </c>
      <c r="F97" s="135"/>
      <c r="G97" s="135"/>
      <c r="H97" s="135"/>
      <c r="I97" s="165" t="b">
        <v>0</v>
      </c>
      <c r="J97" s="135"/>
    </row>
    <row r="98" spans="1:10">
      <c r="A98" s="297"/>
      <c r="B98" s="185" t="s">
        <v>104</v>
      </c>
      <c r="C98" s="197" t="s">
        <v>246</v>
      </c>
      <c r="D98" s="135"/>
      <c r="E98" s="197" t="s">
        <v>247</v>
      </c>
      <c r="F98" s="197" t="s">
        <v>247</v>
      </c>
      <c r="G98" s="197" t="s">
        <v>247</v>
      </c>
      <c r="H98" s="197" t="s">
        <v>247</v>
      </c>
      <c r="I98" s="165" t="b">
        <v>0</v>
      </c>
      <c r="J98" s="137">
        <v>100</v>
      </c>
    </row>
    <row r="99" spans="1:10">
      <c r="A99" s="297"/>
      <c r="B99" s="185" t="s">
        <v>105</v>
      </c>
      <c r="C99" s="197" t="s">
        <v>246</v>
      </c>
      <c r="D99" s="135"/>
      <c r="E99" s="197" t="s">
        <v>247</v>
      </c>
      <c r="F99" s="197" t="s">
        <v>247</v>
      </c>
      <c r="G99" s="197" t="s">
        <v>247</v>
      </c>
      <c r="H99" s="197" t="s">
        <v>247</v>
      </c>
      <c r="I99" s="165" t="b">
        <v>0</v>
      </c>
      <c r="J99" s="137">
        <v>100</v>
      </c>
    </row>
    <row r="100" spans="1:10">
      <c r="A100" s="297"/>
      <c r="B100" s="185" t="s">
        <v>106</v>
      </c>
      <c r="C100" s="197" t="s">
        <v>246</v>
      </c>
      <c r="D100" s="135"/>
      <c r="E100" s="197" t="s">
        <v>247</v>
      </c>
      <c r="F100" s="197" t="s">
        <v>247</v>
      </c>
      <c r="G100" s="197" t="s">
        <v>247</v>
      </c>
      <c r="H100" s="197" t="s">
        <v>247</v>
      </c>
      <c r="I100" s="165" t="b">
        <v>0</v>
      </c>
      <c r="J100" s="137">
        <v>100</v>
      </c>
    </row>
    <row r="101" spans="1:10">
      <c r="A101" s="297"/>
      <c r="B101" s="185" t="s">
        <v>107</v>
      </c>
      <c r="C101" s="197" t="s">
        <v>248</v>
      </c>
      <c r="D101" s="197" t="s">
        <v>249</v>
      </c>
      <c r="E101" s="197" t="s">
        <v>248</v>
      </c>
      <c r="F101" s="135"/>
      <c r="G101" s="135"/>
      <c r="H101" s="135"/>
      <c r="I101" s="165" t="b">
        <v>0</v>
      </c>
      <c r="J101" s="135"/>
    </row>
    <row r="102" spans="1:10">
      <c r="A102" s="297"/>
      <c r="B102" s="185" t="s">
        <v>108</v>
      </c>
      <c r="C102" s="197" t="s">
        <v>246</v>
      </c>
      <c r="D102" s="135"/>
      <c r="E102" s="197" t="s">
        <v>247</v>
      </c>
      <c r="F102" s="197" t="s">
        <v>247</v>
      </c>
      <c r="G102" s="197" t="s">
        <v>247</v>
      </c>
      <c r="H102" s="197" t="s">
        <v>247</v>
      </c>
      <c r="I102" s="165" t="b">
        <v>0</v>
      </c>
      <c r="J102" s="137">
        <v>100</v>
      </c>
    </row>
    <row r="103" spans="1:10">
      <c r="A103" s="288" t="s">
        <v>109</v>
      </c>
      <c r="B103" s="186" t="s">
        <v>110</v>
      </c>
      <c r="C103" s="197" t="s">
        <v>246</v>
      </c>
      <c r="D103" s="135"/>
      <c r="E103" s="197" t="s">
        <v>247</v>
      </c>
      <c r="F103" s="197" t="s">
        <v>247</v>
      </c>
      <c r="G103" s="197" t="s">
        <v>247</v>
      </c>
      <c r="H103" s="197" t="s">
        <v>247</v>
      </c>
      <c r="I103" s="165" t="b">
        <v>0</v>
      </c>
      <c r="J103" s="137">
        <v>100</v>
      </c>
    </row>
    <row r="104" spans="1:10">
      <c r="A104" s="288"/>
      <c r="B104" s="186" t="s">
        <v>111</v>
      </c>
      <c r="C104" s="197" t="s">
        <v>246</v>
      </c>
      <c r="D104" s="135"/>
      <c r="E104" s="197" t="s">
        <v>247</v>
      </c>
      <c r="F104" s="197" t="s">
        <v>247</v>
      </c>
      <c r="G104" s="197" t="s">
        <v>247</v>
      </c>
      <c r="H104" s="197" t="s">
        <v>247</v>
      </c>
      <c r="I104" s="165" t="b">
        <v>0</v>
      </c>
      <c r="J104" s="137">
        <v>100</v>
      </c>
    </row>
    <row r="105" spans="1:10">
      <c r="A105" s="288"/>
      <c r="B105" s="186" t="s">
        <v>112</v>
      </c>
      <c r="C105" s="197" t="s">
        <v>246</v>
      </c>
      <c r="D105" s="135"/>
      <c r="E105" s="197" t="s">
        <v>247</v>
      </c>
      <c r="F105" s="197" t="s">
        <v>247</v>
      </c>
      <c r="G105" s="197" t="s">
        <v>247</v>
      </c>
      <c r="H105" s="197" t="s">
        <v>247</v>
      </c>
      <c r="I105" s="165" t="b">
        <v>0</v>
      </c>
      <c r="J105" s="137">
        <v>100</v>
      </c>
    </row>
    <row r="106" spans="1:10">
      <c r="A106" s="288"/>
      <c r="B106" s="186" t="s">
        <v>113</v>
      </c>
      <c r="C106" s="197" t="s">
        <v>246</v>
      </c>
      <c r="D106" s="135"/>
      <c r="E106" s="197" t="s">
        <v>247</v>
      </c>
      <c r="F106" s="197" t="s">
        <v>247</v>
      </c>
      <c r="G106" s="197" t="s">
        <v>247</v>
      </c>
      <c r="H106" s="197" t="s">
        <v>247</v>
      </c>
      <c r="I106" s="165" t="b">
        <v>0</v>
      </c>
      <c r="J106" s="137">
        <v>100</v>
      </c>
    </row>
    <row r="107" spans="1:10">
      <c r="A107" s="288"/>
      <c r="B107" s="186" t="s">
        <v>114</v>
      </c>
      <c r="C107" s="197" t="s">
        <v>246</v>
      </c>
      <c r="D107" s="135"/>
      <c r="E107" s="197" t="s">
        <v>247</v>
      </c>
      <c r="F107" s="197" t="s">
        <v>247</v>
      </c>
      <c r="G107" s="197" t="s">
        <v>247</v>
      </c>
      <c r="H107" s="197" t="s">
        <v>247</v>
      </c>
      <c r="I107" s="165" t="b">
        <v>0</v>
      </c>
      <c r="J107" s="137">
        <v>100</v>
      </c>
    </row>
    <row r="108" spans="1:10">
      <c r="A108" s="288"/>
      <c r="B108" s="186" t="s">
        <v>115</v>
      </c>
      <c r="C108" s="197" t="s">
        <v>246</v>
      </c>
      <c r="D108" s="135"/>
      <c r="E108" s="197" t="s">
        <v>247</v>
      </c>
      <c r="F108" s="197" t="s">
        <v>247</v>
      </c>
      <c r="G108" s="197" t="s">
        <v>247</v>
      </c>
      <c r="H108" s="197" t="s">
        <v>247</v>
      </c>
      <c r="I108" s="165" t="b">
        <v>0</v>
      </c>
      <c r="J108" s="137">
        <v>100</v>
      </c>
    </row>
    <row r="109" spans="1:10">
      <c r="A109" s="288"/>
      <c r="B109" s="186" t="s">
        <v>116</v>
      </c>
      <c r="C109" s="197" t="s">
        <v>246</v>
      </c>
      <c r="D109" s="135"/>
      <c r="E109" s="197" t="s">
        <v>247</v>
      </c>
      <c r="F109" s="197" t="s">
        <v>247</v>
      </c>
      <c r="G109" s="197" t="s">
        <v>247</v>
      </c>
      <c r="H109" s="197" t="s">
        <v>247</v>
      </c>
      <c r="I109" s="165" t="b">
        <v>0</v>
      </c>
      <c r="J109" s="137">
        <v>100</v>
      </c>
    </row>
    <row r="110" spans="1:10">
      <c r="A110" s="288"/>
      <c r="B110" s="186" t="s">
        <v>117</v>
      </c>
      <c r="C110" s="197" t="s">
        <v>246</v>
      </c>
      <c r="D110" s="135"/>
      <c r="E110" s="197" t="s">
        <v>247</v>
      </c>
      <c r="F110" s="197" t="s">
        <v>247</v>
      </c>
      <c r="G110" s="197" t="s">
        <v>247</v>
      </c>
      <c r="H110" s="197" t="s">
        <v>247</v>
      </c>
      <c r="I110" s="165" t="b">
        <v>0</v>
      </c>
      <c r="J110" s="137">
        <v>100</v>
      </c>
    </row>
    <row r="111" spans="1:10">
      <c r="A111" s="288"/>
      <c r="B111" s="186" t="s">
        <v>118</v>
      </c>
      <c r="C111" s="197" t="s">
        <v>246</v>
      </c>
      <c r="D111" s="135"/>
      <c r="E111" s="197" t="s">
        <v>247</v>
      </c>
      <c r="F111" s="197" t="s">
        <v>247</v>
      </c>
      <c r="G111" s="197" t="s">
        <v>247</v>
      </c>
      <c r="H111" s="197" t="s">
        <v>247</v>
      </c>
      <c r="I111" s="165" t="b">
        <v>0</v>
      </c>
      <c r="J111" s="137">
        <v>100</v>
      </c>
    </row>
    <row r="112" spans="1:10">
      <c r="A112" s="288"/>
      <c r="B112" s="186" t="s">
        <v>119</v>
      </c>
      <c r="C112" s="197" t="s">
        <v>246</v>
      </c>
      <c r="D112" s="135"/>
      <c r="E112" s="197" t="s">
        <v>247</v>
      </c>
      <c r="F112" s="197" t="s">
        <v>247</v>
      </c>
      <c r="G112" s="197" t="s">
        <v>247</v>
      </c>
      <c r="H112" s="197" t="s">
        <v>247</v>
      </c>
      <c r="I112" s="165" t="b">
        <v>0</v>
      </c>
      <c r="J112" s="137">
        <v>100</v>
      </c>
    </row>
    <row r="113" spans="1:10">
      <c r="A113" s="288"/>
      <c r="B113" s="186" t="s">
        <v>120</v>
      </c>
      <c r="C113" s="197" t="s">
        <v>246</v>
      </c>
      <c r="D113" s="135"/>
      <c r="E113" s="197" t="s">
        <v>247</v>
      </c>
      <c r="F113" s="197" t="s">
        <v>247</v>
      </c>
      <c r="G113" s="197" t="s">
        <v>247</v>
      </c>
      <c r="H113" s="197" t="s">
        <v>247</v>
      </c>
      <c r="I113" s="165" t="b">
        <v>0</v>
      </c>
      <c r="J113" s="137">
        <v>100</v>
      </c>
    </row>
    <row r="114" spans="1:10">
      <c r="A114" s="288"/>
      <c r="B114" s="186" t="s">
        <v>121</v>
      </c>
      <c r="C114" s="197" t="s">
        <v>246</v>
      </c>
      <c r="D114" s="135"/>
      <c r="E114" s="197" t="s">
        <v>247</v>
      </c>
      <c r="F114" s="197" t="s">
        <v>247</v>
      </c>
      <c r="G114" s="197" t="s">
        <v>247</v>
      </c>
      <c r="H114" s="197" t="s">
        <v>247</v>
      </c>
      <c r="I114" s="165" t="b">
        <v>0</v>
      </c>
      <c r="J114" s="137">
        <v>100</v>
      </c>
    </row>
    <row r="115" spans="1:10">
      <c r="A115" s="288"/>
      <c r="B115" s="186" t="s">
        <v>122</v>
      </c>
      <c r="C115" s="197" t="s">
        <v>246</v>
      </c>
      <c r="D115" s="135"/>
      <c r="E115" s="197" t="s">
        <v>247</v>
      </c>
      <c r="F115" s="197" t="s">
        <v>247</v>
      </c>
      <c r="G115" s="197" t="s">
        <v>247</v>
      </c>
      <c r="H115" s="197" t="s">
        <v>247</v>
      </c>
      <c r="I115" s="165" t="b">
        <v>0</v>
      </c>
      <c r="J115" s="137">
        <v>100</v>
      </c>
    </row>
    <row r="116" spans="1:10">
      <c r="A116" s="288"/>
      <c r="B116" s="186" t="s">
        <v>123</v>
      </c>
      <c r="C116" s="197" t="s">
        <v>246</v>
      </c>
      <c r="D116" s="135"/>
      <c r="E116" s="197" t="s">
        <v>247</v>
      </c>
      <c r="F116" s="197" t="s">
        <v>247</v>
      </c>
      <c r="G116" s="197" t="s">
        <v>247</v>
      </c>
      <c r="H116" s="197" t="s">
        <v>247</v>
      </c>
      <c r="I116" s="165" t="b">
        <v>0</v>
      </c>
      <c r="J116" s="137">
        <v>100</v>
      </c>
    </row>
    <row r="117" spans="1:10">
      <c r="A117" s="288"/>
      <c r="B117" s="186" t="s">
        <v>124</v>
      </c>
      <c r="C117" s="197" t="s">
        <v>246</v>
      </c>
      <c r="D117" s="135"/>
      <c r="E117" s="197" t="s">
        <v>247</v>
      </c>
      <c r="F117" s="197" t="s">
        <v>247</v>
      </c>
      <c r="G117" s="197" t="s">
        <v>247</v>
      </c>
      <c r="H117" s="197" t="s">
        <v>247</v>
      </c>
      <c r="I117" s="165" t="b">
        <v>0</v>
      </c>
      <c r="J117" s="137">
        <v>100</v>
      </c>
    </row>
    <row r="118" spans="1:10">
      <c r="A118" s="288"/>
      <c r="B118" s="186" t="s">
        <v>125</v>
      </c>
      <c r="C118" s="197" t="s">
        <v>246</v>
      </c>
      <c r="D118" s="135"/>
      <c r="E118" s="197" t="s">
        <v>247</v>
      </c>
      <c r="F118" s="197" t="s">
        <v>247</v>
      </c>
      <c r="G118" s="197" t="s">
        <v>247</v>
      </c>
      <c r="H118" s="197" t="s">
        <v>247</v>
      </c>
      <c r="I118" s="165" t="b">
        <v>0</v>
      </c>
      <c r="J118" s="137">
        <v>100</v>
      </c>
    </row>
    <row r="119" spans="1:10">
      <c r="A119" s="289" t="s">
        <v>126</v>
      </c>
      <c r="B119" s="187" t="s">
        <v>127</v>
      </c>
      <c r="C119" s="197" t="s">
        <v>248</v>
      </c>
      <c r="D119" s="197" t="s">
        <v>249</v>
      </c>
      <c r="E119" s="197" t="s">
        <v>248</v>
      </c>
      <c r="F119" s="135"/>
      <c r="G119" s="135"/>
      <c r="H119" s="135"/>
      <c r="I119" s="165" t="b">
        <v>0</v>
      </c>
      <c r="J119" s="135"/>
    </row>
    <row r="120" spans="1:10">
      <c r="A120" s="289"/>
      <c r="B120" s="187" t="s">
        <v>128</v>
      </c>
      <c r="C120" s="197" t="s">
        <v>246</v>
      </c>
      <c r="D120" s="135"/>
      <c r="E120" s="197" t="s">
        <v>247</v>
      </c>
      <c r="F120" s="197" t="s">
        <v>247</v>
      </c>
      <c r="G120" s="197" t="s">
        <v>247</v>
      </c>
      <c r="H120" s="197" t="s">
        <v>247</v>
      </c>
      <c r="I120" s="165" t="b">
        <v>0</v>
      </c>
      <c r="J120" s="137">
        <v>100</v>
      </c>
    </row>
    <row r="121" spans="1:10">
      <c r="A121" s="289"/>
      <c r="B121" s="187" t="s">
        <v>129</v>
      </c>
      <c r="C121" s="197" t="s">
        <v>246</v>
      </c>
      <c r="D121" s="135"/>
      <c r="E121" s="197" t="s">
        <v>247</v>
      </c>
      <c r="F121" s="197" t="s">
        <v>247</v>
      </c>
      <c r="G121" s="197" t="s">
        <v>247</v>
      </c>
      <c r="H121" s="197" t="s">
        <v>247</v>
      </c>
      <c r="I121" s="165" t="b">
        <v>0</v>
      </c>
      <c r="J121" s="137">
        <v>100</v>
      </c>
    </row>
    <row r="122" spans="1:10">
      <c r="A122" s="289"/>
      <c r="B122" s="187" t="s">
        <v>130</v>
      </c>
      <c r="C122" s="197" t="s">
        <v>246</v>
      </c>
      <c r="D122" s="135"/>
      <c r="E122" s="197" t="s">
        <v>247</v>
      </c>
      <c r="F122" s="197" t="s">
        <v>247</v>
      </c>
      <c r="G122" s="197" t="s">
        <v>247</v>
      </c>
      <c r="H122" s="197" t="s">
        <v>247</v>
      </c>
      <c r="I122" s="165" t="b">
        <v>0</v>
      </c>
      <c r="J122" s="137">
        <v>100</v>
      </c>
    </row>
    <row r="123" spans="1:10">
      <c r="A123" s="289"/>
      <c r="B123" s="187" t="s">
        <v>131</v>
      </c>
      <c r="C123" s="197" t="s">
        <v>246</v>
      </c>
      <c r="D123" s="135"/>
      <c r="E123" s="197" t="s">
        <v>247</v>
      </c>
      <c r="F123" s="197" t="s">
        <v>247</v>
      </c>
      <c r="G123" s="197" t="s">
        <v>247</v>
      </c>
      <c r="H123" s="197" t="s">
        <v>247</v>
      </c>
      <c r="I123" s="165" t="b">
        <v>0</v>
      </c>
      <c r="J123" s="137">
        <v>100</v>
      </c>
    </row>
    <row r="124" spans="1:10">
      <c r="A124" s="289"/>
      <c r="B124" s="187" t="s">
        <v>132</v>
      </c>
      <c r="C124" s="197" t="s">
        <v>246</v>
      </c>
      <c r="D124" s="135"/>
      <c r="E124" s="197" t="s">
        <v>247</v>
      </c>
      <c r="F124" s="197" t="s">
        <v>247</v>
      </c>
      <c r="G124" s="197" t="s">
        <v>247</v>
      </c>
      <c r="H124" s="197" t="s">
        <v>247</v>
      </c>
      <c r="I124" s="165" t="b">
        <v>0</v>
      </c>
      <c r="J124" s="137">
        <v>100</v>
      </c>
    </row>
    <row r="125" spans="1:10">
      <c r="A125" s="289"/>
      <c r="B125" s="187" t="s">
        <v>133</v>
      </c>
      <c r="C125" s="197" t="s">
        <v>246</v>
      </c>
      <c r="D125" s="135"/>
      <c r="E125" s="197" t="s">
        <v>247</v>
      </c>
      <c r="F125" s="197" t="s">
        <v>247</v>
      </c>
      <c r="G125" s="197" t="s">
        <v>247</v>
      </c>
      <c r="H125" s="197" t="s">
        <v>247</v>
      </c>
      <c r="I125" s="165" t="b">
        <v>0</v>
      </c>
      <c r="J125" s="137">
        <v>100</v>
      </c>
    </row>
    <row r="126" spans="1:10">
      <c r="A126" s="289"/>
      <c r="B126" s="187" t="s">
        <v>134</v>
      </c>
      <c r="C126" s="197" t="s">
        <v>246</v>
      </c>
      <c r="D126" s="135"/>
      <c r="E126" s="197" t="s">
        <v>247</v>
      </c>
      <c r="F126" s="197" t="s">
        <v>247</v>
      </c>
      <c r="G126" s="197" t="s">
        <v>247</v>
      </c>
      <c r="H126" s="197" t="s">
        <v>247</v>
      </c>
      <c r="I126" s="165" t="b">
        <v>0</v>
      </c>
      <c r="J126" s="137">
        <v>100</v>
      </c>
    </row>
    <row r="127" spans="1:10">
      <c r="A127" s="289"/>
      <c r="B127" s="187" t="s">
        <v>135</v>
      </c>
      <c r="C127" s="197" t="s">
        <v>252</v>
      </c>
      <c r="D127" s="135"/>
      <c r="E127" s="197" t="s">
        <v>247</v>
      </c>
      <c r="F127" s="197" t="s">
        <v>247</v>
      </c>
      <c r="G127" s="197" t="s">
        <v>247</v>
      </c>
      <c r="H127" s="197" t="s">
        <v>247</v>
      </c>
      <c r="I127" s="165" t="b">
        <v>0</v>
      </c>
      <c r="J127" s="137">
        <v>50</v>
      </c>
    </row>
    <row r="128" spans="1:10">
      <c r="A128" s="289"/>
      <c r="B128" s="187" t="s">
        <v>136</v>
      </c>
      <c r="C128" s="197" t="s">
        <v>252</v>
      </c>
      <c r="D128" s="135"/>
      <c r="E128" s="197" t="s">
        <v>247</v>
      </c>
      <c r="F128" s="197" t="s">
        <v>247</v>
      </c>
      <c r="G128" s="197" t="s">
        <v>247</v>
      </c>
      <c r="H128" s="197" t="s">
        <v>247</v>
      </c>
      <c r="I128" s="165" t="b">
        <v>0</v>
      </c>
      <c r="J128" s="137">
        <v>50</v>
      </c>
    </row>
    <row r="129" spans="1:10">
      <c r="A129" s="289"/>
      <c r="B129" s="187" t="s">
        <v>137</v>
      </c>
      <c r="C129" s="197" t="s">
        <v>248</v>
      </c>
      <c r="D129" s="197" t="s">
        <v>249</v>
      </c>
      <c r="E129" s="197" t="s">
        <v>248</v>
      </c>
      <c r="F129" s="135"/>
      <c r="G129" s="135"/>
      <c r="H129" s="135"/>
      <c r="I129" s="165" t="b">
        <v>0</v>
      </c>
      <c r="J129" s="135"/>
    </row>
    <row r="130" spans="1:10">
      <c r="A130" s="289"/>
      <c r="B130" s="187" t="s">
        <v>138</v>
      </c>
      <c r="C130" s="197" t="s">
        <v>252</v>
      </c>
      <c r="D130" s="135"/>
      <c r="E130" s="197" t="s">
        <v>247</v>
      </c>
      <c r="F130" s="197" t="s">
        <v>247</v>
      </c>
      <c r="G130" s="197" t="s">
        <v>247</v>
      </c>
      <c r="H130" s="197" t="s">
        <v>247</v>
      </c>
      <c r="I130" s="165" t="b">
        <v>0</v>
      </c>
      <c r="J130" s="137">
        <v>50</v>
      </c>
    </row>
    <row r="131" spans="1:10">
      <c r="A131" s="289"/>
      <c r="B131" s="187" t="s">
        <v>139</v>
      </c>
      <c r="C131" s="197" t="s">
        <v>252</v>
      </c>
      <c r="D131" s="135"/>
      <c r="E131" s="197" t="s">
        <v>247</v>
      </c>
      <c r="F131" s="197" t="s">
        <v>247</v>
      </c>
      <c r="G131" s="197" t="s">
        <v>247</v>
      </c>
      <c r="H131" s="197" t="s">
        <v>247</v>
      </c>
      <c r="I131" s="165" t="b">
        <v>0</v>
      </c>
      <c r="J131" s="137">
        <v>50</v>
      </c>
    </row>
    <row r="132" spans="1:10">
      <c r="A132" s="289"/>
      <c r="B132" s="187" t="s">
        <v>140</v>
      </c>
      <c r="C132" s="197" t="s">
        <v>246</v>
      </c>
      <c r="D132" s="135"/>
      <c r="E132" s="197" t="s">
        <v>247</v>
      </c>
      <c r="F132" s="197" t="s">
        <v>247</v>
      </c>
      <c r="G132" s="197" t="s">
        <v>247</v>
      </c>
      <c r="H132" s="197" t="s">
        <v>247</v>
      </c>
      <c r="I132" s="165" t="b">
        <v>0</v>
      </c>
      <c r="J132" s="137">
        <v>100</v>
      </c>
    </row>
    <row r="133" spans="1:10">
      <c r="A133" s="289"/>
      <c r="B133" s="187" t="s">
        <v>141</v>
      </c>
      <c r="C133" s="197" t="s">
        <v>246</v>
      </c>
      <c r="D133" s="135"/>
      <c r="E133" s="197" t="s">
        <v>247</v>
      </c>
      <c r="F133" s="197" t="s">
        <v>247</v>
      </c>
      <c r="G133" s="197" t="s">
        <v>247</v>
      </c>
      <c r="H133" s="197" t="s">
        <v>247</v>
      </c>
      <c r="I133" s="165" t="b">
        <v>0</v>
      </c>
      <c r="J133" s="137">
        <v>100</v>
      </c>
    </row>
    <row r="134" spans="1:10">
      <c r="A134" s="289"/>
      <c r="B134" s="187" t="s">
        <v>142</v>
      </c>
      <c r="C134" s="197" t="s">
        <v>248</v>
      </c>
      <c r="D134" s="197" t="s">
        <v>249</v>
      </c>
      <c r="E134" s="197" t="s">
        <v>248</v>
      </c>
      <c r="F134" s="135"/>
      <c r="G134" s="135"/>
      <c r="H134" s="135"/>
      <c r="I134" s="165" t="b">
        <v>0</v>
      </c>
      <c r="J134" s="135"/>
    </row>
    <row r="135" spans="1:10">
      <c r="A135" s="301" t="s">
        <v>143</v>
      </c>
      <c r="B135" s="188" t="s">
        <v>144</v>
      </c>
      <c r="C135" s="197" t="s">
        <v>246</v>
      </c>
      <c r="D135" s="135"/>
      <c r="E135" s="197" t="s">
        <v>247</v>
      </c>
      <c r="F135" s="197" t="s">
        <v>247</v>
      </c>
      <c r="G135" s="197" t="s">
        <v>247</v>
      </c>
      <c r="H135" s="197" t="s">
        <v>247</v>
      </c>
      <c r="I135" s="165" t="b">
        <v>0</v>
      </c>
      <c r="J135" s="137">
        <v>100</v>
      </c>
    </row>
    <row r="136" spans="1:10">
      <c r="A136" s="301"/>
      <c r="B136" s="189" t="s">
        <v>145</v>
      </c>
      <c r="C136" s="197" t="s">
        <v>248</v>
      </c>
      <c r="D136" s="197" t="s">
        <v>249</v>
      </c>
      <c r="E136" s="197" t="s">
        <v>248</v>
      </c>
      <c r="F136" s="135"/>
      <c r="G136" s="135"/>
      <c r="H136" s="135"/>
      <c r="I136" s="165" t="b">
        <v>0</v>
      </c>
      <c r="J136" s="135"/>
    </row>
    <row r="137" spans="1:10">
      <c r="A137" s="301"/>
      <c r="B137" s="188" t="s">
        <v>146</v>
      </c>
      <c r="C137" s="197" t="s">
        <v>246</v>
      </c>
      <c r="D137" s="135"/>
      <c r="E137" s="197" t="s">
        <v>247</v>
      </c>
      <c r="F137" s="197" t="s">
        <v>247</v>
      </c>
      <c r="G137" s="197" t="s">
        <v>247</v>
      </c>
      <c r="H137" s="197" t="s">
        <v>247</v>
      </c>
      <c r="I137" s="165" t="b">
        <v>0</v>
      </c>
      <c r="J137" s="137">
        <v>100</v>
      </c>
    </row>
    <row r="138" spans="1:10">
      <c r="A138" s="301"/>
      <c r="B138" s="189" t="s">
        <v>148</v>
      </c>
      <c r="C138" s="197" t="s">
        <v>248</v>
      </c>
      <c r="D138" s="197" t="s">
        <v>249</v>
      </c>
      <c r="E138" s="197" t="s">
        <v>248</v>
      </c>
      <c r="F138" s="135"/>
      <c r="G138" s="135"/>
      <c r="H138" s="135"/>
      <c r="I138" s="165" t="b">
        <v>0</v>
      </c>
      <c r="J138" s="135"/>
    </row>
    <row r="139" spans="1:10">
      <c r="A139" s="301"/>
      <c r="B139" s="189" t="s">
        <v>149</v>
      </c>
      <c r="C139" s="197" t="s">
        <v>248</v>
      </c>
      <c r="D139" s="197" t="s">
        <v>249</v>
      </c>
      <c r="E139" s="197" t="s">
        <v>248</v>
      </c>
      <c r="F139" s="135"/>
      <c r="G139" s="135"/>
      <c r="H139" s="135"/>
      <c r="I139" s="165" t="b">
        <v>0</v>
      </c>
      <c r="J139" s="135"/>
    </row>
    <row r="140" spans="1:10">
      <c r="A140" s="301"/>
      <c r="B140" s="188" t="s">
        <v>150</v>
      </c>
      <c r="C140" s="197" t="s">
        <v>246</v>
      </c>
      <c r="D140" s="135"/>
      <c r="E140" s="197" t="s">
        <v>247</v>
      </c>
      <c r="F140" s="197" t="s">
        <v>247</v>
      </c>
      <c r="G140" s="197" t="s">
        <v>247</v>
      </c>
      <c r="H140" s="197" t="s">
        <v>247</v>
      </c>
      <c r="I140" s="165" t="b">
        <v>0</v>
      </c>
      <c r="J140" s="137">
        <v>100</v>
      </c>
    </row>
    <row r="141" spans="1:10">
      <c r="A141" s="301"/>
      <c r="B141" s="188" t="s">
        <v>151</v>
      </c>
      <c r="C141" s="197" t="s">
        <v>246</v>
      </c>
      <c r="D141" s="135"/>
      <c r="E141" s="197" t="s">
        <v>247</v>
      </c>
      <c r="F141" s="197" t="s">
        <v>247</v>
      </c>
      <c r="G141" s="197" t="s">
        <v>247</v>
      </c>
      <c r="H141" s="197" t="s">
        <v>247</v>
      </c>
      <c r="I141" s="165" t="b">
        <v>0</v>
      </c>
      <c r="J141" s="137">
        <v>100</v>
      </c>
    </row>
    <row r="142" spans="1:10">
      <c r="A142" s="301"/>
      <c r="B142" s="188" t="s">
        <v>152</v>
      </c>
      <c r="C142" s="197" t="s">
        <v>246</v>
      </c>
      <c r="D142" s="135"/>
      <c r="E142" s="197" t="s">
        <v>247</v>
      </c>
      <c r="F142" s="197" t="s">
        <v>247</v>
      </c>
      <c r="G142" s="197" t="s">
        <v>247</v>
      </c>
      <c r="H142" s="197" t="s">
        <v>247</v>
      </c>
      <c r="I142" s="165" t="b">
        <v>0</v>
      </c>
      <c r="J142" s="137">
        <v>100</v>
      </c>
    </row>
    <row r="143" spans="1:10">
      <c r="A143" s="301"/>
      <c r="B143" s="188" t="s">
        <v>153</v>
      </c>
      <c r="C143" s="197" t="s">
        <v>246</v>
      </c>
      <c r="D143" s="135"/>
      <c r="E143" s="197" t="s">
        <v>247</v>
      </c>
      <c r="F143" s="197" t="s">
        <v>247</v>
      </c>
      <c r="G143" s="197" t="s">
        <v>247</v>
      </c>
      <c r="H143" s="197" t="s">
        <v>247</v>
      </c>
      <c r="I143" s="165" t="b">
        <v>0</v>
      </c>
      <c r="J143" s="137">
        <v>100</v>
      </c>
    </row>
    <row r="144" spans="1:10">
      <c r="A144" s="301"/>
      <c r="B144" s="188" t="s">
        <v>154</v>
      </c>
      <c r="C144" s="197" t="s">
        <v>246</v>
      </c>
      <c r="D144" s="135"/>
      <c r="E144" s="197" t="s">
        <v>247</v>
      </c>
      <c r="F144" s="197" t="s">
        <v>247</v>
      </c>
      <c r="G144" s="197" t="s">
        <v>247</v>
      </c>
      <c r="H144" s="197" t="s">
        <v>247</v>
      </c>
      <c r="I144" s="165" t="b">
        <v>0</v>
      </c>
      <c r="J144" s="137">
        <v>100</v>
      </c>
    </row>
    <row r="145" spans="1:10">
      <c r="A145" s="301"/>
      <c r="B145" s="188" t="s">
        <v>155</v>
      </c>
      <c r="C145" s="197" t="s">
        <v>246</v>
      </c>
      <c r="D145" s="135"/>
      <c r="E145" s="197" t="s">
        <v>247</v>
      </c>
      <c r="F145" s="197" t="s">
        <v>247</v>
      </c>
      <c r="G145" s="197" t="s">
        <v>247</v>
      </c>
      <c r="H145" s="197" t="s">
        <v>247</v>
      </c>
      <c r="I145" s="165" t="b">
        <v>0</v>
      </c>
      <c r="J145" s="137">
        <v>100</v>
      </c>
    </row>
    <row r="146" spans="1:10">
      <c r="A146" s="301"/>
      <c r="B146" s="189" t="s">
        <v>156</v>
      </c>
      <c r="C146" s="197" t="s">
        <v>248</v>
      </c>
      <c r="D146" s="197" t="s">
        <v>249</v>
      </c>
      <c r="E146" s="197" t="s">
        <v>248</v>
      </c>
      <c r="F146" s="135"/>
      <c r="G146" s="135"/>
      <c r="H146" s="135"/>
      <c r="I146" s="165" t="b">
        <v>0</v>
      </c>
      <c r="J146" s="135"/>
    </row>
    <row r="147" spans="1:10">
      <c r="A147" s="301"/>
      <c r="B147" s="188" t="s">
        <v>157</v>
      </c>
      <c r="C147" s="197" t="s">
        <v>246</v>
      </c>
      <c r="D147" s="135"/>
      <c r="E147" s="197" t="s">
        <v>247</v>
      </c>
      <c r="F147" s="197" t="s">
        <v>247</v>
      </c>
      <c r="G147" s="197" t="s">
        <v>247</v>
      </c>
      <c r="H147" s="197" t="s">
        <v>247</v>
      </c>
      <c r="I147" s="165" t="b">
        <v>0</v>
      </c>
      <c r="J147" s="137">
        <v>100</v>
      </c>
    </row>
    <row r="148" spans="1:10">
      <c r="A148" s="301"/>
      <c r="B148" s="188" t="s">
        <v>158</v>
      </c>
      <c r="C148" s="197" t="s">
        <v>246</v>
      </c>
      <c r="D148" s="135"/>
      <c r="E148" s="197" t="s">
        <v>247</v>
      </c>
      <c r="F148" s="197" t="s">
        <v>247</v>
      </c>
      <c r="G148" s="197" t="s">
        <v>247</v>
      </c>
      <c r="H148" s="197" t="s">
        <v>247</v>
      </c>
      <c r="I148" s="165" t="b">
        <v>0</v>
      </c>
      <c r="J148" s="137">
        <v>100</v>
      </c>
    </row>
    <row r="149" spans="1:10">
      <c r="A149" s="301"/>
      <c r="B149" s="150" t="s">
        <v>159</v>
      </c>
      <c r="C149" s="199" t="s">
        <v>252</v>
      </c>
      <c r="D149" s="152"/>
      <c r="E149" s="199" t="s">
        <v>247</v>
      </c>
      <c r="F149" s="199" t="s">
        <v>247</v>
      </c>
      <c r="G149" s="199" t="s">
        <v>247</v>
      </c>
      <c r="H149" s="199" t="s">
        <v>247</v>
      </c>
      <c r="I149" s="166" t="b">
        <v>0</v>
      </c>
      <c r="J149" s="155">
        <v>50</v>
      </c>
    </row>
    <row r="150" spans="1:10">
      <c r="A150" s="301"/>
      <c r="B150" s="156" t="s">
        <v>160</v>
      </c>
      <c r="C150" s="201" t="s">
        <v>252</v>
      </c>
      <c r="D150" s="158"/>
      <c r="E150" s="201" t="s">
        <v>247</v>
      </c>
      <c r="F150" s="201" t="s">
        <v>247</v>
      </c>
      <c r="G150" s="201" t="s">
        <v>247</v>
      </c>
      <c r="H150" s="201" t="s">
        <v>247</v>
      </c>
      <c r="I150" s="169" t="b">
        <v>0</v>
      </c>
      <c r="J150" s="161">
        <v>50</v>
      </c>
    </row>
    <row r="151" spans="1:10">
      <c r="A151" s="301"/>
      <c r="B151" s="150" t="s">
        <v>161</v>
      </c>
      <c r="C151" s="199" t="s">
        <v>246</v>
      </c>
      <c r="D151" s="152"/>
      <c r="E151" s="199" t="s">
        <v>247</v>
      </c>
      <c r="F151" s="199" t="s">
        <v>247</v>
      </c>
      <c r="G151" s="199" t="s">
        <v>247</v>
      </c>
      <c r="H151" s="199" t="s">
        <v>247</v>
      </c>
      <c r="I151" s="166" t="b">
        <v>0</v>
      </c>
      <c r="J151" s="155">
        <v>100</v>
      </c>
    </row>
    <row r="152" spans="1:10">
      <c r="A152" s="301"/>
      <c r="B152" s="156" t="s">
        <v>162</v>
      </c>
      <c r="C152" s="201" t="s">
        <v>246</v>
      </c>
      <c r="D152" s="158"/>
      <c r="E152" s="201" t="s">
        <v>247</v>
      </c>
      <c r="F152" s="201" t="s">
        <v>247</v>
      </c>
      <c r="G152" s="201" t="s">
        <v>247</v>
      </c>
      <c r="H152" s="201" t="s">
        <v>247</v>
      </c>
      <c r="I152" s="169" t="b">
        <v>0</v>
      </c>
      <c r="J152" s="161">
        <v>100</v>
      </c>
    </row>
    <row r="153" spans="1:10">
      <c r="A153" s="301"/>
      <c r="B153" s="150" t="s">
        <v>163</v>
      </c>
      <c r="C153" s="199" t="s">
        <v>248</v>
      </c>
      <c r="D153" s="199" t="s">
        <v>249</v>
      </c>
      <c r="E153" s="199" t="s">
        <v>248</v>
      </c>
      <c r="F153" s="152"/>
      <c r="G153" s="152"/>
      <c r="H153" s="152"/>
      <c r="I153" s="166" t="b">
        <v>0</v>
      </c>
      <c r="J153" s="152"/>
    </row>
    <row r="154" spans="1:10">
      <c r="A154" s="301"/>
      <c r="B154" s="162" t="s">
        <v>164</v>
      </c>
      <c r="C154" s="201" t="s">
        <v>248</v>
      </c>
      <c r="D154" s="201" t="s">
        <v>249</v>
      </c>
      <c r="E154" s="201" t="s">
        <v>248</v>
      </c>
      <c r="F154" s="158"/>
      <c r="G154" s="158"/>
      <c r="H154" s="158"/>
      <c r="I154" s="169" t="b">
        <v>0</v>
      </c>
      <c r="J154" s="158"/>
    </row>
    <row r="155" spans="1:10">
      <c r="A155" s="301"/>
      <c r="B155" s="150" t="s">
        <v>165</v>
      </c>
      <c r="C155" s="199" t="s">
        <v>246</v>
      </c>
      <c r="D155" s="152"/>
      <c r="E155" s="199" t="s">
        <v>247</v>
      </c>
      <c r="F155" s="199" t="s">
        <v>247</v>
      </c>
      <c r="G155" s="199" t="s">
        <v>247</v>
      </c>
      <c r="H155" s="199" t="s">
        <v>247</v>
      </c>
      <c r="I155" s="166" t="b">
        <v>0</v>
      </c>
      <c r="J155" s="155">
        <v>100</v>
      </c>
    </row>
    <row r="156" spans="1:10">
      <c r="A156" s="301"/>
      <c r="B156" s="156" t="s">
        <v>166</v>
      </c>
      <c r="C156" s="201" t="s">
        <v>246</v>
      </c>
      <c r="D156" s="158"/>
      <c r="E156" s="201" t="s">
        <v>247</v>
      </c>
      <c r="F156" s="201" t="s">
        <v>247</v>
      </c>
      <c r="G156" s="201" t="s">
        <v>247</v>
      </c>
      <c r="H156" s="201" t="s">
        <v>247</v>
      </c>
      <c r="I156" s="169" t="b">
        <v>0</v>
      </c>
      <c r="J156" s="161">
        <v>100</v>
      </c>
    </row>
    <row r="157" spans="1:10">
      <c r="A157" s="301"/>
      <c r="B157" s="150" t="s">
        <v>167</v>
      </c>
      <c r="C157" s="199" t="s">
        <v>246</v>
      </c>
      <c r="D157" s="152"/>
      <c r="E157" s="199" t="s">
        <v>247</v>
      </c>
      <c r="F157" s="199" t="s">
        <v>247</v>
      </c>
      <c r="G157" s="199" t="s">
        <v>247</v>
      </c>
      <c r="H157" s="199" t="s">
        <v>247</v>
      </c>
      <c r="I157" s="166" t="b">
        <v>0</v>
      </c>
      <c r="J157" s="155">
        <v>100</v>
      </c>
    </row>
    <row r="158" spans="1:10">
      <c r="A158" s="301"/>
      <c r="B158" s="156" t="s">
        <v>168</v>
      </c>
      <c r="C158" s="201" t="s">
        <v>252</v>
      </c>
      <c r="D158" s="158"/>
      <c r="E158" s="201" t="s">
        <v>247</v>
      </c>
      <c r="F158" s="201" t="s">
        <v>247</v>
      </c>
      <c r="G158" s="201" t="s">
        <v>247</v>
      </c>
      <c r="H158" s="201" t="s">
        <v>247</v>
      </c>
      <c r="I158" s="169" t="b">
        <v>0</v>
      </c>
      <c r="J158" s="161">
        <v>50</v>
      </c>
    </row>
    <row r="159" spans="1:10">
      <c r="A159" s="301"/>
      <c r="B159" s="150" t="s">
        <v>169</v>
      </c>
      <c r="C159" s="199" t="s">
        <v>246</v>
      </c>
      <c r="D159" s="152"/>
      <c r="E159" s="199" t="s">
        <v>247</v>
      </c>
      <c r="F159" s="199" t="s">
        <v>247</v>
      </c>
      <c r="G159" s="199" t="s">
        <v>247</v>
      </c>
      <c r="H159" s="199" t="s">
        <v>247</v>
      </c>
      <c r="I159" s="166" t="b">
        <v>0</v>
      </c>
      <c r="J159" s="155">
        <v>100</v>
      </c>
    </row>
    <row r="160" spans="1:10">
      <c r="A160" s="301"/>
      <c r="B160" s="156" t="s">
        <v>170</v>
      </c>
      <c r="C160" s="201" t="s">
        <v>246</v>
      </c>
      <c r="D160" s="158"/>
      <c r="E160" s="201" t="s">
        <v>247</v>
      </c>
      <c r="F160" s="201" t="s">
        <v>247</v>
      </c>
      <c r="G160" s="201" t="s">
        <v>247</v>
      </c>
      <c r="H160" s="201" t="s">
        <v>247</v>
      </c>
      <c r="I160" s="169" t="b">
        <v>0</v>
      </c>
      <c r="J160" s="161">
        <v>100</v>
      </c>
    </row>
    <row r="161" spans="1:10">
      <c r="A161" s="301"/>
      <c r="B161" s="150" t="s">
        <v>171</v>
      </c>
      <c r="C161" s="199" t="s">
        <v>246</v>
      </c>
      <c r="D161" s="152"/>
      <c r="E161" s="199" t="s">
        <v>247</v>
      </c>
      <c r="F161" s="199" t="s">
        <v>247</v>
      </c>
      <c r="G161" s="199" t="s">
        <v>247</v>
      </c>
      <c r="H161" s="199" t="s">
        <v>247</v>
      </c>
      <c r="I161" s="166" t="b">
        <v>0</v>
      </c>
      <c r="J161" s="155">
        <v>100</v>
      </c>
    </row>
    <row r="162" spans="1:10">
      <c r="A162" s="301"/>
      <c r="B162" s="156" t="s">
        <v>172</v>
      </c>
      <c r="C162" s="201" t="s">
        <v>246</v>
      </c>
      <c r="D162" s="158"/>
      <c r="E162" s="201" t="s">
        <v>247</v>
      </c>
      <c r="F162" s="201" t="s">
        <v>247</v>
      </c>
      <c r="G162" s="201" t="s">
        <v>247</v>
      </c>
      <c r="H162" s="201" t="s">
        <v>247</v>
      </c>
      <c r="I162" s="169" t="b">
        <v>0</v>
      </c>
      <c r="J162" s="161">
        <v>100</v>
      </c>
    </row>
    <row r="163" spans="1:10">
      <c r="A163" s="301"/>
      <c r="B163" s="150" t="s">
        <v>173</v>
      </c>
      <c r="C163" s="199" t="s">
        <v>246</v>
      </c>
      <c r="D163" s="152"/>
      <c r="E163" s="199" t="s">
        <v>247</v>
      </c>
      <c r="F163" s="199" t="s">
        <v>247</v>
      </c>
      <c r="G163" s="199" t="s">
        <v>247</v>
      </c>
      <c r="H163" s="199" t="s">
        <v>247</v>
      </c>
      <c r="I163" s="166" t="b">
        <v>0</v>
      </c>
      <c r="J163" s="155">
        <v>100</v>
      </c>
    </row>
    <row r="164" spans="1:10">
      <c r="A164" s="301"/>
      <c r="B164" s="156" t="s">
        <v>174</v>
      </c>
      <c r="C164" s="201" t="s">
        <v>246</v>
      </c>
      <c r="D164" s="158"/>
      <c r="E164" s="201" t="s">
        <v>247</v>
      </c>
      <c r="F164" s="201" t="s">
        <v>247</v>
      </c>
      <c r="G164" s="201" t="s">
        <v>247</v>
      </c>
      <c r="H164" s="201" t="s">
        <v>247</v>
      </c>
      <c r="I164" s="169" t="b">
        <v>0</v>
      </c>
      <c r="J164" s="161">
        <v>100</v>
      </c>
    </row>
    <row r="165" spans="1:10">
      <c r="A165" s="301"/>
      <c r="B165" s="150" t="s">
        <v>175</v>
      </c>
      <c r="C165" s="199" t="s">
        <v>246</v>
      </c>
      <c r="D165" s="152"/>
      <c r="E165" s="199" t="s">
        <v>247</v>
      </c>
      <c r="F165" s="199" t="s">
        <v>247</v>
      </c>
      <c r="G165" s="199" t="s">
        <v>247</v>
      </c>
      <c r="H165" s="199" t="s">
        <v>247</v>
      </c>
      <c r="I165" s="166" t="b">
        <v>0</v>
      </c>
      <c r="J165" s="155">
        <v>100</v>
      </c>
    </row>
    <row r="166" spans="1:10">
      <c r="A166" s="301"/>
      <c r="B166" s="156" t="s">
        <v>176</v>
      </c>
      <c r="C166" s="201" t="s">
        <v>252</v>
      </c>
      <c r="D166" s="158"/>
      <c r="E166" s="201" t="s">
        <v>247</v>
      </c>
      <c r="F166" s="201" t="s">
        <v>247</v>
      </c>
      <c r="G166" s="201" t="s">
        <v>247</v>
      </c>
      <c r="H166" s="201" t="s">
        <v>247</v>
      </c>
      <c r="I166" s="169" t="b">
        <v>0</v>
      </c>
      <c r="J166" s="161">
        <v>50</v>
      </c>
    </row>
    <row r="167" spans="1:10">
      <c r="A167" s="301"/>
      <c r="B167" s="150" t="s">
        <v>177</v>
      </c>
      <c r="C167" s="199" t="s">
        <v>252</v>
      </c>
      <c r="D167" s="152"/>
      <c r="E167" s="199" t="s">
        <v>247</v>
      </c>
      <c r="F167" s="199" t="s">
        <v>247</v>
      </c>
      <c r="G167" s="199" t="s">
        <v>247</v>
      </c>
      <c r="H167" s="199" t="s">
        <v>247</v>
      </c>
      <c r="I167" s="166" t="b">
        <v>0</v>
      </c>
      <c r="J167" s="155">
        <v>50</v>
      </c>
    </row>
    <row r="168" spans="1:10">
      <c r="A168" s="301"/>
      <c r="B168" s="156" t="s">
        <v>178</v>
      </c>
      <c r="C168" s="201" t="s">
        <v>246</v>
      </c>
      <c r="D168" s="158"/>
      <c r="E168" s="201" t="s">
        <v>247</v>
      </c>
      <c r="F168" s="201" t="s">
        <v>247</v>
      </c>
      <c r="G168" s="201" t="s">
        <v>247</v>
      </c>
      <c r="H168" s="201" t="s">
        <v>247</v>
      </c>
      <c r="I168" s="169" t="b">
        <v>0</v>
      </c>
      <c r="J168" s="161">
        <v>100</v>
      </c>
    </row>
    <row r="169" spans="1:10">
      <c r="A169" s="301"/>
      <c r="B169" s="150" t="s">
        <v>179</v>
      </c>
      <c r="C169" s="199" t="s">
        <v>252</v>
      </c>
      <c r="D169" s="152"/>
      <c r="E169" s="199" t="s">
        <v>247</v>
      </c>
      <c r="F169" s="199" t="s">
        <v>247</v>
      </c>
      <c r="G169" s="199" t="s">
        <v>247</v>
      </c>
      <c r="H169" s="199" t="s">
        <v>247</v>
      </c>
      <c r="I169" s="166" t="b">
        <v>0</v>
      </c>
      <c r="J169" s="155">
        <v>50</v>
      </c>
    </row>
    <row r="170" spans="1:10">
      <c r="A170" s="301"/>
      <c r="B170" s="162" t="s">
        <v>180</v>
      </c>
      <c r="C170" s="201" t="s">
        <v>248</v>
      </c>
      <c r="D170" s="201" t="s">
        <v>249</v>
      </c>
      <c r="E170" s="201" t="s">
        <v>248</v>
      </c>
      <c r="F170" s="158"/>
      <c r="G170" s="158"/>
      <c r="H170" s="158"/>
      <c r="I170" s="169" t="b">
        <v>0</v>
      </c>
      <c r="J170" s="158"/>
    </row>
    <row r="171" spans="1:10">
      <c r="A171" s="301"/>
      <c r="B171" s="188" t="s">
        <v>181</v>
      </c>
      <c r="C171" s="197" t="s">
        <v>246</v>
      </c>
      <c r="D171" s="135"/>
      <c r="E171" s="197" t="s">
        <v>247</v>
      </c>
      <c r="F171" s="197" t="s">
        <v>247</v>
      </c>
      <c r="G171" s="197" t="s">
        <v>247</v>
      </c>
      <c r="H171" s="197" t="s">
        <v>247</v>
      </c>
      <c r="I171" s="165" t="b">
        <v>0</v>
      </c>
      <c r="J171" s="137">
        <v>100</v>
      </c>
    </row>
    <row r="172" spans="1:10">
      <c r="A172" s="301"/>
      <c r="B172" s="188" t="s">
        <v>182</v>
      </c>
      <c r="C172" s="197" t="s">
        <v>246</v>
      </c>
      <c r="D172" s="135"/>
      <c r="E172" s="197" t="s">
        <v>247</v>
      </c>
      <c r="F172" s="197" t="s">
        <v>247</v>
      </c>
      <c r="G172" s="197" t="s">
        <v>247</v>
      </c>
      <c r="H172" s="197" t="s">
        <v>247</v>
      </c>
      <c r="I172" s="165" t="b">
        <v>0</v>
      </c>
      <c r="J172" s="137">
        <v>100</v>
      </c>
    </row>
    <row r="173" spans="1:10">
      <c r="A173" s="301"/>
      <c r="B173" s="188" t="s">
        <v>184</v>
      </c>
      <c r="C173" s="201" t="s">
        <v>252</v>
      </c>
      <c r="D173" s="158"/>
      <c r="E173" s="201" t="s">
        <v>247</v>
      </c>
      <c r="F173" s="197" t="s">
        <v>247</v>
      </c>
      <c r="G173" s="197" t="s">
        <v>247</v>
      </c>
      <c r="H173" s="197" t="s">
        <v>247</v>
      </c>
      <c r="I173" s="165" t="b">
        <v>0</v>
      </c>
      <c r="J173" s="137">
        <v>50</v>
      </c>
    </row>
    <row r="174" spans="1:10">
      <c r="A174" s="301"/>
      <c r="B174" s="188" t="s">
        <v>185</v>
      </c>
      <c r="C174" s="197" t="s">
        <v>246</v>
      </c>
      <c r="D174" s="135"/>
      <c r="E174" s="197" t="s">
        <v>247</v>
      </c>
      <c r="F174" s="197" t="s">
        <v>247</v>
      </c>
      <c r="G174" s="197" t="s">
        <v>247</v>
      </c>
      <c r="H174" s="197" t="s">
        <v>247</v>
      </c>
      <c r="I174" s="165" t="b">
        <v>0</v>
      </c>
      <c r="J174" s="137">
        <v>100</v>
      </c>
    </row>
    <row r="175" spans="1:10">
      <c r="A175" s="301"/>
      <c r="B175" s="195" t="s">
        <v>186</v>
      </c>
      <c r="C175" s="197" t="s">
        <v>246</v>
      </c>
      <c r="D175" s="135"/>
      <c r="E175" s="197" t="s">
        <v>247</v>
      </c>
      <c r="F175" s="197" t="s">
        <v>247</v>
      </c>
      <c r="G175" s="197" t="s">
        <v>247</v>
      </c>
      <c r="H175" s="197" t="s">
        <v>247</v>
      </c>
      <c r="I175" s="165" t="b">
        <v>0</v>
      </c>
      <c r="J175" s="137">
        <v>100</v>
      </c>
    </row>
    <row r="176" spans="1:10" ht="12.75"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2.75">
      <c r="B177" s="50" t="s">
        <v>300</v>
      </c>
      <c r="C177" s="52">
        <v>0.70520000000000005</v>
      </c>
      <c r="D177" s="15"/>
      <c r="E177" s="15"/>
      <c r="F177" s="15"/>
      <c r="G177" s="15"/>
      <c r="H177" s="15"/>
      <c r="I177" s="15"/>
      <c r="J177" s="15"/>
    </row>
    <row r="178" spans="1:10" ht="12.75">
      <c r="A178" s="15"/>
      <c r="B178" s="15"/>
      <c r="C178" s="53"/>
      <c r="E178" s="15"/>
      <c r="F178" s="15"/>
      <c r="G178" s="15"/>
      <c r="H178" s="15"/>
      <c r="I178" s="15"/>
      <c r="J178" s="15"/>
    </row>
  </sheetData>
  <mergeCells count="12">
    <mergeCell ref="A119:A134"/>
    <mergeCell ref="A135:A175"/>
    <mergeCell ref="E1:H1"/>
    <mergeCell ref="A3:A22"/>
    <mergeCell ref="A63:A82"/>
    <mergeCell ref="A83:A102"/>
    <mergeCell ref="A103:A118"/>
    <mergeCell ref="A23:A42"/>
    <mergeCell ref="A43:A62"/>
    <mergeCell ref="A1:A2"/>
    <mergeCell ref="B1:B2"/>
    <mergeCell ref="C1:D1"/>
  </mergeCells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1000"/>
  <sheetViews>
    <sheetView zoomScaleNormal="100" workbookViewId="0">
      <selection activeCell="M29" sqref="M29"/>
    </sheetView>
  </sheetViews>
  <sheetFormatPr defaultColWidth="12.59765625" defaultRowHeight="15.75" customHeight="1"/>
  <sheetData>
    <row r="1" spans="1:17" ht="15.75" customHeight="1">
      <c r="A1" s="292" t="s">
        <v>0</v>
      </c>
      <c r="B1" s="292" t="s">
        <v>2</v>
      </c>
      <c r="C1" s="302" t="s">
        <v>226</v>
      </c>
      <c r="D1" s="302"/>
      <c r="E1" s="298" t="s">
        <v>227</v>
      </c>
      <c r="F1" s="298"/>
      <c r="G1" s="298"/>
      <c r="H1" s="298"/>
      <c r="I1" s="299" t="s">
        <v>228</v>
      </c>
      <c r="J1" s="299"/>
      <c r="K1" s="299"/>
      <c r="L1" s="299"/>
      <c r="M1" s="299"/>
      <c r="N1" s="299"/>
      <c r="O1" s="300" t="s">
        <v>230</v>
      </c>
      <c r="P1" s="300"/>
      <c r="Q1" s="300"/>
    </row>
    <row r="2" spans="1:17" ht="15.75" customHeight="1">
      <c r="A2" s="292"/>
      <c r="B2" s="292"/>
      <c r="C2" s="176" t="s">
        <v>301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8" t="s">
        <v>237</v>
      </c>
      <c r="J2" s="178" t="s">
        <v>238</v>
      </c>
      <c r="K2" s="178" t="s">
        <v>239</v>
      </c>
      <c r="L2" s="178" t="s">
        <v>240</v>
      </c>
      <c r="M2" s="178" t="s">
        <v>241</v>
      </c>
      <c r="N2" s="178" t="s">
        <v>242</v>
      </c>
      <c r="O2" s="179" t="s">
        <v>302</v>
      </c>
      <c r="P2" s="179" t="s">
        <v>244</v>
      </c>
      <c r="Q2" s="210" t="s">
        <v>303</v>
      </c>
    </row>
    <row r="3" spans="1:17" ht="15.75" customHeight="1">
      <c r="A3" s="293" t="s">
        <v>3</v>
      </c>
      <c r="B3" s="132" t="s">
        <v>4</v>
      </c>
      <c r="C3" s="193" t="s">
        <v>246</v>
      </c>
      <c r="D3" s="135"/>
      <c r="E3" s="193" t="s">
        <v>247</v>
      </c>
      <c r="F3" s="193" t="s">
        <v>247</v>
      </c>
      <c r="G3" s="193" t="s">
        <v>247</v>
      </c>
      <c r="H3" s="193" t="s">
        <v>247</v>
      </c>
      <c r="I3" s="193">
        <v>8.3000000000000007</v>
      </c>
      <c r="J3" s="193">
        <v>552896.5</v>
      </c>
      <c r="K3" s="193">
        <v>266862</v>
      </c>
      <c r="L3" s="211">
        <v>2.71252E+18</v>
      </c>
      <c r="M3" s="212">
        <v>138</v>
      </c>
      <c r="N3" s="212">
        <v>-2.1739999999999999</v>
      </c>
      <c r="O3" s="212">
        <v>70</v>
      </c>
      <c r="P3" s="212">
        <v>0.85</v>
      </c>
      <c r="Q3" s="213">
        <v>70.849999999999994</v>
      </c>
    </row>
    <row r="4" spans="1:17" ht="15.75" customHeight="1">
      <c r="A4" s="293"/>
      <c r="B4" s="132" t="s">
        <v>5</v>
      </c>
      <c r="C4" s="193" t="s">
        <v>246</v>
      </c>
      <c r="D4" s="135"/>
      <c r="E4" s="193" t="s">
        <v>247</v>
      </c>
      <c r="F4" s="193" t="s">
        <v>247</v>
      </c>
      <c r="G4" s="193" t="s">
        <v>247</v>
      </c>
      <c r="H4" s="193" t="s">
        <v>247</v>
      </c>
      <c r="I4" s="193">
        <v>3.7</v>
      </c>
      <c r="J4" s="193">
        <v>242072</v>
      </c>
      <c r="K4" s="193">
        <v>59818</v>
      </c>
      <c r="L4" s="211">
        <v>1.1858E+16</v>
      </c>
      <c r="M4" s="212">
        <v>62</v>
      </c>
      <c r="N4" s="212">
        <v>0.23400000000000001</v>
      </c>
      <c r="O4" s="212">
        <v>70</v>
      </c>
      <c r="P4" s="212">
        <v>17.02</v>
      </c>
      <c r="Q4" s="213">
        <v>87.02</v>
      </c>
    </row>
    <row r="5" spans="1:17" ht="15.75" customHeight="1">
      <c r="A5" s="293"/>
      <c r="B5" s="132" t="s">
        <v>6</v>
      </c>
      <c r="C5" s="193" t="s">
        <v>246</v>
      </c>
      <c r="D5" s="135"/>
      <c r="E5" s="193" t="s">
        <v>247</v>
      </c>
      <c r="F5" s="193" t="s">
        <v>247</v>
      </c>
      <c r="G5" s="193" t="s">
        <v>247</v>
      </c>
      <c r="H5" s="193" t="s">
        <v>247</v>
      </c>
      <c r="I5" s="193">
        <v>4</v>
      </c>
      <c r="J5" s="193">
        <v>197340.5</v>
      </c>
      <c r="K5" s="193">
        <v>54438</v>
      </c>
      <c r="L5" s="211">
        <v>9357080000000000</v>
      </c>
      <c r="M5" s="212">
        <v>51</v>
      </c>
      <c r="N5" s="212">
        <v>0.23599999999999999</v>
      </c>
      <c r="O5" s="212">
        <v>70</v>
      </c>
      <c r="P5" s="212">
        <v>19.36</v>
      </c>
      <c r="Q5" s="213">
        <v>89.36</v>
      </c>
    </row>
    <row r="6" spans="1:17" ht="15.75" customHeight="1">
      <c r="A6" s="293"/>
      <c r="B6" s="132" t="s">
        <v>7</v>
      </c>
      <c r="C6" s="193" t="s">
        <v>252</v>
      </c>
      <c r="D6" s="135"/>
      <c r="E6" s="193" t="s">
        <v>247</v>
      </c>
      <c r="F6" s="193" t="s">
        <v>247</v>
      </c>
      <c r="G6" s="193" t="s">
        <v>247</v>
      </c>
      <c r="H6" s="193" t="s">
        <v>247</v>
      </c>
      <c r="I6" s="193">
        <v>10</v>
      </c>
      <c r="J6" s="193">
        <v>321995</v>
      </c>
      <c r="K6" s="193">
        <v>584691</v>
      </c>
      <c r="L6" s="211">
        <v>1.10078E+19</v>
      </c>
      <c r="M6" s="212">
        <v>141</v>
      </c>
      <c r="N6" s="212">
        <v>-9.57</v>
      </c>
      <c r="O6" s="212">
        <v>70</v>
      </c>
      <c r="P6" s="212">
        <v>0.21</v>
      </c>
      <c r="Q6" s="213">
        <v>49.15</v>
      </c>
    </row>
    <row r="7" spans="1:17" ht="15.75" customHeight="1">
      <c r="A7" s="293"/>
      <c r="B7" s="132" t="s">
        <v>8</v>
      </c>
      <c r="C7" s="193" t="s">
        <v>246</v>
      </c>
      <c r="D7" s="135"/>
      <c r="E7" s="193" t="s">
        <v>247</v>
      </c>
      <c r="F7" s="193" t="s">
        <v>247</v>
      </c>
      <c r="G7" s="193" t="s">
        <v>247</v>
      </c>
      <c r="H7" s="193" t="s">
        <v>247</v>
      </c>
      <c r="I7" s="193">
        <v>3.4</v>
      </c>
      <c r="J7" s="193">
        <v>198562.3</v>
      </c>
      <c r="K7" s="193">
        <v>47557</v>
      </c>
      <c r="L7" s="211">
        <v>5191390000000000</v>
      </c>
      <c r="M7" s="212">
        <v>27</v>
      </c>
      <c r="N7" s="212">
        <v>0.24</v>
      </c>
      <c r="O7" s="212">
        <v>70</v>
      </c>
      <c r="P7" s="212">
        <v>24.47</v>
      </c>
      <c r="Q7" s="213">
        <v>94.47</v>
      </c>
    </row>
    <row r="8" spans="1:17" ht="15.75" customHeight="1">
      <c r="A8" s="293"/>
      <c r="B8" s="132" t="s">
        <v>9</v>
      </c>
      <c r="C8" s="193" t="s">
        <v>252</v>
      </c>
      <c r="D8" s="135"/>
      <c r="E8" s="193" t="s">
        <v>247</v>
      </c>
      <c r="F8" s="193" t="s">
        <v>247</v>
      </c>
      <c r="G8" s="193" t="s">
        <v>247</v>
      </c>
      <c r="H8" s="193" t="s">
        <v>247</v>
      </c>
      <c r="I8" s="193">
        <v>3.6</v>
      </c>
      <c r="J8" s="193">
        <v>437559.5</v>
      </c>
      <c r="K8" s="193">
        <v>127258</v>
      </c>
      <c r="L8" s="211">
        <v>9.18359E+16</v>
      </c>
      <c r="M8" s="212">
        <v>111</v>
      </c>
      <c r="N8" s="212">
        <v>0.16300000000000001</v>
      </c>
      <c r="O8" s="212">
        <v>70</v>
      </c>
      <c r="P8" s="212">
        <v>6.6</v>
      </c>
      <c r="Q8" s="213">
        <v>53.62</v>
      </c>
    </row>
    <row r="9" spans="1:17" ht="15.75" customHeight="1">
      <c r="A9" s="293"/>
      <c r="B9" s="139" t="s">
        <v>10</v>
      </c>
      <c r="C9" s="193" t="s">
        <v>248</v>
      </c>
      <c r="D9" s="214" t="s">
        <v>304</v>
      </c>
      <c r="E9" s="193" t="s">
        <v>247</v>
      </c>
      <c r="F9" s="193" t="s">
        <v>248</v>
      </c>
      <c r="G9" s="135"/>
      <c r="H9" s="135"/>
      <c r="I9" s="193">
        <v>10</v>
      </c>
      <c r="J9" s="135"/>
      <c r="K9" s="135"/>
      <c r="L9" s="212" t="s">
        <v>267</v>
      </c>
      <c r="M9" s="212" t="s">
        <v>267</v>
      </c>
      <c r="N9" s="212" t="s">
        <v>267</v>
      </c>
      <c r="O9" s="212">
        <v>0</v>
      </c>
      <c r="P9" s="212">
        <v>0</v>
      </c>
      <c r="Q9" s="213">
        <v>0</v>
      </c>
    </row>
    <row r="10" spans="1:17" ht="15.75" customHeight="1">
      <c r="A10" s="293"/>
      <c r="B10" s="132" t="s">
        <v>11</v>
      </c>
      <c r="C10" s="193" t="s">
        <v>246</v>
      </c>
      <c r="D10" s="135"/>
      <c r="E10" s="193" t="s">
        <v>247</v>
      </c>
      <c r="F10" s="193" t="s">
        <v>247</v>
      </c>
      <c r="G10" s="193" t="s">
        <v>247</v>
      </c>
      <c r="H10" s="193" t="s">
        <v>247</v>
      </c>
      <c r="I10" s="193">
        <v>3.7</v>
      </c>
      <c r="J10" s="193">
        <v>189825.4</v>
      </c>
      <c r="K10" s="193">
        <v>57814</v>
      </c>
      <c r="L10" s="211">
        <v>8686080000000000</v>
      </c>
      <c r="M10" s="212">
        <v>49</v>
      </c>
      <c r="N10" s="212">
        <v>0.23699999999999999</v>
      </c>
      <c r="O10" s="212">
        <v>70</v>
      </c>
      <c r="P10" s="212">
        <v>19.79</v>
      </c>
      <c r="Q10" s="213">
        <v>89.79</v>
      </c>
    </row>
    <row r="11" spans="1:17" ht="15.75" customHeight="1">
      <c r="A11" s="293"/>
      <c r="B11" s="132" t="s">
        <v>12</v>
      </c>
      <c r="C11" s="193" t="s">
        <v>246</v>
      </c>
      <c r="D11" s="135"/>
      <c r="E11" s="193" t="s">
        <v>247</v>
      </c>
      <c r="F11" s="193" t="s">
        <v>247</v>
      </c>
      <c r="G11" s="193" t="s">
        <v>247</v>
      </c>
      <c r="H11" s="193" t="s">
        <v>247</v>
      </c>
      <c r="I11" s="193">
        <v>9</v>
      </c>
      <c r="J11" s="193">
        <v>162042.79999999999</v>
      </c>
      <c r="K11" s="193">
        <v>133698</v>
      </c>
      <c r="L11" s="211">
        <v>2.3462E+17</v>
      </c>
      <c r="M11" s="212">
        <v>119</v>
      </c>
      <c r="N11" s="212">
        <v>3.5000000000000003E-2</v>
      </c>
      <c r="O11" s="212">
        <v>70</v>
      </c>
      <c r="P11" s="212">
        <v>4.8899999999999997</v>
      </c>
      <c r="Q11" s="213">
        <v>74.89</v>
      </c>
    </row>
    <row r="12" spans="1:17" ht="15.75" customHeight="1">
      <c r="A12" s="293"/>
      <c r="B12" s="132" t="s">
        <v>13</v>
      </c>
      <c r="C12" s="193" t="s">
        <v>248</v>
      </c>
      <c r="D12" s="214" t="s">
        <v>249</v>
      </c>
      <c r="E12" s="193" t="s">
        <v>248</v>
      </c>
      <c r="F12" s="135"/>
      <c r="G12" s="135"/>
      <c r="H12" s="135"/>
      <c r="I12" s="135"/>
      <c r="J12" s="135"/>
      <c r="K12" s="135"/>
      <c r="L12" s="212" t="s">
        <v>267</v>
      </c>
      <c r="M12" s="212" t="s">
        <v>267</v>
      </c>
      <c r="N12" s="212" t="s">
        <v>267</v>
      </c>
      <c r="O12" s="212">
        <v>0</v>
      </c>
      <c r="P12" s="212">
        <v>0</v>
      </c>
      <c r="Q12" s="213">
        <v>0</v>
      </c>
    </row>
    <row r="13" spans="1:17" ht="15.75" customHeight="1">
      <c r="A13" s="293"/>
      <c r="B13" s="132" t="s">
        <v>14</v>
      </c>
      <c r="C13" s="193" t="s">
        <v>246</v>
      </c>
      <c r="D13" s="135"/>
      <c r="E13" s="193" t="s">
        <v>247</v>
      </c>
      <c r="F13" s="193" t="s">
        <v>247</v>
      </c>
      <c r="G13" s="193" t="s">
        <v>247</v>
      </c>
      <c r="H13" s="193" t="s">
        <v>247</v>
      </c>
      <c r="I13" s="193">
        <v>3.6</v>
      </c>
      <c r="J13" s="193">
        <v>160761.60000000001</v>
      </c>
      <c r="K13" s="193">
        <v>82301</v>
      </c>
      <c r="L13" s="211">
        <v>1.41123E+16</v>
      </c>
      <c r="M13" s="212">
        <v>66</v>
      </c>
      <c r="N13" s="212">
        <v>0.23200000000000001</v>
      </c>
      <c r="O13" s="212">
        <v>70</v>
      </c>
      <c r="P13" s="212">
        <v>16.170000000000002</v>
      </c>
      <c r="Q13" s="213">
        <v>86.17</v>
      </c>
    </row>
    <row r="14" spans="1:17" ht="15.75" customHeight="1">
      <c r="A14" s="293"/>
      <c r="B14" s="132" t="s">
        <v>15</v>
      </c>
      <c r="C14" s="193" t="s">
        <v>246</v>
      </c>
      <c r="D14" s="135"/>
      <c r="E14" s="193" t="s">
        <v>247</v>
      </c>
      <c r="F14" s="193" t="s">
        <v>247</v>
      </c>
      <c r="G14" s="193" t="s">
        <v>247</v>
      </c>
      <c r="H14" s="193" t="s">
        <v>247</v>
      </c>
      <c r="I14" s="193">
        <v>3.9</v>
      </c>
      <c r="J14" s="193">
        <v>126235.7</v>
      </c>
      <c r="K14" s="193">
        <v>75852</v>
      </c>
      <c r="L14" s="211">
        <v>1.1047E+16</v>
      </c>
      <c r="M14" s="212">
        <v>57</v>
      </c>
      <c r="N14" s="212">
        <v>0.23499999999999999</v>
      </c>
      <c r="O14" s="212">
        <v>70</v>
      </c>
      <c r="P14" s="212">
        <v>18.09</v>
      </c>
      <c r="Q14" s="213">
        <v>88.09</v>
      </c>
    </row>
    <row r="15" spans="1:17" ht="15.75" customHeight="1">
      <c r="A15" s="293"/>
      <c r="B15" s="132" t="s">
        <v>16</v>
      </c>
      <c r="C15" s="193" t="s">
        <v>246</v>
      </c>
      <c r="D15" s="135"/>
      <c r="E15" s="193" t="s">
        <v>247</v>
      </c>
      <c r="F15" s="193" t="s">
        <v>247</v>
      </c>
      <c r="G15" s="193" t="s">
        <v>247</v>
      </c>
      <c r="H15" s="193" t="s">
        <v>247</v>
      </c>
      <c r="I15" s="193">
        <v>2.9</v>
      </c>
      <c r="J15" s="193">
        <v>178007.4</v>
      </c>
      <c r="K15" s="193">
        <v>136688</v>
      </c>
      <c r="L15" s="211">
        <v>2.79702E+16</v>
      </c>
      <c r="M15" s="212">
        <v>78</v>
      </c>
      <c r="N15" s="212">
        <v>0.22</v>
      </c>
      <c r="O15" s="212">
        <v>70</v>
      </c>
      <c r="P15" s="212">
        <v>13.62</v>
      </c>
      <c r="Q15" s="213">
        <v>83.62</v>
      </c>
    </row>
    <row r="16" spans="1:17" ht="15.75" customHeight="1">
      <c r="A16" s="293"/>
      <c r="B16" s="139" t="s">
        <v>17</v>
      </c>
      <c r="C16" s="193" t="s">
        <v>248</v>
      </c>
      <c r="D16" s="214" t="s">
        <v>249</v>
      </c>
      <c r="E16" s="193" t="s">
        <v>248</v>
      </c>
      <c r="F16" s="135"/>
      <c r="G16" s="135"/>
      <c r="H16" s="135"/>
      <c r="I16" s="135"/>
      <c r="J16" s="135"/>
      <c r="K16" s="135"/>
      <c r="L16" s="212" t="s">
        <v>267</v>
      </c>
      <c r="M16" s="212" t="s">
        <v>267</v>
      </c>
      <c r="N16" s="212" t="s">
        <v>267</v>
      </c>
      <c r="O16" s="212">
        <v>0</v>
      </c>
      <c r="P16" s="212">
        <v>0</v>
      </c>
      <c r="Q16" s="213">
        <v>0</v>
      </c>
    </row>
    <row r="17" spans="1:17" ht="15.75" customHeight="1">
      <c r="A17" s="293"/>
      <c r="B17" s="132" t="s">
        <v>18</v>
      </c>
      <c r="C17" s="193" t="s">
        <v>246</v>
      </c>
      <c r="D17" s="135"/>
      <c r="E17" s="193" t="s">
        <v>247</v>
      </c>
      <c r="F17" s="193" t="s">
        <v>247</v>
      </c>
      <c r="G17" s="193" t="s">
        <v>247</v>
      </c>
      <c r="H17" s="193" t="s">
        <v>247</v>
      </c>
      <c r="I17" s="193">
        <v>5.5</v>
      </c>
      <c r="J17" s="193">
        <v>184641.3</v>
      </c>
      <c r="K17" s="193">
        <v>131927</v>
      </c>
      <c r="L17" s="211">
        <v>9.72124E+16</v>
      </c>
      <c r="M17" s="212">
        <v>112</v>
      </c>
      <c r="N17" s="212">
        <v>0.158</v>
      </c>
      <c r="O17" s="212">
        <v>70</v>
      </c>
      <c r="P17" s="212">
        <v>6.38</v>
      </c>
      <c r="Q17" s="213">
        <v>76.38</v>
      </c>
    </row>
    <row r="18" spans="1:17" ht="15.75" customHeight="1">
      <c r="A18" s="293"/>
      <c r="B18" s="132" t="s">
        <v>19</v>
      </c>
      <c r="C18" s="193" t="s">
        <v>246</v>
      </c>
      <c r="D18" s="135"/>
      <c r="E18" s="193" t="s">
        <v>247</v>
      </c>
      <c r="F18" s="193" t="s">
        <v>247</v>
      </c>
      <c r="G18" s="193" t="s">
        <v>247</v>
      </c>
      <c r="H18" s="193" t="s">
        <v>247</v>
      </c>
      <c r="I18" s="193">
        <v>4.5</v>
      </c>
      <c r="J18" s="193">
        <v>205921.2</v>
      </c>
      <c r="K18" s="193">
        <v>220525</v>
      </c>
      <c r="L18" s="211">
        <v>2.02788E+17</v>
      </c>
      <c r="M18" s="212">
        <v>117</v>
      </c>
      <c r="N18" s="212">
        <v>6.4000000000000001E-2</v>
      </c>
      <c r="O18" s="212">
        <v>70</v>
      </c>
      <c r="P18" s="212">
        <v>5.32</v>
      </c>
      <c r="Q18" s="213">
        <v>75.319999999999993</v>
      </c>
    </row>
    <row r="19" spans="1:17" ht="15.75" customHeight="1">
      <c r="A19" s="293"/>
      <c r="B19" s="132" t="s">
        <v>20</v>
      </c>
      <c r="C19" s="193" t="s">
        <v>246</v>
      </c>
      <c r="D19" s="135"/>
      <c r="E19" s="193" t="s">
        <v>247</v>
      </c>
      <c r="F19" s="193" t="s">
        <v>247</v>
      </c>
      <c r="G19" s="193" t="s">
        <v>247</v>
      </c>
      <c r="H19" s="193" t="s">
        <v>247</v>
      </c>
      <c r="I19" s="193">
        <v>3.6</v>
      </c>
      <c r="J19" s="193">
        <v>209274.1</v>
      </c>
      <c r="K19" s="193">
        <v>53787</v>
      </c>
      <c r="L19" s="211">
        <v>7846480000000000</v>
      </c>
      <c r="M19" s="212">
        <v>41</v>
      </c>
      <c r="N19" s="212">
        <v>0.23799999999999999</v>
      </c>
      <c r="O19" s="212">
        <v>70</v>
      </c>
      <c r="P19" s="212">
        <v>21.49</v>
      </c>
      <c r="Q19" s="213">
        <v>91.49</v>
      </c>
    </row>
    <row r="20" spans="1:17" ht="15.75" customHeight="1">
      <c r="A20" s="293"/>
      <c r="B20" s="132" t="s">
        <v>21</v>
      </c>
      <c r="C20" s="193" t="s">
        <v>246</v>
      </c>
      <c r="D20" s="135"/>
      <c r="E20" s="193" t="s">
        <v>247</v>
      </c>
      <c r="F20" s="193" t="s">
        <v>247</v>
      </c>
      <c r="G20" s="193" t="s">
        <v>247</v>
      </c>
      <c r="H20" s="193" t="s">
        <v>247</v>
      </c>
      <c r="I20" s="193">
        <v>3.6</v>
      </c>
      <c r="J20" s="193">
        <v>182785.2</v>
      </c>
      <c r="K20" s="193">
        <v>54324</v>
      </c>
      <c r="L20" s="211">
        <v>6990840000000000</v>
      </c>
      <c r="M20" s="212">
        <v>36</v>
      </c>
      <c r="N20" s="212">
        <v>0.23799999999999999</v>
      </c>
      <c r="O20" s="212">
        <v>70</v>
      </c>
      <c r="P20" s="212">
        <v>22.55</v>
      </c>
      <c r="Q20" s="213">
        <v>92.55</v>
      </c>
    </row>
    <row r="21" spans="1:17" ht="15.75" customHeight="1">
      <c r="A21" s="293"/>
      <c r="B21" s="132" t="s">
        <v>22</v>
      </c>
      <c r="C21" s="193" t="s">
        <v>246</v>
      </c>
      <c r="D21" s="135"/>
      <c r="E21" s="193" t="s">
        <v>247</v>
      </c>
      <c r="F21" s="193" t="s">
        <v>247</v>
      </c>
      <c r="G21" s="193" t="s">
        <v>247</v>
      </c>
      <c r="H21" s="193" t="s">
        <v>247</v>
      </c>
      <c r="I21" s="193">
        <v>4.09</v>
      </c>
      <c r="J21" s="193">
        <v>171026.6</v>
      </c>
      <c r="K21" s="193">
        <v>137818</v>
      </c>
      <c r="L21" s="211">
        <v>5.43403E+16</v>
      </c>
      <c r="M21" s="212">
        <v>100</v>
      </c>
      <c r="N21" s="212">
        <v>0.19600000000000001</v>
      </c>
      <c r="O21" s="212">
        <v>70</v>
      </c>
      <c r="P21" s="212">
        <v>8.94</v>
      </c>
      <c r="Q21" s="213">
        <v>78.94</v>
      </c>
    </row>
    <row r="22" spans="1:17" ht="15.75" customHeight="1">
      <c r="A22" s="293"/>
      <c r="B22" s="141" t="s">
        <v>23</v>
      </c>
      <c r="C22" s="193" t="s">
        <v>248</v>
      </c>
      <c r="D22" s="214" t="s">
        <v>249</v>
      </c>
      <c r="E22" s="193" t="s">
        <v>248</v>
      </c>
      <c r="F22" s="135"/>
      <c r="G22" s="135"/>
      <c r="H22" s="135"/>
      <c r="I22" s="135"/>
      <c r="J22" s="135"/>
      <c r="K22" s="135"/>
      <c r="L22" s="212" t="s">
        <v>267</v>
      </c>
      <c r="M22" s="212" t="s">
        <v>267</v>
      </c>
      <c r="N22" s="212" t="s">
        <v>267</v>
      </c>
      <c r="O22" s="212">
        <v>0</v>
      </c>
      <c r="P22" s="212">
        <v>0</v>
      </c>
      <c r="Q22" s="213">
        <v>0</v>
      </c>
    </row>
    <row r="23" spans="1:17" ht="15.75" customHeight="1">
      <c r="A23" s="294" t="s">
        <v>24</v>
      </c>
      <c r="B23" s="142" t="s">
        <v>25</v>
      </c>
      <c r="C23" s="193" t="s">
        <v>252</v>
      </c>
      <c r="D23" s="135"/>
      <c r="E23" s="193" t="s">
        <v>247</v>
      </c>
      <c r="F23" s="193" t="s">
        <v>247</v>
      </c>
      <c r="G23" s="193" t="s">
        <v>247</v>
      </c>
      <c r="H23" s="193" t="s">
        <v>247</v>
      </c>
      <c r="I23" s="193">
        <v>4</v>
      </c>
      <c r="J23" s="193">
        <v>189262.9</v>
      </c>
      <c r="K23" s="193">
        <v>86377</v>
      </c>
      <c r="L23" s="211">
        <v>2.25934E+16</v>
      </c>
      <c r="M23" s="212">
        <v>74</v>
      </c>
      <c r="N23" s="212">
        <v>0.224</v>
      </c>
      <c r="O23" s="212">
        <v>70</v>
      </c>
      <c r="P23" s="212">
        <v>14.47</v>
      </c>
      <c r="Q23" s="213">
        <v>59.13</v>
      </c>
    </row>
    <row r="24" spans="1:17" ht="15.75" customHeight="1">
      <c r="A24" s="294"/>
      <c r="B24" s="142" t="s">
        <v>26</v>
      </c>
      <c r="C24" s="193" t="s">
        <v>246</v>
      </c>
      <c r="D24" s="135"/>
      <c r="E24" s="193" t="s">
        <v>247</v>
      </c>
      <c r="F24" s="193" t="s">
        <v>247</v>
      </c>
      <c r="G24" s="193" t="s">
        <v>247</v>
      </c>
      <c r="H24" s="193" t="s">
        <v>247</v>
      </c>
      <c r="I24" s="193">
        <v>4</v>
      </c>
      <c r="J24" s="193">
        <v>524248.4</v>
      </c>
      <c r="K24" s="193">
        <v>174070</v>
      </c>
      <c r="L24" s="211">
        <v>2.54159E+17</v>
      </c>
      <c r="M24" s="212">
        <v>121</v>
      </c>
      <c r="N24" s="212">
        <v>1.7999999999999999E-2</v>
      </c>
      <c r="O24" s="212">
        <v>70</v>
      </c>
      <c r="P24" s="212">
        <v>4.47</v>
      </c>
      <c r="Q24" s="213">
        <v>74.47</v>
      </c>
    </row>
    <row r="25" spans="1:17" ht="15.75" customHeight="1">
      <c r="A25" s="294"/>
      <c r="B25" s="142" t="s">
        <v>27</v>
      </c>
      <c r="C25" s="193" t="s">
        <v>248</v>
      </c>
      <c r="D25" s="214" t="s">
        <v>249</v>
      </c>
      <c r="E25" s="193" t="s">
        <v>248</v>
      </c>
      <c r="F25" s="135"/>
      <c r="G25" s="135"/>
      <c r="H25" s="135"/>
      <c r="I25" s="135"/>
      <c r="J25" s="135"/>
      <c r="K25" s="135"/>
      <c r="L25" s="212" t="s">
        <v>267</v>
      </c>
      <c r="M25" s="212" t="s">
        <v>267</v>
      </c>
      <c r="N25" s="212" t="s">
        <v>267</v>
      </c>
      <c r="O25" s="212">
        <v>0</v>
      </c>
      <c r="P25" s="212">
        <v>0</v>
      </c>
      <c r="Q25" s="213">
        <v>0</v>
      </c>
    </row>
    <row r="26" spans="1:17" ht="15.75" customHeight="1">
      <c r="A26" s="294"/>
      <c r="B26" s="142" t="s">
        <v>28</v>
      </c>
      <c r="C26" s="193" t="s">
        <v>246</v>
      </c>
      <c r="D26" s="135"/>
      <c r="E26" s="193" t="s">
        <v>247</v>
      </c>
      <c r="F26" s="193" t="s">
        <v>247</v>
      </c>
      <c r="G26" s="193" t="s">
        <v>247</v>
      </c>
      <c r="H26" s="193" t="s">
        <v>247</v>
      </c>
      <c r="I26" s="193">
        <v>3.2</v>
      </c>
      <c r="J26" s="193">
        <v>185228.79999999999</v>
      </c>
      <c r="K26" s="193">
        <v>53550</v>
      </c>
      <c r="L26" s="211">
        <v>5439100000000000</v>
      </c>
      <c r="M26" s="212">
        <v>30</v>
      </c>
      <c r="N26" s="212">
        <v>0.24</v>
      </c>
      <c r="O26" s="212">
        <v>70</v>
      </c>
      <c r="P26" s="212">
        <v>23.83</v>
      </c>
      <c r="Q26" s="213">
        <v>93.83</v>
      </c>
    </row>
    <row r="27" spans="1:17" ht="15.75" customHeight="1">
      <c r="A27" s="294"/>
      <c r="B27" s="142" t="s">
        <v>29</v>
      </c>
      <c r="C27" s="193" t="s">
        <v>248</v>
      </c>
      <c r="D27" s="214" t="s">
        <v>249</v>
      </c>
      <c r="E27" s="193" t="s">
        <v>248</v>
      </c>
      <c r="F27" s="135"/>
      <c r="G27" s="135"/>
      <c r="H27" s="135"/>
      <c r="I27" s="135"/>
      <c r="J27" s="135"/>
      <c r="K27" s="135"/>
      <c r="L27" s="212" t="s">
        <v>267</v>
      </c>
      <c r="M27" s="212" t="s">
        <v>267</v>
      </c>
      <c r="N27" s="212" t="s">
        <v>267</v>
      </c>
      <c r="O27" s="212">
        <v>0</v>
      </c>
      <c r="P27" s="212">
        <v>0</v>
      </c>
      <c r="Q27" s="213">
        <v>0</v>
      </c>
    </row>
    <row r="28" spans="1:17" ht="15.75" customHeight="1">
      <c r="A28" s="294"/>
      <c r="B28" s="142" t="s">
        <v>31</v>
      </c>
      <c r="C28" s="193" t="s">
        <v>246</v>
      </c>
      <c r="D28" s="135"/>
      <c r="E28" s="193" t="s">
        <v>247</v>
      </c>
      <c r="F28" s="193" t="s">
        <v>247</v>
      </c>
      <c r="G28" s="193" t="s">
        <v>247</v>
      </c>
      <c r="H28" s="193" t="s">
        <v>247</v>
      </c>
      <c r="I28" s="193">
        <v>3.3</v>
      </c>
      <c r="J28" s="193">
        <v>185072.5</v>
      </c>
      <c r="K28" s="193">
        <v>135158</v>
      </c>
      <c r="L28" s="211">
        <v>3.68174E+16</v>
      </c>
      <c r="M28" s="212">
        <v>88</v>
      </c>
      <c r="N28" s="212">
        <v>0.21199999999999999</v>
      </c>
      <c r="O28" s="212">
        <v>70</v>
      </c>
      <c r="P28" s="212">
        <v>11.49</v>
      </c>
      <c r="Q28" s="213">
        <v>81.489999999999995</v>
      </c>
    </row>
    <row r="29" spans="1:17" ht="15.75" customHeight="1">
      <c r="A29" s="294"/>
      <c r="B29" s="142" t="s">
        <v>32</v>
      </c>
      <c r="C29" s="193" t="s">
        <v>246</v>
      </c>
      <c r="D29" s="135"/>
      <c r="E29" s="193" t="s">
        <v>247</v>
      </c>
      <c r="F29" s="193" t="s">
        <v>247</v>
      </c>
      <c r="G29" s="193" t="s">
        <v>247</v>
      </c>
      <c r="H29" s="193" t="s">
        <v>247</v>
      </c>
      <c r="I29" s="193">
        <v>5.4</v>
      </c>
      <c r="J29" s="193">
        <v>201124.6</v>
      </c>
      <c r="K29" s="193">
        <v>364615</v>
      </c>
      <c r="L29" s="211">
        <v>7.7969E+17</v>
      </c>
      <c r="M29" s="212">
        <v>132</v>
      </c>
      <c r="N29" s="212">
        <v>-0.45100000000000001</v>
      </c>
      <c r="O29" s="212">
        <v>70</v>
      </c>
      <c r="P29" s="212">
        <v>2.13</v>
      </c>
      <c r="Q29" s="213">
        <v>72.13</v>
      </c>
    </row>
    <row r="30" spans="1:17" ht="15.75" customHeight="1">
      <c r="A30" s="294"/>
      <c r="B30" s="142" t="s">
        <v>33</v>
      </c>
      <c r="C30" s="193" t="s">
        <v>246</v>
      </c>
      <c r="D30" s="135"/>
      <c r="E30" s="193" t="s">
        <v>247</v>
      </c>
      <c r="F30" s="193" t="s">
        <v>247</v>
      </c>
      <c r="G30" s="193" t="s">
        <v>247</v>
      </c>
      <c r="H30" s="193" t="s">
        <v>247</v>
      </c>
      <c r="I30" s="193">
        <v>3.66</v>
      </c>
      <c r="J30" s="193">
        <v>187409.9</v>
      </c>
      <c r="K30" s="193">
        <v>282678</v>
      </c>
      <c r="L30" s="211">
        <v>2.00604E+17</v>
      </c>
      <c r="M30" s="212">
        <v>116</v>
      </c>
      <c r="N30" s="212">
        <v>6.6000000000000003E-2</v>
      </c>
      <c r="O30" s="212">
        <v>70</v>
      </c>
      <c r="P30" s="212">
        <v>5.53</v>
      </c>
      <c r="Q30" s="213">
        <v>75.53</v>
      </c>
    </row>
    <row r="31" spans="1:17" ht="15.75" customHeight="1">
      <c r="A31" s="294"/>
      <c r="B31" s="141" t="s">
        <v>34</v>
      </c>
      <c r="C31" s="193" t="s">
        <v>248</v>
      </c>
      <c r="D31" s="214" t="s">
        <v>249</v>
      </c>
      <c r="E31" s="193" t="s">
        <v>248</v>
      </c>
      <c r="F31" s="135"/>
      <c r="G31" s="135"/>
      <c r="H31" s="135"/>
      <c r="I31" s="135"/>
      <c r="J31" s="135"/>
      <c r="K31" s="135"/>
      <c r="L31" s="212" t="s">
        <v>267</v>
      </c>
      <c r="M31" s="212" t="s">
        <v>267</v>
      </c>
      <c r="N31" s="212" t="s">
        <v>267</v>
      </c>
      <c r="O31" s="212">
        <v>0</v>
      </c>
      <c r="P31" s="212">
        <v>0</v>
      </c>
      <c r="Q31" s="213">
        <v>0</v>
      </c>
    </row>
    <row r="32" spans="1:17" ht="15.75" customHeight="1">
      <c r="A32" s="294"/>
      <c r="B32" s="142" t="s">
        <v>35</v>
      </c>
      <c r="C32" s="193" t="s">
        <v>246</v>
      </c>
      <c r="D32" s="135"/>
      <c r="E32" s="193" t="s">
        <v>247</v>
      </c>
      <c r="F32" s="193" t="s">
        <v>247</v>
      </c>
      <c r="G32" s="193" t="s">
        <v>247</v>
      </c>
      <c r="H32" s="193" t="s">
        <v>247</v>
      </c>
      <c r="I32" s="193">
        <v>3.8</v>
      </c>
      <c r="J32" s="193">
        <v>225432.4</v>
      </c>
      <c r="K32" s="193">
        <v>47401</v>
      </c>
      <c r="L32" s="211">
        <v>7314060000000000</v>
      </c>
      <c r="M32" s="212">
        <v>40</v>
      </c>
      <c r="N32" s="212">
        <v>0.23799999999999999</v>
      </c>
      <c r="O32" s="212">
        <v>70</v>
      </c>
      <c r="P32" s="212">
        <v>21.7</v>
      </c>
      <c r="Q32" s="213">
        <v>91.7</v>
      </c>
    </row>
    <row r="33" spans="1:17" ht="15.75" customHeight="1">
      <c r="A33" s="294"/>
      <c r="B33" s="142" t="s">
        <v>36</v>
      </c>
      <c r="C33" s="193" t="s">
        <v>246</v>
      </c>
      <c r="D33" s="135"/>
      <c r="E33" s="193" t="s">
        <v>247</v>
      </c>
      <c r="F33" s="193" t="s">
        <v>247</v>
      </c>
      <c r="G33" s="193" t="s">
        <v>247</v>
      </c>
      <c r="H33" s="193" t="s">
        <v>247</v>
      </c>
      <c r="I33" s="193">
        <v>4</v>
      </c>
      <c r="J33" s="193">
        <v>157555.5</v>
      </c>
      <c r="K33" s="193">
        <v>74841</v>
      </c>
      <c r="L33" s="211">
        <v>1.41199E+16</v>
      </c>
      <c r="M33" s="212">
        <v>67</v>
      </c>
      <c r="N33" s="212">
        <v>0.23200000000000001</v>
      </c>
      <c r="O33" s="212">
        <v>70</v>
      </c>
      <c r="P33" s="212">
        <v>15.96</v>
      </c>
      <c r="Q33" s="213">
        <v>85.96</v>
      </c>
    </row>
    <row r="34" spans="1:17" ht="15.75" customHeight="1">
      <c r="A34" s="294"/>
      <c r="B34" s="142" t="s">
        <v>37</v>
      </c>
      <c r="C34" s="193" t="s">
        <v>246</v>
      </c>
      <c r="D34" s="135"/>
      <c r="E34" s="193" t="s">
        <v>247</v>
      </c>
      <c r="F34" s="193" t="s">
        <v>247</v>
      </c>
      <c r="G34" s="193" t="s">
        <v>247</v>
      </c>
      <c r="H34" s="193" t="s">
        <v>247</v>
      </c>
      <c r="I34" s="193">
        <v>4.8</v>
      </c>
      <c r="J34" s="193">
        <v>187516.1</v>
      </c>
      <c r="K34" s="193">
        <v>85556</v>
      </c>
      <c r="L34" s="211">
        <v>3.16244E+16</v>
      </c>
      <c r="M34" s="212">
        <v>82</v>
      </c>
      <c r="N34" s="212">
        <v>0.216</v>
      </c>
      <c r="O34" s="212">
        <v>70</v>
      </c>
      <c r="P34" s="212">
        <v>12.77</v>
      </c>
      <c r="Q34" s="213">
        <v>82.77</v>
      </c>
    </row>
    <row r="35" spans="1:17" ht="15.75" customHeight="1">
      <c r="A35" s="294"/>
      <c r="B35" s="142" t="s">
        <v>38</v>
      </c>
      <c r="C35" s="193" t="s">
        <v>246</v>
      </c>
      <c r="D35" s="135"/>
      <c r="E35" s="193" t="s">
        <v>247</v>
      </c>
      <c r="F35" s="193" t="s">
        <v>247</v>
      </c>
      <c r="G35" s="193" t="s">
        <v>247</v>
      </c>
      <c r="H35" s="193" t="s">
        <v>247</v>
      </c>
      <c r="I35" s="193">
        <v>3.4</v>
      </c>
      <c r="J35" s="193">
        <v>305099.2</v>
      </c>
      <c r="K35" s="193">
        <v>75796</v>
      </c>
      <c r="L35" s="211">
        <v>2.02624E+16</v>
      </c>
      <c r="M35" s="212">
        <v>73</v>
      </c>
      <c r="N35" s="212">
        <v>0.22600000000000001</v>
      </c>
      <c r="O35" s="212">
        <v>70</v>
      </c>
      <c r="P35" s="212">
        <v>14.68</v>
      </c>
      <c r="Q35" s="213">
        <v>84.68</v>
      </c>
    </row>
    <row r="36" spans="1:17" ht="15.75" customHeight="1">
      <c r="A36" s="294"/>
      <c r="B36" s="142" t="s">
        <v>39</v>
      </c>
      <c r="C36" s="193" t="s">
        <v>246</v>
      </c>
      <c r="D36" s="135"/>
      <c r="E36" s="193" t="s">
        <v>247</v>
      </c>
      <c r="F36" s="193" t="s">
        <v>247</v>
      </c>
      <c r="G36" s="193" t="s">
        <v>247</v>
      </c>
      <c r="H36" s="193" t="s">
        <v>247</v>
      </c>
      <c r="I36" s="193">
        <v>3</v>
      </c>
      <c r="J36" s="193">
        <v>194503.2</v>
      </c>
      <c r="K36" s="193">
        <v>78695</v>
      </c>
      <c r="L36" s="211">
        <v>1.08409E+16</v>
      </c>
      <c r="M36" s="212">
        <v>55</v>
      </c>
      <c r="N36" s="212">
        <v>0.23499999999999999</v>
      </c>
      <c r="O36" s="212">
        <v>70</v>
      </c>
      <c r="P36" s="212">
        <v>18.510000000000002</v>
      </c>
      <c r="Q36" s="213">
        <v>88.51</v>
      </c>
    </row>
    <row r="37" spans="1:17">
      <c r="A37" s="294"/>
      <c r="B37" s="141" t="s">
        <v>40</v>
      </c>
      <c r="C37" s="193" t="s">
        <v>248</v>
      </c>
      <c r="D37" s="214" t="s">
        <v>249</v>
      </c>
      <c r="E37" s="193" t="s">
        <v>248</v>
      </c>
      <c r="F37" s="135"/>
      <c r="G37" s="135"/>
      <c r="H37" s="135"/>
      <c r="I37" s="135"/>
      <c r="J37" s="135"/>
      <c r="K37" s="135"/>
      <c r="L37" s="212" t="s">
        <v>267</v>
      </c>
      <c r="M37" s="212" t="s">
        <v>267</v>
      </c>
      <c r="N37" s="212" t="s">
        <v>267</v>
      </c>
      <c r="O37" s="212">
        <v>0</v>
      </c>
      <c r="P37" s="212">
        <v>0</v>
      </c>
      <c r="Q37" s="213">
        <v>0</v>
      </c>
    </row>
    <row r="38" spans="1:17">
      <c r="A38" s="294"/>
      <c r="B38" s="142" t="s">
        <v>41</v>
      </c>
      <c r="C38" s="193" t="s">
        <v>246</v>
      </c>
      <c r="D38" s="135"/>
      <c r="E38" s="193" t="s">
        <v>247</v>
      </c>
      <c r="F38" s="193" t="s">
        <v>247</v>
      </c>
      <c r="G38" s="193" t="s">
        <v>247</v>
      </c>
      <c r="H38" s="193" t="s">
        <v>247</v>
      </c>
      <c r="I38" s="193">
        <v>4.2</v>
      </c>
      <c r="J38" s="193">
        <v>225773</v>
      </c>
      <c r="K38" s="193">
        <v>149342</v>
      </c>
      <c r="L38" s="211">
        <v>8.88249E+16</v>
      </c>
      <c r="M38" s="212">
        <v>110</v>
      </c>
      <c r="N38" s="212">
        <v>0.16500000000000001</v>
      </c>
      <c r="O38" s="212">
        <v>70</v>
      </c>
      <c r="P38" s="212">
        <v>6.81</v>
      </c>
      <c r="Q38" s="213">
        <v>76.81</v>
      </c>
    </row>
    <row r="39" spans="1:17">
      <c r="A39" s="294"/>
      <c r="B39" s="142" t="s">
        <v>42</v>
      </c>
      <c r="C39" s="193" t="s">
        <v>246</v>
      </c>
      <c r="D39" s="135"/>
      <c r="E39" s="193" t="s">
        <v>247</v>
      </c>
      <c r="F39" s="193" t="s">
        <v>247</v>
      </c>
      <c r="G39" s="193" t="s">
        <v>247</v>
      </c>
      <c r="H39" s="193" t="s">
        <v>247</v>
      </c>
      <c r="I39" s="193">
        <v>5.7</v>
      </c>
      <c r="J39" s="193">
        <v>191884.6</v>
      </c>
      <c r="K39" s="193">
        <v>75071</v>
      </c>
      <c r="L39" s="211">
        <v>3.51345E+16</v>
      </c>
      <c r="M39" s="212">
        <v>87</v>
      </c>
      <c r="N39" s="212">
        <v>0.21299999999999999</v>
      </c>
      <c r="O39" s="212">
        <v>70</v>
      </c>
      <c r="P39" s="212">
        <v>11.7</v>
      </c>
      <c r="Q39" s="213">
        <v>81.7</v>
      </c>
    </row>
    <row r="40" spans="1:17">
      <c r="A40" s="294"/>
      <c r="B40" s="142" t="s">
        <v>43</v>
      </c>
      <c r="C40" s="193" t="s">
        <v>246</v>
      </c>
      <c r="D40" s="135"/>
      <c r="E40" s="193" t="s">
        <v>247</v>
      </c>
      <c r="F40" s="193" t="s">
        <v>247</v>
      </c>
      <c r="G40" s="193" t="s">
        <v>247</v>
      </c>
      <c r="H40" s="193" t="s">
        <v>247</v>
      </c>
      <c r="I40" s="193">
        <v>6.4</v>
      </c>
      <c r="J40" s="193">
        <v>186847.4</v>
      </c>
      <c r="K40" s="193">
        <v>122858</v>
      </c>
      <c r="L40" s="211">
        <v>1.15519E+17</v>
      </c>
      <c r="M40" s="212">
        <v>114</v>
      </c>
      <c r="N40" s="212">
        <v>0.14199999999999999</v>
      </c>
      <c r="O40" s="212">
        <v>70</v>
      </c>
      <c r="P40" s="212">
        <v>5.96</v>
      </c>
      <c r="Q40" s="213">
        <v>75.959999999999994</v>
      </c>
    </row>
    <row r="41" spans="1:17">
      <c r="A41" s="294"/>
      <c r="B41" s="142" t="s">
        <v>44</v>
      </c>
      <c r="C41" s="193" t="s">
        <v>246</v>
      </c>
      <c r="D41" s="135"/>
      <c r="E41" s="193" t="s">
        <v>247</v>
      </c>
      <c r="F41" s="193" t="s">
        <v>247</v>
      </c>
      <c r="G41" s="193" t="s">
        <v>247</v>
      </c>
      <c r="H41" s="193" t="s">
        <v>247</v>
      </c>
      <c r="I41" s="193">
        <v>5.9</v>
      </c>
      <c r="J41" s="193">
        <v>179588.5</v>
      </c>
      <c r="K41" s="193">
        <v>230985</v>
      </c>
      <c r="L41" s="211">
        <v>3.33542E+17</v>
      </c>
      <c r="M41" s="212">
        <v>125</v>
      </c>
      <c r="N41" s="212">
        <v>-5.2999999999999999E-2</v>
      </c>
      <c r="O41" s="212">
        <v>70</v>
      </c>
      <c r="P41" s="212">
        <v>3.62</v>
      </c>
      <c r="Q41" s="213">
        <v>73.62</v>
      </c>
    </row>
    <row r="42" spans="1:17">
      <c r="A42" s="294"/>
      <c r="B42" s="142" t="s">
        <v>45</v>
      </c>
      <c r="C42" s="193" t="s">
        <v>248</v>
      </c>
      <c r="D42" s="214" t="s">
        <v>249</v>
      </c>
      <c r="E42" s="193" t="s">
        <v>248</v>
      </c>
      <c r="F42" s="135"/>
      <c r="G42" s="135"/>
      <c r="H42" s="135"/>
      <c r="I42" s="135"/>
      <c r="J42" s="135"/>
      <c r="K42" s="135"/>
      <c r="L42" s="212" t="s">
        <v>267</v>
      </c>
      <c r="M42" s="212" t="s">
        <v>267</v>
      </c>
      <c r="N42" s="212" t="s">
        <v>267</v>
      </c>
      <c r="O42" s="212">
        <v>0</v>
      </c>
      <c r="P42" s="212">
        <v>0</v>
      </c>
      <c r="Q42" s="213">
        <v>0</v>
      </c>
    </row>
    <row r="43" spans="1:17">
      <c r="A43" s="295" t="s">
        <v>46</v>
      </c>
      <c r="B43" s="143" t="s">
        <v>47</v>
      </c>
      <c r="C43" s="193" t="s">
        <v>246</v>
      </c>
      <c r="D43" s="135"/>
      <c r="E43" s="193" t="s">
        <v>247</v>
      </c>
      <c r="F43" s="193" t="s">
        <v>247</v>
      </c>
      <c r="G43" s="193" t="s">
        <v>247</v>
      </c>
      <c r="H43" s="193" t="s">
        <v>247</v>
      </c>
      <c r="I43" s="193">
        <v>4.4000000000000004</v>
      </c>
      <c r="J43" s="193">
        <v>145440.70000000001</v>
      </c>
      <c r="K43" s="193">
        <v>74951</v>
      </c>
      <c r="L43" s="211">
        <v>1.58178E+16</v>
      </c>
      <c r="M43" s="212">
        <v>69</v>
      </c>
      <c r="N43" s="212">
        <v>0.23</v>
      </c>
      <c r="O43" s="212">
        <v>70</v>
      </c>
      <c r="P43" s="212">
        <v>15.53</v>
      </c>
      <c r="Q43" s="213">
        <v>85.53</v>
      </c>
    </row>
    <row r="44" spans="1:17">
      <c r="A44" s="295"/>
      <c r="B44" s="143" t="s">
        <v>48</v>
      </c>
      <c r="C44" s="193" t="s">
        <v>246</v>
      </c>
      <c r="D44" s="135"/>
      <c r="E44" s="193" t="s">
        <v>247</v>
      </c>
      <c r="F44" s="193" t="s">
        <v>247</v>
      </c>
      <c r="G44" s="193" t="s">
        <v>247</v>
      </c>
      <c r="H44" s="193" t="s">
        <v>247</v>
      </c>
      <c r="I44" s="193">
        <v>4.8899999999999997</v>
      </c>
      <c r="J44" s="193">
        <v>230369.6</v>
      </c>
      <c r="K44" s="193">
        <v>54116</v>
      </c>
      <c r="L44" s="211">
        <v>1.61322E+16</v>
      </c>
      <c r="M44" s="212">
        <v>70</v>
      </c>
      <c r="N44" s="212">
        <v>0.23</v>
      </c>
      <c r="O44" s="212">
        <v>70</v>
      </c>
      <c r="P44" s="212">
        <v>15.32</v>
      </c>
      <c r="Q44" s="213">
        <v>85.32</v>
      </c>
    </row>
    <row r="45" spans="1:17">
      <c r="A45" s="295"/>
      <c r="B45" s="143" t="s">
        <v>49</v>
      </c>
      <c r="C45" s="193" t="s">
        <v>246</v>
      </c>
      <c r="D45" s="135"/>
      <c r="E45" s="193" t="s">
        <v>247</v>
      </c>
      <c r="F45" s="193" t="s">
        <v>247</v>
      </c>
      <c r="G45" s="193" t="s">
        <v>247</v>
      </c>
      <c r="H45" s="193" t="s">
        <v>247</v>
      </c>
      <c r="I45" s="193">
        <v>4.72</v>
      </c>
      <c r="J45" s="193">
        <v>185988.1</v>
      </c>
      <c r="K45" s="193">
        <v>136617</v>
      </c>
      <c r="L45" s="211">
        <v>7.73355E+16</v>
      </c>
      <c r="M45" s="212">
        <v>107</v>
      </c>
      <c r="N45" s="212">
        <v>0.17599999999999999</v>
      </c>
      <c r="O45" s="212">
        <v>70</v>
      </c>
      <c r="P45" s="212">
        <v>7.45</v>
      </c>
      <c r="Q45" s="213">
        <v>77.45</v>
      </c>
    </row>
    <row r="46" spans="1:17">
      <c r="A46" s="295"/>
      <c r="B46" s="143" t="s">
        <v>50</v>
      </c>
      <c r="C46" s="193" t="s">
        <v>246</v>
      </c>
      <c r="D46" s="135"/>
      <c r="E46" s="193" t="s">
        <v>247</v>
      </c>
      <c r="F46" s="193" t="s">
        <v>247</v>
      </c>
      <c r="G46" s="193" t="s">
        <v>247</v>
      </c>
      <c r="H46" s="193" t="s">
        <v>247</v>
      </c>
      <c r="I46" s="193">
        <v>2.3199999999999998</v>
      </c>
      <c r="J46" s="193">
        <v>170126.6</v>
      </c>
      <c r="K46" s="193">
        <v>48192</v>
      </c>
      <c r="L46" s="211">
        <v>2126660000000000</v>
      </c>
      <c r="M46" s="212">
        <v>2</v>
      </c>
      <c r="N46" s="212">
        <v>0.24299999999999999</v>
      </c>
      <c r="O46" s="212">
        <v>70</v>
      </c>
      <c r="P46" s="212">
        <v>29.79</v>
      </c>
      <c r="Q46" s="213">
        <v>99.79</v>
      </c>
    </row>
    <row r="47" spans="1:17">
      <c r="A47" s="295"/>
      <c r="B47" s="143" t="s">
        <v>51</v>
      </c>
      <c r="C47" s="193" t="s">
        <v>246</v>
      </c>
      <c r="D47" s="135"/>
      <c r="E47" s="193" t="s">
        <v>247</v>
      </c>
      <c r="F47" s="193" t="s">
        <v>247</v>
      </c>
      <c r="G47" s="193" t="s">
        <v>247</v>
      </c>
      <c r="H47" s="193" t="s">
        <v>247</v>
      </c>
      <c r="I47" s="193">
        <v>9.3000000000000007</v>
      </c>
      <c r="J47" s="193">
        <v>251358.9</v>
      </c>
      <c r="K47" s="193">
        <v>231814</v>
      </c>
      <c r="L47" s="211">
        <v>1.16826E+18</v>
      </c>
      <c r="M47" s="212">
        <v>135</v>
      </c>
      <c r="N47" s="212">
        <v>-0.79700000000000004</v>
      </c>
      <c r="O47" s="212">
        <v>70</v>
      </c>
      <c r="P47" s="212">
        <v>1.49</v>
      </c>
      <c r="Q47" s="213">
        <v>71.489999999999995</v>
      </c>
    </row>
    <row r="48" spans="1:17">
      <c r="A48" s="295"/>
      <c r="B48" s="143" t="s">
        <v>52</v>
      </c>
      <c r="C48" s="193" t="s">
        <v>246</v>
      </c>
      <c r="D48" s="135"/>
      <c r="E48" s="193" t="s">
        <v>247</v>
      </c>
      <c r="F48" s="193" t="s">
        <v>247</v>
      </c>
      <c r="G48" s="193" t="s">
        <v>247</v>
      </c>
      <c r="H48" s="193" t="s">
        <v>247</v>
      </c>
      <c r="I48" s="193">
        <v>4.5999999999999996</v>
      </c>
      <c r="J48" s="193">
        <v>220454.6</v>
      </c>
      <c r="K48" s="193">
        <v>257352</v>
      </c>
      <c r="L48" s="211">
        <v>3.08951E+17</v>
      </c>
      <c r="M48" s="212">
        <v>124</v>
      </c>
      <c r="N48" s="212">
        <v>-3.1E-2</v>
      </c>
      <c r="O48" s="212">
        <v>70</v>
      </c>
      <c r="P48" s="212">
        <v>3.83</v>
      </c>
      <c r="Q48" s="213">
        <v>73.83</v>
      </c>
    </row>
    <row r="49" spans="1:17">
      <c r="A49" s="295"/>
      <c r="B49" s="143" t="s">
        <v>53</v>
      </c>
      <c r="C49" s="193" t="s">
        <v>246</v>
      </c>
      <c r="D49" s="135"/>
      <c r="E49" s="193" t="s">
        <v>247</v>
      </c>
      <c r="F49" s="193" t="s">
        <v>247</v>
      </c>
      <c r="G49" s="193" t="s">
        <v>247</v>
      </c>
      <c r="H49" s="193" t="s">
        <v>247</v>
      </c>
      <c r="I49" s="193">
        <v>2.7</v>
      </c>
      <c r="J49" s="193">
        <v>211552.1</v>
      </c>
      <c r="K49" s="193">
        <v>150574</v>
      </c>
      <c r="L49" s="211">
        <v>3.49659E+16</v>
      </c>
      <c r="M49" s="212">
        <v>86</v>
      </c>
      <c r="N49" s="212">
        <v>0.21299999999999999</v>
      </c>
      <c r="O49" s="212">
        <v>70</v>
      </c>
      <c r="P49" s="212">
        <v>11.91</v>
      </c>
      <c r="Q49" s="213">
        <v>81.91</v>
      </c>
    </row>
    <row r="50" spans="1:17">
      <c r="A50" s="295"/>
      <c r="B50" s="143" t="s">
        <v>54</v>
      </c>
      <c r="C50" s="193" t="s">
        <v>246</v>
      </c>
      <c r="D50" s="135"/>
      <c r="E50" s="193" t="s">
        <v>247</v>
      </c>
      <c r="F50" s="193" t="s">
        <v>247</v>
      </c>
      <c r="G50" s="193" t="s">
        <v>247</v>
      </c>
      <c r="H50" s="193" t="s">
        <v>247</v>
      </c>
      <c r="I50" s="193">
        <v>3</v>
      </c>
      <c r="J50" s="193">
        <v>198965.4</v>
      </c>
      <c r="K50" s="193">
        <v>136648</v>
      </c>
      <c r="L50" s="211">
        <v>3.34369E+16</v>
      </c>
      <c r="M50" s="212">
        <v>84</v>
      </c>
      <c r="N50" s="212">
        <v>0.215</v>
      </c>
      <c r="O50" s="212">
        <v>70</v>
      </c>
      <c r="P50" s="212">
        <v>12.34</v>
      </c>
      <c r="Q50" s="213">
        <v>82.34</v>
      </c>
    </row>
    <row r="51" spans="1:17">
      <c r="A51" s="295"/>
      <c r="B51" s="141" t="s">
        <v>55</v>
      </c>
      <c r="C51" s="193" t="s">
        <v>248</v>
      </c>
      <c r="D51" s="214" t="s">
        <v>249</v>
      </c>
      <c r="E51" s="193" t="s">
        <v>248</v>
      </c>
      <c r="F51" s="135"/>
      <c r="G51" s="135"/>
      <c r="H51" s="135"/>
      <c r="I51" s="135"/>
      <c r="J51" s="135"/>
      <c r="K51" s="135"/>
      <c r="L51" s="212" t="s">
        <v>267</v>
      </c>
      <c r="M51" s="212" t="s">
        <v>267</v>
      </c>
      <c r="N51" s="212" t="s">
        <v>267</v>
      </c>
      <c r="O51" s="212">
        <v>0</v>
      </c>
      <c r="P51" s="212">
        <v>0</v>
      </c>
      <c r="Q51" s="213">
        <v>0</v>
      </c>
    </row>
    <row r="52" spans="1:17">
      <c r="A52" s="295"/>
      <c r="B52" s="143" t="s">
        <v>56</v>
      </c>
      <c r="C52" s="193" t="s">
        <v>246</v>
      </c>
      <c r="D52" s="135"/>
      <c r="E52" s="193" t="s">
        <v>247</v>
      </c>
      <c r="F52" s="193" t="s">
        <v>247</v>
      </c>
      <c r="G52" s="193" t="s">
        <v>247</v>
      </c>
      <c r="H52" s="193" t="s">
        <v>247</v>
      </c>
      <c r="I52" s="193">
        <v>2.5</v>
      </c>
      <c r="J52" s="193">
        <v>186413.1</v>
      </c>
      <c r="K52" s="193">
        <v>113915</v>
      </c>
      <c r="L52" s="211">
        <v>1.51188E+16</v>
      </c>
      <c r="M52" s="212">
        <v>68</v>
      </c>
      <c r="N52" s="212">
        <v>0.23100000000000001</v>
      </c>
      <c r="O52" s="212">
        <v>70</v>
      </c>
      <c r="P52" s="212">
        <v>15.74</v>
      </c>
      <c r="Q52" s="213">
        <v>85.74</v>
      </c>
    </row>
    <row r="53" spans="1:17">
      <c r="A53" s="295"/>
      <c r="B53" s="143" t="s">
        <v>57</v>
      </c>
      <c r="C53" s="193" t="s">
        <v>246</v>
      </c>
      <c r="D53" s="135"/>
      <c r="E53" s="193" t="s">
        <v>247</v>
      </c>
      <c r="F53" s="193" t="s">
        <v>247</v>
      </c>
      <c r="G53" s="193" t="s">
        <v>247</v>
      </c>
      <c r="H53" s="193" t="s">
        <v>247</v>
      </c>
      <c r="I53" s="193">
        <v>3.7</v>
      </c>
      <c r="J53" s="193">
        <v>179210.4</v>
      </c>
      <c r="K53" s="193">
        <v>54146</v>
      </c>
      <c r="L53" s="211">
        <v>7192820000000000</v>
      </c>
      <c r="M53" s="212">
        <v>38</v>
      </c>
      <c r="N53" s="212">
        <v>0.23799999999999999</v>
      </c>
      <c r="O53" s="212">
        <v>70</v>
      </c>
      <c r="P53" s="212">
        <v>22.13</v>
      </c>
      <c r="Q53" s="213">
        <v>92.13</v>
      </c>
    </row>
    <row r="54" spans="1:17">
      <c r="A54" s="295"/>
      <c r="B54" s="143" t="s">
        <v>58</v>
      </c>
      <c r="C54" s="193" t="s">
        <v>246</v>
      </c>
      <c r="D54" s="135"/>
      <c r="E54" s="193" t="s">
        <v>247</v>
      </c>
      <c r="F54" s="193" t="s">
        <v>247</v>
      </c>
      <c r="G54" s="193" t="s">
        <v>247</v>
      </c>
      <c r="H54" s="193" t="s">
        <v>247</v>
      </c>
      <c r="I54" s="193">
        <v>3.2</v>
      </c>
      <c r="J54" s="193">
        <v>195093.8</v>
      </c>
      <c r="K54" s="193">
        <v>47557</v>
      </c>
      <c r="L54" s="211">
        <v>4518270000000000</v>
      </c>
      <c r="M54" s="212">
        <v>19</v>
      </c>
      <c r="N54" s="212">
        <v>0.24099999999999999</v>
      </c>
      <c r="O54" s="212">
        <v>70</v>
      </c>
      <c r="P54" s="212">
        <v>26.17</v>
      </c>
      <c r="Q54" s="213">
        <v>96.17</v>
      </c>
    </row>
    <row r="55" spans="1:17">
      <c r="A55" s="295"/>
      <c r="B55" s="143" t="s">
        <v>59</v>
      </c>
      <c r="C55" s="193" t="s">
        <v>246</v>
      </c>
      <c r="D55" s="135"/>
      <c r="E55" s="193" t="s">
        <v>247</v>
      </c>
      <c r="F55" s="193" t="s">
        <v>247</v>
      </c>
      <c r="G55" s="193" t="s">
        <v>247</v>
      </c>
      <c r="H55" s="193" t="s">
        <v>247</v>
      </c>
      <c r="I55" s="193">
        <v>3.5</v>
      </c>
      <c r="J55" s="193">
        <v>175295</v>
      </c>
      <c r="K55" s="193">
        <v>47323</v>
      </c>
      <c r="L55" s="211">
        <v>4808950000000000</v>
      </c>
      <c r="M55" s="212">
        <v>24</v>
      </c>
      <c r="N55" s="212">
        <v>0.24</v>
      </c>
      <c r="O55" s="212">
        <v>70</v>
      </c>
      <c r="P55" s="212">
        <v>25.11</v>
      </c>
      <c r="Q55" s="213">
        <v>95.11</v>
      </c>
    </row>
    <row r="56" spans="1:17">
      <c r="A56" s="295"/>
      <c r="B56" s="143" t="s">
        <v>60</v>
      </c>
      <c r="C56" s="193" t="s">
        <v>248</v>
      </c>
      <c r="D56" s="214" t="s">
        <v>249</v>
      </c>
      <c r="E56" s="193" t="s">
        <v>248</v>
      </c>
      <c r="F56" s="135"/>
      <c r="G56" s="135"/>
      <c r="H56" s="135"/>
      <c r="I56" s="135"/>
      <c r="J56" s="135"/>
      <c r="K56" s="135"/>
      <c r="L56" s="212" t="s">
        <v>267</v>
      </c>
      <c r="M56" s="212" t="s">
        <v>267</v>
      </c>
      <c r="N56" s="212" t="s">
        <v>267</v>
      </c>
      <c r="O56" s="212">
        <v>0</v>
      </c>
      <c r="P56" s="212">
        <v>0</v>
      </c>
      <c r="Q56" s="213">
        <v>0</v>
      </c>
    </row>
    <row r="57" spans="1:17">
      <c r="A57" s="295"/>
      <c r="B57" s="143" t="s">
        <v>61</v>
      </c>
      <c r="C57" s="193" t="s">
        <v>246</v>
      </c>
      <c r="D57" s="135"/>
      <c r="E57" s="193" t="s">
        <v>247</v>
      </c>
      <c r="F57" s="193" t="s">
        <v>247</v>
      </c>
      <c r="G57" s="193" t="s">
        <v>247</v>
      </c>
      <c r="H57" s="193" t="s">
        <v>247</v>
      </c>
      <c r="I57" s="193">
        <v>2.2000000000000002</v>
      </c>
      <c r="J57" s="193">
        <v>191525.2</v>
      </c>
      <c r="K57" s="193">
        <v>57495</v>
      </c>
      <c r="L57" s="211">
        <v>3064300000000000</v>
      </c>
      <c r="M57" s="212">
        <v>6</v>
      </c>
      <c r="N57" s="212">
        <v>0.24199999999999999</v>
      </c>
      <c r="O57" s="212">
        <v>70</v>
      </c>
      <c r="P57" s="212">
        <v>28.94</v>
      </c>
      <c r="Q57" s="213">
        <v>98.94</v>
      </c>
    </row>
    <row r="58" spans="1:17">
      <c r="A58" s="295"/>
      <c r="B58" s="143" t="s">
        <v>62</v>
      </c>
      <c r="C58" s="193" t="s">
        <v>246</v>
      </c>
      <c r="D58" s="135"/>
      <c r="E58" s="193" t="s">
        <v>247</v>
      </c>
      <c r="F58" s="193" t="s">
        <v>247</v>
      </c>
      <c r="G58" s="193" t="s">
        <v>247</v>
      </c>
      <c r="H58" s="193" t="s">
        <v>247</v>
      </c>
      <c r="I58" s="193">
        <v>2.4</v>
      </c>
      <c r="J58" s="193">
        <v>146812.5</v>
      </c>
      <c r="K58" s="193">
        <v>48012</v>
      </c>
      <c r="L58" s="211">
        <v>1949330000000000</v>
      </c>
      <c r="M58" s="212">
        <v>1</v>
      </c>
      <c r="N58" s="212">
        <v>0.24299999999999999</v>
      </c>
      <c r="O58" s="212">
        <v>70</v>
      </c>
      <c r="P58" s="212">
        <v>30</v>
      </c>
      <c r="Q58" s="213">
        <v>100</v>
      </c>
    </row>
    <row r="59" spans="1:17">
      <c r="A59" s="295"/>
      <c r="B59" s="143" t="s">
        <v>63</v>
      </c>
      <c r="C59" s="193" t="s">
        <v>246</v>
      </c>
      <c r="D59" s="135"/>
      <c r="E59" s="193" t="s">
        <v>247</v>
      </c>
      <c r="F59" s="193" t="s">
        <v>247</v>
      </c>
      <c r="G59" s="193" t="s">
        <v>247</v>
      </c>
      <c r="H59" s="193" t="s">
        <v>247</v>
      </c>
      <c r="I59" s="193">
        <v>3.9</v>
      </c>
      <c r="J59" s="193">
        <v>204927.5</v>
      </c>
      <c r="K59" s="193">
        <v>113569</v>
      </c>
      <c r="L59" s="211">
        <v>4.02021E+16</v>
      </c>
      <c r="M59" s="212">
        <v>92</v>
      </c>
      <c r="N59" s="212">
        <v>0.20899999999999999</v>
      </c>
      <c r="O59" s="212">
        <v>70</v>
      </c>
      <c r="P59" s="212">
        <v>10.64</v>
      </c>
      <c r="Q59" s="213">
        <v>80.64</v>
      </c>
    </row>
    <row r="60" spans="1:17">
      <c r="A60" s="295"/>
      <c r="B60" s="143" t="s">
        <v>64</v>
      </c>
      <c r="C60" s="193" t="s">
        <v>246</v>
      </c>
      <c r="D60" s="135"/>
      <c r="E60" s="193" t="s">
        <v>247</v>
      </c>
      <c r="F60" s="193" t="s">
        <v>247</v>
      </c>
      <c r="G60" s="193" t="s">
        <v>247</v>
      </c>
      <c r="H60" s="193" t="s">
        <v>247</v>
      </c>
      <c r="I60" s="193">
        <v>5</v>
      </c>
      <c r="J60" s="193">
        <v>470879.2</v>
      </c>
      <c r="K60" s="193">
        <v>78356</v>
      </c>
      <c r="L60" s="211">
        <v>7.2276E+16</v>
      </c>
      <c r="M60" s="212">
        <v>106</v>
      </c>
      <c r="N60" s="212">
        <v>0.18</v>
      </c>
      <c r="O60" s="212">
        <v>70</v>
      </c>
      <c r="P60" s="212">
        <v>7.66</v>
      </c>
      <c r="Q60" s="213">
        <v>77.66</v>
      </c>
    </row>
    <row r="61" spans="1:17">
      <c r="A61" s="295"/>
      <c r="B61" s="143" t="s">
        <v>65</v>
      </c>
      <c r="C61" s="193" t="s">
        <v>246</v>
      </c>
      <c r="D61" s="135"/>
      <c r="E61" s="193" t="s">
        <v>247</v>
      </c>
      <c r="F61" s="193" t="s">
        <v>247</v>
      </c>
      <c r="G61" s="193" t="s">
        <v>247</v>
      </c>
      <c r="H61" s="193" t="s">
        <v>247</v>
      </c>
      <c r="I61" s="193">
        <v>7.2</v>
      </c>
      <c r="J61" s="193">
        <v>234335</v>
      </c>
      <c r="K61" s="193">
        <v>272501</v>
      </c>
      <c r="L61" s="211">
        <v>9.02066E+17</v>
      </c>
      <c r="M61" s="212">
        <v>133</v>
      </c>
      <c r="N61" s="212">
        <v>-0.56000000000000005</v>
      </c>
      <c r="O61" s="212">
        <v>70</v>
      </c>
      <c r="P61" s="212">
        <v>1.91</v>
      </c>
      <c r="Q61" s="213">
        <v>71.91</v>
      </c>
    </row>
    <row r="62" spans="1:17">
      <c r="A62" s="295"/>
      <c r="B62" s="143" t="s">
        <v>66</v>
      </c>
      <c r="C62" s="193" t="s">
        <v>246</v>
      </c>
      <c r="D62" s="135"/>
      <c r="E62" s="193" t="s">
        <v>247</v>
      </c>
      <c r="F62" s="193" t="s">
        <v>247</v>
      </c>
      <c r="G62" s="193" t="s">
        <v>247</v>
      </c>
      <c r="H62" s="193" t="s">
        <v>247</v>
      </c>
      <c r="I62" s="193">
        <v>5.6</v>
      </c>
      <c r="J62" s="193">
        <v>237506.7</v>
      </c>
      <c r="K62" s="193">
        <v>75576</v>
      </c>
      <c r="L62" s="211">
        <v>4.25422E+16</v>
      </c>
      <c r="M62" s="212">
        <v>94</v>
      </c>
      <c r="N62" s="212">
        <v>0.20699999999999999</v>
      </c>
      <c r="O62" s="212">
        <v>70</v>
      </c>
      <c r="P62" s="212">
        <v>10.210000000000001</v>
      </c>
      <c r="Q62" s="213">
        <v>80.209999999999994</v>
      </c>
    </row>
    <row r="63" spans="1:17">
      <c r="A63" s="296" t="s">
        <v>67</v>
      </c>
      <c r="B63" s="144" t="s">
        <v>68</v>
      </c>
      <c r="C63" s="193" t="s">
        <v>246</v>
      </c>
      <c r="D63" s="135"/>
      <c r="E63" s="193" t="s">
        <v>247</v>
      </c>
      <c r="F63" s="193" t="s">
        <v>247</v>
      </c>
      <c r="G63" s="193" t="s">
        <v>247</v>
      </c>
      <c r="H63" s="193" t="s">
        <v>247</v>
      </c>
      <c r="I63" s="193">
        <v>4.5</v>
      </c>
      <c r="J63" s="193">
        <v>185960</v>
      </c>
      <c r="K63" s="193">
        <v>134228</v>
      </c>
      <c r="L63" s="211">
        <v>6.7847E+16</v>
      </c>
      <c r="M63" s="212">
        <v>105</v>
      </c>
      <c r="N63" s="212">
        <v>0.184</v>
      </c>
      <c r="O63" s="212">
        <v>70</v>
      </c>
      <c r="P63" s="212">
        <v>7.87</v>
      </c>
      <c r="Q63" s="213">
        <v>77.87</v>
      </c>
    </row>
    <row r="64" spans="1:17">
      <c r="A64" s="296"/>
      <c r="B64" s="144" t="s">
        <v>69</v>
      </c>
      <c r="C64" s="193" t="s">
        <v>246</v>
      </c>
      <c r="D64" s="135"/>
      <c r="E64" s="193" t="s">
        <v>247</v>
      </c>
      <c r="F64" s="193" t="s">
        <v>247</v>
      </c>
      <c r="G64" s="193" t="s">
        <v>247</v>
      </c>
      <c r="H64" s="193" t="s">
        <v>247</v>
      </c>
      <c r="I64" s="193">
        <v>3.8</v>
      </c>
      <c r="J64" s="193">
        <v>256636.7</v>
      </c>
      <c r="K64" s="193">
        <v>79746</v>
      </c>
      <c r="L64" s="211">
        <v>2.3567E+16</v>
      </c>
      <c r="M64" s="212">
        <v>76</v>
      </c>
      <c r="N64" s="212">
        <v>0.224</v>
      </c>
      <c r="O64" s="212">
        <v>70</v>
      </c>
      <c r="P64" s="212">
        <v>14.04</v>
      </c>
      <c r="Q64" s="213">
        <v>84.04</v>
      </c>
    </row>
    <row r="65" spans="1:17">
      <c r="A65" s="296"/>
      <c r="B65" s="141" t="s">
        <v>70</v>
      </c>
      <c r="C65" s="193" t="s">
        <v>248</v>
      </c>
      <c r="D65" s="214" t="s">
        <v>249</v>
      </c>
      <c r="E65" s="193" t="s">
        <v>248</v>
      </c>
      <c r="F65" s="135"/>
      <c r="G65" s="135"/>
      <c r="H65" s="135"/>
      <c r="I65" s="135"/>
      <c r="J65" s="135"/>
      <c r="K65" s="135"/>
      <c r="L65" s="212" t="s">
        <v>267</v>
      </c>
      <c r="M65" s="212" t="s">
        <v>267</v>
      </c>
      <c r="N65" s="212" t="s">
        <v>267</v>
      </c>
      <c r="O65" s="212">
        <v>0</v>
      </c>
      <c r="P65" s="212">
        <v>0</v>
      </c>
      <c r="Q65" s="213">
        <v>0</v>
      </c>
    </row>
    <row r="66" spans="1:17">
      <c r="A66" s="296"/>
      <c r="B66" s="139" t="s">
        <v>71</v>
      </c>
      <c r="C66" s="193" t="s">
        <v>248</v>
      </c>
      <c r="D66" s="214" t="s">
        <v>249</v>
      </c>
      <c r="E66" s="193" t="s">
        <v>248</v>
      </c>
      <c r="F66" s="135"/>
      <c r="G66" s="135"/>
      <c r="H66" s="135"/>
      <c r="I66" s="135"/>
      <c r="J66" s="135"/>
      <c r="K66" s="135"/>
      <c r="L66" s="212" t="s">
        <v>267</v>
      </c>
      <c r="M66" s="212" t="s">
        <v>267</v>
      </c>
      <c r="N66" s="212" t="s">
        <v>267</v>
      </c>
      <c r="O66" s="212">
        <v>0</v>
      </c>
      <c r="P66" s="212">
        <v>0</v>
      </c>
      <c r="Q66" s="213">
        <v>0</v>
      </c>
    </row>
    <row r="67" spans="1:17">
      <c r="A67" s="296"/>
      <c r="B67" s="144" t="s">
        <v>72</v>
      </c>
      <c r="C67" s="193" t="s">
        <v>246</v>
      </c>
      <c r="D67" s="135"/>
      <c r="E67" s="193" t="s">
        <v>247</v>
      </c>
      <c r="F67" s="193" t="s">
        <v>247</v>
      </c>
      <c r="G67" s="193" t="s">
        <v>247</v>
      </c>
      <c r="H67" s="193" t="s">
        <v>247</v>
      </c>
      <c r="I67" s="193">
        <v>3.9</v>
      </c>
      <c r="J67" s="193">
        <v>128919.9</v>
      </c>
      <c r="K67" s="193">
        <v>75852</v>
      </c>
      <c r="L67" s="211">
        <v>1.12819E+16</v>
      </c>
      <c r="M67" s="212">
        <v>58</v>
      </c>
      <c r="N67" s="212">
        <v>0.23400000000000001</v>
      </c>
      <c r="O67" s="212">
        <v>70</v>
      </c>
      <c r="P67" s="212">
        <v>17.87</v>
      </c>
      <c r="Q67" s="213">
        <v>87.87</v>
      </c>
    </row>
    <row r="68" spans="1:17">
      <c r="A68" s="296"/>
      <c r="B68" s="141" t="s">
        <v>73</v>
      </c>
      <c r="C68" s="193" t="s">
        <v>248</v>
      </c>
      <c r="D68" s="214" t="s">
        <v>249</v>
      </c>
      <c r="E68" s="193" t="s">
        <v>248</v>
      </c>
      <c r="F68" s="135"/>
      <c r="G68" s="135"/>
      <c r="H68" s="135"/>
      <c r="I68" s="135"/>
      <c r="J68" s="135"/>
      <c r="K68" s="135"/>
      <c r="L68" s="212" t="s">
        <v>267</v>
      </c>
      <c r="M68" s="212" t="s">
        <v>267</v>
      </c>
      <c r="N68" s="212" t="s">
        <v>267</v>
      </c>
      <c r="O68" s="212">
        <v>0</v>
      </c>
      <c r="P68" s="212">
        <v>0</v>
      </c>
      <c r="Q68" s="213">
        <v>0</v>
      </c>
    </row>
    <row r="69" spans="1:17">
      <c r="A69" s="296"/>
      <c r="B69" s="144" t="s">
        <v>74</v>
      </c>
      <c r="C69" s="193" t="s">
        <v>246</v>
      </c>
      <c r="D69" s="135"/>
      <c r="E69" s="193" t="s">
        <v>247</v>
      </c>
      <c r="F69" s="193" t="s">
        <v>247</v>
      </c>
      <c r="G69" s="193" t="s">
        <v>247</v>
      </c>
      <c r="H69" s="193" t="s">
        <v>247</v>
      </c>
      <c r="I69" s="193">
        <v>4.8</v>
      </c>
      <c r="J69" s="193">
        <v>186619.3</v>
      </c>
      <c r="K69" s="193">
        <v>136617</v>
      </c>
      <c r="L69" s="211">
        <v>8.02506E+16</v>
      </c>
      <c r="M69" s="212">
        <v>108</v>
      </c>
      <c r="N69" s="212">
        <v>0.17299999999999999</v>
      </c>
      <c r="O69" s="212">
        <v>70</v>
      </c>
      <c r="P69" s="212">
        <v>7.23</v>
      </c>
      <c r="Q69" s="213">
        <v>77.23</v>
      </c>
    </row>
    <row r="70" spans="1:17">
      <c r="A70" s="296"/>
      <c r="B70" s="144" t="s">
        <v>75</v>
      </c>
      <c r="C70" s="193" t="s">
        <v>246</v>
      </c>
      <c r="D70" s="135"/>
      <c r="E70" s="193" t="s">
        <v>247</v>
      </c>
      <c r="F70" s="193" t="s">
        <v>247</v>
      </c>
      <c r="G70" s="193" t="s">
        <v>247</v>
      </c>
      <c r="H70" s="193" t="s">
        <v>247</v>
      </c>
      <c r="I70" s="193">
        <v>4.9000000000000004</v>
      </c>
      <c r="J70" s="193">
        <v>215214.4</v>
      </c>
      <c r="K70" s="193">
        <v>269654</v>
      </c>
      <c r="L70" s="211">
        <v>3.75731E+17</v>
      </c>
      <c r="M70" s="212">
        <v>128</v>
      </c>
      <c r="N70" s="212">
        <v>-0.09</v>
      </c>
      <c r="O70" s="212">
        <v>70</v>
      </c>
      <c r="P70" s="212">
        <v>2.98</v>
      </c>
      <c r="Q70" s="213">
        <v>72.98</v>
      </c>
    </row>
    <row r="71" spans="1:17">
      <c r="A71" s="296"/>
      <c r="B71" s="144" t="s">
        <v>76</v>
      </c>
      <c r="C71" s="193" t="s">
        <v>248</v>
      </c>
      <c r="D71" s="214" t="s">
        <v>249</v>
      </c>
      <c r="E71" s="193" t="s">
        <v>248</v>
      </c>
      <c r="F71" s="135"/>
      <c r="G71" s="135"/>
      <c r="H71" s="135"/>
      <c r="I71" s="135"/>
      <c r="J71" s="135"/>
      <c r="K71" s="135"/>
      <c r="L71" s="212" t="s">
        <v>267</v>
      </c>
      <c r="M71" s="212" t="s">
        <v>267</v>
      </c>
      <c r="N71" s="212" t="s">
        <v>267</v>
      </c>
      <c r="O71" s="212">
        <v>0</v>
      </c>
      <c r="P71" s="212">
        <v>0</v>
      </c>
      <c r="Q71" s="213">
        <v>0</v>
      </c>
    </row>
    <row r="72" spans="1:17">
      <c r="A72" s="296"/>
      <c r="B72" s="144" t="s">
        <v>77</v>
      </c>
      <c r="C72" s="193" t="s">
        <v>246</v>
      </c>
      <c r="D72" s="135"/>
      <c r="E72" s="193" t="s">
        <v>247</v>
      </c>
      <c r="F72" s="193" t="s">
        <v>247</v>
      </c>
      <c r="G72" s="193" t="s">
        <v>247</v>
      </c>
      <c r="H72" s="193" t="s">
        <v>247</v>
      </c>
      <c r="I72" s="193">
        <v>9</v>
      </c>
      <c r="J72" s="193">
        <v>500937.4</v>
      </c>
      <c r="K72" s="193">
        <v>156708</v>
      </c>
      <c r="L72" s="211">
        <v>9.96439E+17</v>
      </c>
      <c r="M72" s="212">
        <v>134</v>
      </c>
      <c r="N72" s="212">
        <v>-0.64400000000000002</v>
      </c>
      <c r="O72" s="212">
        <v>70</v>
      </c>
      <c r="P72" s="212">
        <v>1.7</v>
      </c>
      <c r="Q72" s="213">
        <v>71.7</v>
      </c>
    </row>
    <row r="73" spans="1:17">
      <c r="A73" s="296"/>
      <c r="B73" s="144" t="s">
        <v>78</v>
      </c>
      <c r="C73" s="193" t="s">
        <v>246</v>
      </c>
      <c r="D73" s="135"/>
      <c r="E73" s="193" t="s">
        <v>247</v>
      </c>
      <c r="F73" s="193" t="s">
        <v>247</v>
      </c>
      <c r="G73" s="193" t="s">
        <v>247</v>
      </c>
      <c r="H73" s="193" t="s">
        <v>247</v>
      </c>
      <c r="I73" s="193">
        <v>10</v>
      </c>
      <c r="J73" s="193">
        <v>504959</v>
      </c>
      <c r="K73" s="193">
        <v>282065</v>
      </c>
      <c r="L73" s="211">
        <v>4.01749E+18</v>
      </c>
      <c r="M73" s="212">
        <v>139</v>
      </c>
      <c r="N73" s="212">
        <v>-3.3380000000000001</v>
      </c>
      <c r="O73" s="212">
        <v>70</v>
      </c>
      <c r="P73" s="212">
        <v>0.64</v>
      </c>
      <c r="Q73" s="213">
        <v>70.64</v>
      </c>
    </row>
    <row r="74" spans="1:17">
      <c r="A74" s="296"/>
      <c r="B74" s="144" t="s">
        <v>79</v>
      </c>
      <c r="C74" s="193" t="s">
        <v>252</v>
      </c>
      <c r="D74" s="135"/>
      <c r="E74" s="193" t="s">
        <v>247</v>
      </c>
      <c r="F74" s="193" t="s">
        <v>247</v>
      </c>
      <c r="G74" s="193" t="s">
        <v>247</v>
      </c>
      <c r="H74" s="193" t="s">
        <v>247</v>
      </c>
      <c r="I74" s="193">
        <v>2.7</v>
      </c>
      <c r="J74" s="193">
        <v>185813.1</v>
      </c>
      <c r="K74" s="193">
        <v>79668</v>
      </c>
      <c r="L74" s="211">
        <v>8597490000000000</v>
      </c>
      <c r="M74" s="212">
        <v>46</v>
      </c>
      <c r="N74" s="212">
        <v>0.23699999999999999</v>
      </c>
      <c r="O74" s="212">
        <v>70</v>
      </c>
      <c r="P74" s="212">
        <v>20.43</v>
      </c>
      <c r="Q74" s="213">
        <v>63.3</v>
      </c>
    </row>
    <row r="75" spans="1:17">
      <c r="A75" s="296"/>
      <c r="B75" s="144" t="s">
        <v>80</v>
      </c>
      <c r="C75" s="193" t="s">
        <v>246</v>
      </c>
      <c r="D75" s="135"/>
      <c r="E75" s="193" t="s">
        <v>247</v>
      </c>
      <c r="F75" s="193" t="s">
        <v>247</v>
      </c>
      <c r="G75" s="193" t="s">
        <v>247</v>
      </c>
      <c r="H75" s="193" t="s">
        <v>247</v>
      </c>
      <c r="I75" s="193">
        <v>2.5</v>
      </c>
      <c r="J75" s="193">
        <v>191650.2</v>
      </c>
      <c r="K75" s="193">
        <v>95941</v>
      </c>
      <c r="L75" s="211">
        <v>1.10255E+16</v>
      </c>
      <c r="M75" s="212">
        <v>56</v>
      </c>
      <c r="N75" s="212">
        <v>0.23499999999999999</v>
      </c>
      <c r="O75" s="212">
        <v>70</v>
      </c>
      <c r="P75" s="212">
        <v>18.3</v>
      </c>
      <c r="Q75" s="213">
        <v>88.3</v>
      </c>
    </row>
    <row r="76" spans="1:17">
      <c r="A76" s="296"/>
      <c r="B76" s="144" t="s">
        <v>81</v>
      </c>
      <c r="C76" s="193" t="s">
        <v>252</v>
      </c>
      <c r="D76" s="135"/>
      <c r="E76" s="193" t="s">
        <v>247</v>
      </c>
      <c r="F76" s="193" t="s">
        <v>247</v>
      </c>
      <c r="G76" s="193" t="s">
        <v>247</v>
      </c>
      <c r="H76" s="193" t="s">
        <v>247</v>
      </c>
      <c r="I76" s="193">
        <v>6</v>
      </c>
      <c r="J76" s="193">
        <v>175638.8</v>
      </c>
      <c r="K76" s="193">
        <v>238864</v>
      </c>
      <c r="L76" s="211">
        <v>3.60765E+17</v>
      </c>
      <c r="M76" s="212">
        <v>126</v>
      </c>
      <c r="N76" s="212">
        <v>-7.6999999999999999E-2</v>
      </c>
      <c r="O76" s="212">
        <v>70</v>
      </c>
      <c r="P76" s="212">
        <v>3.4</v>
      </c>
      <c r="Q76" s="213">
        <v>51.38</v>
      </c>
    </row>
    <row r="77" spans="1:17">
      <c r="A77" s="296"/>
      <c r="B77" s="144" t="s">
        <v>82</v>
      </c>
      <c r="C77" s="193" t="s">
        <v>246</v>
      </c>
      <c r="D77" s="135"/>
      <c r="E77" s="193" t="s">
        <v>247</v>
      </c>
      <c r="F77" s="193" t="s">
        <v>247</v>
      </c>
      <c r="G77" s="193" t="s">
        <v>247</v>
      </c>
      <c r="H77" s="193" t="s">
        <v>247</v>
      </c>
      <c r="I77" s="193">
        <v>4.2</v>
      </c>
      <c r="J77" s="193">
        <v>156718.1</v>
      </c>
      <c r="K77" s="193">
        <v>133143</v>
      </c>
      <c r="L77" s="211">
        <v>4.90066E+16</v>
      </c>
      <c r="M77" s="212">
        <v>97</v>
      </c>
      <c r="N77" s="212">
        <v>0.20100000000000001</v>
      </c>
      <c r="O77" s="212">
        <v>70</v>
      </c>
      <c r="P77" s="212">
        <v>9.57</v>
      </c>
      <c r="Q77" s="213">
        <v>79.569999999999993</v>
      </c>
    </row>
    <row r="78" spans="1:17">
      <c r="A78" s="296"/>
      <c r="B78" s="144" t="s">
        <v>83</v>
      </c>
      <c r="C78" s="193" t="s">
        <v>246</v>
      </c>
      <c r="D78" s="135"/>
      <c r="E78" s="193" t="s">
        <v>247</v>
      </c>
      <c r="F78" s="193" t="s">
        <v>247</v>
      </c>
      <c r="G78" s="193" t="s">
        <v>247</v>
      </c>
      <c r="H78" s="193" t="s">
        <v>247</v>
      </c>
      <c r="I78" s="193">
        <v>6</v>
      </c>
      <c r="J78" s="193">
        <v>267059.20000000001</v>
      </c>
      <c r="K78" s="193">
        <v>235579</v>
      </c>
      <c r="L78" s="211">
        <v>5.3356E+17</v>
      </c>
      <c r="M78" s="212">
        <v>130</v>
      </c>
      <c r="N78" s="212">
        <v>-0.23100000000000001</v>
      </c>
      <c r="O78" s="212">
        <v>70</v>
      </c>
      <c r="P78" s="212">
        <v>2.5499999999999998</v>
      </c>
      <c r="Q78" s="213">
        <v>72.55</v>
      </c>
    </row>
    <row r="79" spans="1:17">
      <c r="A79" s="296"/>
      <c r="B79" s="144" t="s">
        <v>84</v>
      </c>
      <c r="C79" s="193" t="s">
        <v>248</v>
      </c>
      <c r="D79" s="214" t="s">
        <v>249</v>
      </c>
      <c r="E79" s="193" t="s">
        <v>248</v>
      </c>
      <c r="F79" s="135"/>
      <c r="G79" s="135"/>
      <c r="H79" s="135"/>
      <c r="I79" s="135"/>
      <c r="J79" s="135"/>
      <c r="K79" s="135"/>
      <c r="L79" s="212" t="s">
        <v>267</v>
      </c>
      <c r="M79" s="212" t="s">
        <v>267</v>
      </c>
      <c r="N79" s="212" t="s">
        <v>267</v>
      </c>
      <c r="O79" s="212">
        <v>0</v>
      </c>
      <c r="P79" s="212">
        <v>0</v>
      </c>
      <c r="Q79" s="213">
        <v>0</v>
      </c>
    </row>
    <row r="80" spans="1:17">
      <c r="A80" s="296"/>
      <c r="B80" s="144" t="s">
        <v>85</v>
      </c>
      <c r="C80" s="193" t="s">
        <v>246</v>
      </c>
      <c r="D80" s="135"/>
      <c r="E80" s="193" t="s">
        <v>247</v>
      </c>
      <c r="F80" s="193" t="s">
        <v>247</v>
      </c>
      <c r="G80" s="193" t="s">
        <v>247</v>
      </c>
      <c r="H80" s="193" t="s">
        <v>247</v>
      </c>
      <c r="I80" s="193">
        <v>4.5999999999999996</v>
      </c>
      <c r="J80" s="193">
        <v>222860.7</v>
      </c>
      <c r="K80" s="193">
        <v>53901</v>
      </c>
      <c r="L80" s="211">
        <v>1.37007E+16</v>
      </c>
      <c r="M80" s="212">
        <v>64</v>
      </c>
      <c r="N80" s="212">
        <v>0.23200000000000001</v>
      </c>
      <c r="O80" s="212">
        <v>70</v>
      </c>
      <c r="P80" s="212">
        <v>16.600000000000001</v>
      </c>
      <c r="Q80" s="213">
        <v>86.6</v>
      </c>
    </row>
    <row r="81" spans="1:17">
      <c r="A81" s="296"/>
      <c r="B81" s="144" t="s">
        <v>86</v>
      </c>
      <c r="C81" s="193" t="s">
        <v>246</v>
      </c>
      <c r="D81" s="135"/>
      <c r="E81" s="193" t="s">
        <v>247</v>
      </c>
      <c r="F81" s="193" t="s">
        <v>247</v>
      </c>
      <c r="G81" s="193" t="s">
        <v>247</v>
      </c>
      <c r="H81" s="193" t="s">
        <v>247</v>
      </c>
      <c r="I81" s="193">
        <v>3.1</v>
      </c>
      <c r="J81" s="193">
        <v>177723</v>
      </c>
      <c r="K81" s="193">
        <v>47412</v>
      </c>
      <c r="L81" s="211">
        <v>3839230000000000</v>
      </c>
      <c r="M81" s="212">
        <v>17</v>
      </c>
      <c r="N81" s="212">
        <v>0.24099999999999999</v>
      </c>
      <c r="O81" s="212">
        <v>70</v>
      </c>
      <c r="P81" s="212">
        <v>26.6</v>
      </c>
      <c r="Q81" s="213">
        <v>96.6</v>
      </c>
    </row>
    <row r="82" spans="1:17">
      <c r="A82" s="296"/>
      <c r="B82" s="144" t="s">
        <v>87</v>
      </c>
      <c r="C82" s="193" t="s">
        <v>246</v>
      </c>
      <c r="D82" s="135"/>
      <c r="E82" s="193" t="s">
        <v>247</v>
      </c>
      <c r="F82" s="193" t="s">
        <v>247</v>
      </c>
      <c r="G82" s="193" t="s">
        <v>247</v>
      </c>
      <c r="H82" s="193" t="s">
        <v>247</v>
      </c>
      <c r="I82" s="193">
        <v>3.8</v>
      </c>
      <c r="J82" s="193">
        <v>132382.20000000001</v>
      </c>
      <c r="K82" s="193">
        <v>53701</v>
      </c>
      <c r="L82" s="211">
        <v>5512660000000000</v>
      </c>
      <c r="M82" s="212">
        <v>31</v>
      </c>
      <c r="N82" s="212">
        <v>0.24</v>
      </c>
      <c r="O82" s="212">
        <v>70</v>
      </c>
      <c r="P82" s="212">
        <v>23.62</v>
      </c>
      <c r="Q82" s="213">
        <v>93.62</v>
      </c>
    </row>
    <row r="83" spans="1:17">
      <c r="A83" s="297" t="s">
        <v>88</v>
      </c>
      <c r="B83" s="145" t="s">
        <v>89</v>
      </c>
      <c r="C83" s="193" t="s">
        <v>252</v>
      </c>
      <c r="D83" s="135"/>
      <c r="E83" s="193" t="s">
        <v>247</v>
      </c>
      <c r="F83" s="193" t="s">
        <v>247</v>
      </c>
      <c r="G83" s="193" t="s">
        <v>247</v>
      </c>
      <c r="H83" s="193" t="s">
        <v>247</v>
      </c>
      <c r="I83" s="193">
        <v>5.7</v>
      </c>
      <c r="J83" s="193">
        <v>556917.19999999995</v>
      </c>
      <c r="K83" s="193">
        <v>292803</v>
      </c>
      <c r="L83" s="211">
        <v>1.55128E+18</v>
      </c>
      <c r="M83" s="212">
        <v>136</v>
      </c>
      <c r="N83" s="212">
        <v>-1.139</v>
      </c>
      <c r="O83" s="212">
        <v>70</v>
      </c>
      <c r="P83" s="212">
        <v>1.28</v>
      </c>
      <c r="Q83" s="213">
        <v>49.9</v>
      </c>
    </row>
    <row r="84" spans="1:17">
      <c r="A84" s="297"/>
      <c r="B84" s="145" t="s">
        <v>90</v>
      </c>
      <c r="C84" s="193" t="s">
        <v>246</v>
      </c>
      <c r="D84" s="135"/>
      <c r="E84" s="193" t="s">
        <v>247</v>
      </c>
      <c r="F84" s="193" t="s">
        <v>247</v>
      </c>
      <c r="G84" s="193" t="s">
        <v>247</v>
      </c>
      <c r="H84" s="193" t="s">
        <v>247</v>
      </c>
      <c r="I84" s="193">
        <v>4.4000000000000004</v>
      </c>
      <c r="J84" s="193">
        <v>201871.5</v>
      </c>
      <c r="K84" s="193">
        <v>47089</v>
      </c>
      <c r="L84" s="211">
        <v>8666010000000000</v>
      </c>
      <c r="M84" s="212">
        <v>48</v>
      </c>
      <c r="N84" s="212">
        <v>0.23699999999999999</v>
      </c>
      <c r="O84" s="212">
        <v>70</v>
      </c>
      <c r="P84" s="212">
        <v>20</v>
      </c>
      <c r="Q84" s="213">
        <v>90</v>
      </c>
    </row>
    <row r="85" spans="1:17">
      <c r="A85" s="297"/>
      <c r="B85" s="145" t="s">
        <v>91</v>
      </c>
      <c r="C85" s="193" t="s">
        <v>246</v>
      </c>
      <c r="D85" s="135"/>
      <c r="E85" s="193" t="s">
        <v>247</v>
      </c>
      <c r="F85" s="193" t="s">
        <v>247</v>
      </c>
      <c r="G85" s="193" t="s">
        <v>247</v>
      </c>
      <c r="H85" s="193" t="s">
        <v>247</v>
      </c>
      <c r="I85" s="193">
        <v>2.5</v>
      </c>
      <c r="J85" s="193">
        <v>187544.2</v>
      </c>
      <c r="K85" s="193">
        <v>54152</v>
      </c>
      <c r="L85" s="211">
        <v>3437260000000000</v>
      </c>
      <c r="M85" s="212">
        <v>10</v>
      </c>
      <c r="N85" s="212">
        <v>0.24099999999999999</v>
      </c>
      <c r="O85" s="212">
        <v>70</v>
      </c>
      <c r="P85" s="212">
        <v>28.09</v>
      </c>
      <c r="Q85" s="213">
        <v>98.09</v>
      </c>
    </row>
    <row r="86" spans="1:17">
      <c r="A86" s="297"/>
      <c r="B86" s="145" t="s">
        <v>92</v>
      </c>
      <c r="C86" s="193" t="s">
        <v>246</v>
      </c>
      <c r="D86" s="135"/>
      <c r="E86" s="193" t="s">
        <v>247</v>
      </c>
      <c r="F86" s="193" t="s">
        <v>247</v>
      </c>
      <c r="G86" s="193" t="s">
        <v>247</v>
      </c>
      <c r="H86" s="193" t="s">
        <v>247</v>
      </c>
      <c r="I86" s="193">
        <v>3.6</v>
      </c>
      <c r="J86" s="193">
        <v>211811.4</v>
      </c>
      <c r="K86" s="193">
        <v>47207</v>
      </c>
      <c r="L86" s="211">
        <v>6117400000000000</v>
      </c>
      <c r="M86" s="212">
        <v>35</v>
      </c>
      <c r="N86" s="212">
        <v>0.23899999999999999</v>
      </c>
      <c r="O86" s="212">
        <v>70</v>
      </c>
      <c r="P86" s="212">
        <v>22.77</v>
      </c>
      <c r="Q86" s="213">
        <v>92.77</v>
      </c>
    </row>
    <row r="87" spans="1:17">
      <c r="A87" s="297"/>
      <c r="B87" s="145" t="s">
        <v>93</v>
      </c>
      <c r="C87" s="193" t="s">
        <v>246</v>
      </c>
      <c r="D87" s="135"/>
      <c r="E87" s="193" t="s">
        <v>247</v>
      </c>
      <c r="F87" s="193" t="s">
        <v>247</v>
      </c>
      <c r="G87" s="193" t="s">
        <v>247</v>
      </c>
      <c r="H87" s="193" t="s">
        <v>247</v>
      </c>
      <c r="I87" s="193">
        <v>3</v>
      </c>
      <c r="J87" s="193">
        <v>139425.5</v>
      </c>
      <c r="K87" s="193">
        <v>47698</v>
      </c>
      <c r="L87" s="211">
        <v>2854860000000000</v>
      </c>
      <c r="M87" s="212">
        <v>5</v>
      </c>
      <c r="N87" s="212">
        <v>0.24199999999999999</v>
      </c>
      <c r="O87" s="212">
        <v>70</v>
      </c>
      <c r="P87" s="212">
        <v>29.15</v>
      </c>
      <c r="Q87" s="213">
        <v>99.15</v>
      </c>
    </row>
    <row r="88" spans="1:17">
      <c r="A88" s="297"/>
      <c r="B88" s="145" t="s">
        <v>94</v>
      </c>
      <c r="C88" s="193" t="s">
        <v>246</v>
      </c>
      <c r="D88" s="135"/>
      <c r="E88" s="193" t="s">
        <v>247</v>
      </c>
      <c r="F88" s="193" t="s">
        <v>247</v>
      </c>
      <c r="G88" s="193" t="s">
        <v>247</v>
      </c>
      <c r="H88" s="193" t="s">
        <v>247</v>
      </c>
      <c r="I88" s="193">
        <v>4.0999999999999996</v>
      </c>
      <c r="J88" s="193">
        <v>264979.90000000002</v>
      </c>
      <c r="K88" s="193">
        <v>47123</v>
      </c>
      <c r="L88" s="211">
        <v>9891140000000000</v>
      </c>
      <c r="M88" s="212">
        <v>52</v>
      </c>
      <c r="N88" s="212">
        <v>0.23599999999999999</v>
      </c>
      <c r="O88" s="212">
        <v>70</v>
      </c>
      <c r="P88" s="212">
        <v>19.149999999999999</v>
      </c>
      <c r="Q88" s="213">
        <v>89.15</v>
      </c>
    </row>
    <row r="89" spans="1:17">
      <c r="A89" s="297"/>
      <c r="B89" s="145" t="s">
        <v>95</v>
      </c>
      <c r="C89" s="193" t="s">
        <v>248</v>
      </c>
      <c r="D89" s="214" t="s">
        <v>249</v>
      </c>
      <c r="E89" s="193" t="s">
        <v>248</v>
      </c>
      <c r="F89" s="135"/>
      <c r="G89" s="135"/>
      <c r="H89" s="135"/>
      <c r="I89" s="135"/>
      <c r="J89" s="135"/>
      <c r="K89" s="135"/>
      <c r="L89" s="212" t="s">
        <v>267</v>
      </c>
      <c r="M89" s="212" t="s">
        <v>267</v>
      </c>
      <c r="N89" s="212" t="s">
        <v>267</v>
      </c>
      <c r="O89" s="212">
        <v>0</v>
      </c>
      <c r="P89" s="212">
        <v>0</v>
      </c>
      <c r="Q89" s="213">
        <v>0</v>
      </c>
    </row>
    <row r="90" spans="1:17">
      <c r="A90" s="297"/>
      <c r="B90" s="145" t="s">
        <v>96</v>
      </c>
      <c r="C90" s="193" t="s">
        <v>246</v>
      </c>
      <c r="D90" s="135"/>
      <c r="E90" s="193" t="s">
        <v>247</v>
      </c>
      <c r="F90" s="193" t="s">
        <v>247</v>
      </c>
      <c r="G90" s="193" t="s">
        <v>247</v>
      </c>
      <c r="H90" s="193" t="s">
        <v>247</v>
      </c>
      <c r="I90" s="193">
        <v>3.3</v>
      </c>
      <c r="J90" s="193">
        <v>202593.3</v>
      </c>
      <c r="K90" s="193">
        <v>47323</v>
      </c>
      <c r="L90" s="211">
        <v>4940800000000000</v>
      </c>
      <c r="M90" s="212">
        <v>25</v>
      </c>
      <c r="N90" s="212">
        <v>0.24</v>
      </c>
      <c r="O90" s="212">
        <v>70</v>
      </c>
      <c r="P90" s="212">
        <v>24.89</v>
      </c>
      <c r="Q90" s="213">
        <v>94.89</v>
      </c>
    </row>
    <row r="91" spans="1:17">
      <c r="A91" s="297"/>
      <c r="B91" s="145" t="s">
        <v>97</v>
      </c>
      <c r="C91" s="193" t="s">
        <v>246</v>
      </c>
      <c r="D91" s="135"/>
      <c r="E91" s="193" t="s">
        <v>247</v>
      </c>
      <c r="F91" s="193" t="s">
        <v>247</v>
      </c>
      <c r="G91" s="193" t="s">
        <v>247</v>
      </c>
      <c r="H91" s="193" t="s">
        <v>247</v>
      </c>
      <c r="I91" s="193">
        <v>3.8</v>
      </c>
      <c r="J91" s="193">
        <v>194025.1</v>
      </c>
      <c r="K91" s="193">
        <v>54636</v>
      </c>
      <c r="L91" s="211">
        <v>8363400000000000</v>
      </c>
      <c r="M91" s="212">
        <v>45</v>
      </c>
      <c r="N91" s="212">
        <v>0.23699999999999999</v>
      </c>
      <c r="O91" s="212">
        <v>70</v>
      </c>
      <c r="P91" s="212">
        <v>20.64</v>
      </c>
      <c r="Q91" s="213">
        <v>90.64</v>
      </c>
    </row>
    <row r="92" spans="1:17">
      <c r="A92" s="297"/>
      <c r="B92" s="145" t="s">
        <v>98</v>
      </c>
      <c r="C92" s="193" t="s">
        <v>246</v>
      </c>
      <c r="D92" s="135"/>
      <c r="E92" s="193" t="s">
        <v>247</v>
      </c>
      <c r="F92" s="193" t="s">
        <v>247</v>
      </c>
      <c r="G92" s="193" t="s">
        <v>247</v>
      </c>
      <c r="H92" s="193" t="s">
        <v>247</v>
      </c>
      <c r="I92" s="193">
        <v>3.8</v>
      </c>
      <c r="J92" s="193">
        <v>228751</v>
      </c>
      <c r="K92" s="193">
        <v>40411</v>
      </c>
      <c r="L92" s="211">
        <v>5394230000000000</v>
      </c>
      <c r="M92" s="212">
        <v>29</v>
      </c>
      <c r="N92" s="212">
        <v>0.24</v>
      </c>
      <c r="O92" s="212">
        <v>70</v>
      </c>
      <c r="P92" s="212">
        <v>24.04</v>
      </c>
      <c r="Q92" s="213">
        <v>94.04</v>
      </c>
    </row>
    <row r="93" spans="1:17">
      <c r="A93" s="297"/>
      <c r="B93" s="145" t="s">
        <v>99</v>
      </c>
      <c r="C93" s="212" t="s">
        <v>246</v>
      </c>
      <c r="D93" s="152"/>
      <c r="E93" s="212" t="s">
        <v>247</v>
      </c>
      <c r="F93" s="212" t="s">
        <v>247</v>
      </c>
      <c r="G93" s="212" t="s">
        <v>247</v>
      </c>
      <c r="H93" s="212" t="s">
        <v>247</v>
      </c>
      <c r="I93" s="212">
        <v>3.5</v>
      </c>
      <c r="J93" s="212">
        <v>229538.4</v>
      </c>
      <c r="K93" s="212">
        <v>40932</v>
      </c>
      <c r="L93" s="211">
        <v>4711050000000000</v>
      </c>
      <c r="M93" s="212">
        <v>21</v>
      </c>
      <c r="N93" s="212">
        <v>0.24</v>
      </c>
      <c r="O93" s="212">
        <v>70</v>
      </c>
      <c r="P93" s="212">
        <v>25.74</v>
      </c>
      <c r="Q93" s="213">
        <v>95.74</v>
      </c>
    </row>
    <row r="94" spans="1:17">
      <c r="A94" s="297"/>
      <c r="B94" s="145" t="s">
        <v>100</v>
      </c>
      <c r="C94" s="212" t="s">
        <v>246</v>
      </c>
      <c r="D94" s="152"/>
      <c r="E94" s="212" t="s">
        <v>247</v>
      </c>
      <c r="F94" s="212" t="s">
        <v>247</v>
      </c>
      <c r="G94" s="212" t="s">
        <v>247</v>
      </c>
      <c r="H94" s="212" t="s">
        <v>247</v>
      </c>
      <c r="I94" s="212">
        <v>3</v>
      </c>
      <c r="J94" s="212">
        <v>138881.70000000001</v>
      </c>
      <c r="K94" s="212">
        <v>46844</v>
      </c>
      <c r="L94" s="211">
        <v>2742810000000000</v>
      </c>
      <c r="M94" s="212">
        <v>4</v>
      </c>
      <c r="N94" s="212">
        <v>0.24199999999999999</v>
      </c>
      <c r="O94" s="212">
        <v>70</v>
      </c>
      <c r="P94" s="212">
        <v>29.36</v>
      </c>
      <c r="Q94" s="213">
        <v>99.36</v>
      </c>
    </row>
    <row r="95" spans="1:17">
      <c r="A95" s="297"/>
      <c r="B95" s="145" t="s">
        <v>101</v>
      </c>
      <c r="C95" s="212" t="s">
        <v>248</v>
      </c>
      <c r="D95" s="215" t="s">
        <v>249</v>
      </c>
      <c r="E95" s="212" t="s">
        <v>248</v>
      </c>
      <c r="F95" s="152"/>
      <c r="G95" s="152"/>
      <c r="H95" s="152"/>
      <c r="I95" s="152"/>
      <c r="J95" s="152"/>
      <c r="K95" s="152"/>
      <c r="L95" s="212" t="s">
        <v>267</v>
      </c>
      <c r="M95" s="212" t="s">
        <v>267</v>
      </c>
      <c r="N95" s="212" t="s">
        <v>267</v>
      </c>
      <c r="O95" s="212">
        <v>0</v>
      </c>
      <c r="P95" s="212">
        <v>0</v>
      </c>
      <c r="Q95" s="213">
        <v>0</v>
      </c>
    </row>
    <row r="96" spans="1:17">
      <c r="A96" s="297"/>
      <c r="B96" s="145" t="s">
        <v>102</v>
      </c>
      <c r="C96" s="212" t="s">
        <v>246</v>
      </c>
      <c r="D96" s="152"/>
      <c r="E96" s="212" t="s">
        <v>247</v>
      </c>
      <c r="F96" s="212" t="s">
        <v>247</v>
      </c>
      <c r="G96" s="212" t="s">
        <v>247</v>
      </c>
      <c r="H96" s="212" t="s">
        <v>247</v>
      </c>
      <c r="I96" s="212">
        <v>3.9</v>
      </c>
      <c r="J96" s="212">
        <v>233594.4</v>
      </c>
      <c r="K96" s="212">
        <v>47245</v>
      </c>
      <c r="L96" s="211">
        <v>7930550000000000</v>
      </c>
      <c r="M96" s="212">
        <v>42</v>
      </c>
      <c r="N96" s="212">
        <v>0.23699999999999999</v>
      </c>
      <c r="O96" s="212">
        <v>70</v>
      </c>
      <c r="P96" s="212">
        <v>21.28</v>
      </c>
      <c r="Q96" s="213">
        <v>91.28</v>
      </c>
    </row>
    <row r="97" spans="1:17">
      <c r="A97" s="297"/>
      <c r="B97" s="139" t="s">
        <v>103</v>
      </c>
      <c r="C97" s="212" t="s">
        <v>248</v>
      </c>
      <c r="D97" s="215" t="s">
        <v>249</v>
      </c>
      <c r="E97" s="212" t="s">
        <v>248</v>
      </c>
      <c r="F97" s="152"/>
      <c r="G97" s="152"/>
      <c r="H97" s="152"/>
      <c r="I97" s="152"/>
      <c r="J97" s="152"/>
      <c r="K97" s="152"/>
      <c r="L97" s="212" t="s">
        <v>267</v>
      </c>
      <c r="M97" s="212" t="s">
        <v>267</v>
      </c>
      <c r="N97" s="212" t="s">
        <v>267</v>
      </c>
      <c r="O97" s="212">
        <v>0</v>
      </c>
      <c r="P97" s="212">
        <v>0</v>
      </c>
      <c r="Q97" s="213">
        <v>0</v>
      </c>
    </row>
    <row r="98" spans="1:17">
      <c r="A98" s="297"/>
      <c r="B98" s="145" t="s">
        <v>104</v>
      </c>
      <c r="C98" s="212" t="s">
        <v>246</v>
      </c>
      <c r="D98" s="152"/>
      <c r="E98" s="212" t="s">
        <v>247</v>
      </c>
      <c r="F98" s="212" t="s">
        <v>247</v>
      </c>
      <c r="G98" s="212" t="s">
        <v>247</v>
      </c>
      <c r="H98" s="212" t="s">
        <v>247</v>
      </c>
      <c r="I98" s="212">
        <v>5.5</v>
      </c>
      <c r="J98" s="212">
        <v>363698.6</v>
      </c>
      <c r="K98" s="212">
        <v>75326</v>
      </c>
      <c r="L98" s="211">
        <v>6.24248E+16</v>
      </c>
      <c r="M98" s="212">
        <v>103</v>
      </c>
      <c r="N98" s="212">
        <v>0.189</v>
      </c>
      <c r="O98" s="212">
        <v>70</v>
      </c>
      <c r="P98" s="212">
        <v>8.3000000000000007</v>
      </c>
      <c r="Q98" s="213">
        <v>78.3</v>
      </c>
    </row>
    <row r="99" spans="1:17">
      <c r="A99" s="297"/>
      <c r="B99" s="145" t="s">
        <v>105</v>
      </c>
      <c r="C99" s="212" t="s">
        <v>246</v>
      </c>
      <c r="D99" s="152"/>
      <c r="E99" s="212" t="s">
        <v>247</v>
      </c>
      <c r="F99" s="212" t="s">
        <v>247</v>
      </c>
      <c r="G99" s="212" t="s">
        <v>247</v>
      </c>
      <c r="H99" s="212" t="s">
        <v>247</v>
      </c>
      <c r="I99" s="212">
        <v>6.6</v>
      </c>
      <c r="J99" s="212">
        <v>267932.90000000002</v>
      </c>
      <c r="K99" s="212">
        <v>60776</v>
      </c>
      <c r="L99" s="211">
        <v>4.311E+16</v>
      </c>
      <c r="M99" s="212">
        <v>95</v>
      </c>
      <c r="N99" s="212">
        <v>0.20599999999999999</v>
      </c>
      <c r="O99" s="212">
        <v>70</v>
      </c>
      <c r="P99" s="212">
        <v>10</v>
      </c>
      <c r="Q99" s="213">
        <v>80</v>
      </c>
    </row>
    <row r="100" spans="1:17">
      <c r="A100" s="297"/>
      <c r="B100" s="145" t="s">
        <v>106</v>
      </c>
      <c r="C100" s="212" t="s">
        <v>246</v>
      </c>
      <c r="D100" s="152"/>
      <c r="E100" s="212" t="s">
        <v>247</v>
      </c>
      <c r="F100" s="212" t="s">
        <v>247</v>
      </c>
      <c r="G100" s="212" t="s">
        <v>247</v>
      </c>
      <c r="H100" s="212" t="s">
        <v>247</v>
      </c>
      <c r="I100" s="212">
        <v>2.6</v>
      </c>
      <c r="J100" s="212">
        <v>144656.4</v>
      </c>
      <c r="K100" s="212">
        <v>60385</v>
      </c>
      <c r="L100" s="211">
        <v>3565680000000000</v>
      </c>
      <c r="M100" s="212">
        <v>14</v>
      </c>
      <c r="N100" s="212">
        <v>0.24099999999999999</v>
      </c>
      <c r="O100" s="212">
        <v>70</v>
      </c>
      <c r="P100" s="212">
        <v>27.23</v>
      </c>
      <c r="Q100" s="213">
        <v>97.23</v>
      </c>
    </row>
    <row r="101" spans="1:17">
      <c r="A101" s="297"/>
      <c r="B101" s="145" t="s">
        <v>107</v>
      </c>
      <c r="C101" s="212" t="s">
        <v>248</v>
      </c>
      <c r="D101" s="215" t="s">
        <v>249</v>
      </c>
      <c r="E101" s="212" t="s">
        <v>248</v>
      </c>
      <c r="F101" s="152"/>
      <c r="G101" s="152"/>
      <c r="H101" s="152"/>
      <c r="I101" s="152"/>
      <c r="J101" s="152"/>
      <c r="K101" s="152"/>
      <c r="L101" s="212" t="s">
        <v>267</v>
      </c>
      <c r="M101" s="212" t="s">
        <v>267</v>
      </c>
      <c r="N101" s="212" t="s">
        <v>267</v>
      </c>
      <c r="O101" s="212">
        <v>0</v>
      </c>
      <c r="P101" s="212">
        <v>0</v>
      </c>
      <c r="Q101" s="213">
        <v>0</v>
      </c>
    </row>
    <row r="102" spans="1:17">
      <c r="A102" s="297"/>
      <c r="B102" s="145" t="s">
        <v>108</v>
      </c>
      <c r="C102" s="212" t="s">
        <v>246</v>
      </c>
      <c r="D102" s="152"/>
      <c r="E102" s="212" t="s">
        <v>247</v>
      </c>
      <c r="F102" s="212" t="s">
        <v>247</v>
      </c>
      <c r="G102" s="212" t="s">
        <v>247</v>
      </c>
      <c r="H102" s="212" t="s">
        <v>247</v>
      </c>
      <c r="I102" s="212">
        <v>4.8</v>
      </c>
      <c r="J102" s="212">
        <v>146375</v>
      </c>
      <c r="K102" s="212">
        <v>49195</v>
      </c>
      <c r="L102" s="211">
        <v>8161900000000000</v>
      </c>
      <c r="M102" s="212">
        <v>43</v>
      </c>
      <c r="N102" s="212">
        <v>0.23699999999999999</v>
      </c>
      <c r="O102" s="212">
        <v>70</v>
      </c>
      <c r="P102" s="212">
        <v>21.06</v>
      </c>
      <c r="Q102" s="213">
        <v>91.06</v>
      </c>
    </row>
    <row r="103" spans="1:17">
      <c r="A103" s="288" t="s">
        <v>109</v>
      </c>
      <c r="B103" s="146" t="s">
        <v>110</v>
      </c>
      <c r="C103" s="212" t="s">
        <v>246</v>
      </c>
      <c r="D103" s="152"/>
      <c r="E103" s="212" t="s">
        <v>247</v>
      </c>
      <c r="F103" s="212" t="s">
        <v>247</v>
      </c>
      <c r="G103" s="212" t="s">
        <v>247</v>
      </c>
      <c r="H103" s="212" t="s">
        <v>247</v>
      </c>
      <c r="I103" s="212">
        <v>4.3</v>
      </c>
      <c r="J103" s="212">
        <v>169604.8</v>
      </c>
      <c r="K103" s="212">
        <v>54359</v>
      </c>
      <c r="L103" s="211">
        <v>9266550000000000</v>
      </c>
      <c r="M103" s="212">
        <v>50</v>
      </c>
      <c r="N103" s="212">
        <v>0.23599999999999999</v>
      </c>
      <c r="O103" s="212">
        <v>70</v>
      </c>
      <c r="P103" s="212">
        <v>19.57</v>
      </c>
      <c r="Q103" s="213">
        <v>89.57</v>
      </c>
    </row>
    <row r="104" spans="1:17">
      <c r="A104" s="288"/>
      <c r="B104" s="146" t="s">
        <v>111</v>
      </c>
      <c r="C104" s="212" t="s">
        <v>246</v>
      </c>
      <c r="D104" s="152"/>
      <c r="E104" s="212" t="s">
        <v>247</v>
      </c>
      <c r="F104" s="212" t="s">
        <v>247</v>
      </c>
      <c r="G104" s="212" t="s">
        <v>247</v>
      </c>
      <c r="H104" s="212" t="s">
        <v>247</v>
      </c>
      <c r="I104" s="212">
        <v>3.5</v>
      </c>
      <c r="J104" s="212">
        <v>205130.6</v>
      </c>
      <c r="K104" s="212">
        <v>37604</v>
      </c>
      <c r="L104" s="211">
        <v>3553320000000000</v>
      </c>
      <c r="M104" s="212">
        <v>13</v>
      </c>
      <c r="N104" s="212">
        <v>0.24099999999999999</v>
      </c>
      <c r="O104" s="212">
        <v>70</v>
      </c>
      <c r="P104" s="212">
        <v>27.45</v>
      </c>
      <c r="Q104" s="213">
        <v>97.45</v>
      </c>
    </row>
    <row r="105" spans="1:17">
      <c r="A105" s="288"/>
      <c r="B105" s="146" t="s">
        <v>112</v>
      </c>
      <c r="C105" s="212" t="s">
        <v>246</v>
      </c>
      <c r="D105" s="152"/>
      <c r="E105" s="212" t="s">
        <v>247</v>
      </c>
      <c r="F105" s="212" t="s">
        <v>247</v>
      </c>
      <c r="G105" s="212" t="s">
        <v>247</v>
      </c>
      <c r="H105" s="212" t="s">
        <v>247</v>
      </c>
      <c r="I105" s="212">
        <v>8.5</v>
      </c>
      <c r="J105" s="212">
        <v>107777.5</v>
      </c>
      <c r="K105" s="212">
        <v>272898</v>
      </c>
      <c r="L105" s="211">
        <v>5.79918E+17</v>
      </c>
      <c r="M105" s="212">
        <v>131</v>
      </c>
      <c r="N105" s="212">
        <v>-0.27300000000000002</v>
      </c>
      <c r="O105" s="212">
        <v>70</v>
      </c>
      <c r="P105" s="212">
        <v>2.34</v>
      </c>
      <c r="Q105" s="213">
        <v>72.34</v>
      </c>
    </row>
    <row r="106" spans="1:17">
      <c r="A106" s="288"/>
      <c r="B106" s="146" t="s">
        <v>113</v>
      </c>
      <c r="C106" s="212" t="s">
        <v>246</v>
      </c>
      <c r="D106" s="152"/>
      <c r="E106" s="212" t="s">
        <v>247</v>
      </c>
      <c r="F106" s="212" t="s">
        <v>247</v>
      </c>
      <c r="G106" s="212" t="s">
        <v>247</v>
      </c>
      <c r="H106" s="212" t="s">
        <v>247</v>
      </c>
      <c r="I106" s="212">
        <v>4</v>
      </c>
      <c r="J106" s="212">
        <v>304661.8</v>
      </c>
      <c r="K106" s="212">
        <v>41032</v>
      </c>
      <c r="L106" s="211">
        <v>8206980000000000</v>
      </c>
      <c r="M106" s="212">
        <v>44</v>
      </c>
      <c r="N106" s="212">
        <v>0.23699999999999999</v>
      </c>
      <c r="O106" s="212">
        <v>70</v>
      </c>
      <c r="P106" s="212">
        <v>20.85</v>
      </c>
      <c r="Q106" s="213">
        <v>90.85</v>
      </c>
    </row>
    <row r="107" spans="1:17">
      <c r="A107" s="288"/>
      <c r="B107" s="146" t="s">
        <v>114</v>
      </c>
      <c r="C107" s="212" t="s">
        <v>246</v>
      </c>
      <c r="D107" s="152"/>
      <c r="E107" s="212" t="s">
        <v>247</v>
      </c>
      <c r="F107" s="212" t="s">
        <v>247</v>
      </c>
      <c r="G107" s="212" t="s">
        <v>247</v>
      </c>
      <c r="H107" s="212" t="s">
        <v>247</v>
      </c>
      <c r="I107" s="212">
        <v>3.5</v>
      </c>
      <c r="J107" s="212">
        <v>169986</v>
      </c>
      <c r="K107" s="212">
        <v>54057</v>
      </c>
      <c r="L107" s="211">
        <v>6084900000000000</v>
      </c>
      <c r="M107" s="212">
        <v>34</v>
      </c>
      <c r="N107" s="212">
        <v>0.23899999999999999</v>
      </c>
      <c r="O107" s="212">
        <v>70</v>
      </c>
      <c r="P107" s="212">
        <v>22.98</v>
      </c>
      <c r="Q107" s="213">
        <v>92.98</v>
      </c>
    </row>
    <row r="108" spans="1:17">
      <c r="A108" s="288"/>
      <c r="B108" s="146" t="s">
        <v>115</v>
      </c>
      <c r="C108" s="212" t="s">
        <v>246</v>
      </c>
      <c r="D108" s="152"/>
      <c r="E108" s="212" t="s">
        <v>247</v>
      </c>
      <c r="F108" s="212" t="s">
        <v>247</v>
      </c>
      <c r="G108" s="212" t="s">
        <v>247</v>
      </c>
      <c r="H108" s="212" t="s">
        <v>247</v>
      </c>
      <c r="I108" s="212">
        <v>2.8</v>
      </c>
      <c r="J108" s="212">
        <v>299730.8</v>
      </c>
      <c r="K108" s="212">
        <v>133233</v>
      </c>
      <c r="L108" s="211">
        <v>4.1713E+16</v>
      </c>
      <c r="M108" s="212">
        <v>93</v>
      </c>
      <c r="N108" s="212">
        <v>0.20699999999999999</v>
      </c>
      <c r="O108" s="212">
        <v>70</v>
      </c>
      <c r="P108" s="212">
        <v>10.43</v>
      </c>
      <c r="Q108" s="213">
        <v>80.430000000000007</v>
      </c>
    </row>
    <row r="109" spans="1:17">
      <c r="A109" s="288"/>
      <c r="B109" s="146" t="s">
        <v>116</v>
      </c>
      <c r="C109" s="212" t="s">
        <v>246</v>
      </c>
      <c r="D109" s="152"/>
      <c r="E109" s="212" t="s">
        <v>247</v>
      </c>
      <c r="F109" s="212" t="s">
        <v>247</v>
      </c>
      <c r="G109" s="212" t="s">
        <v>247</v>
      </c>
      <c r="H109" s="212" t="s">
        <v>247</v>
      </c>
      <c r="I109" s="212">
        <v>3.1</v>
      </c>
      <c r="J109" s="212">
        <v>179172.9</v>
      </c>
      <c r="K109" s="212">
        <v>54413</v>
      </c>
      <c r="L109" s="211">
        <v>5098010000000000</v>
      </c>
      <c r="M109" s="212">
        <v>26</v>
      </c>
      <c r="N109" s="212">
        <v>0.24</v>
      </c>
      <c r="O109" s="212">
        <v>70</v>
      </c>
      <c r="P109" s="212">
        <v>24.68</v>
      </c>
      <c r="Q109" s="213">
        <v>94.68</v>
      </c>
    </row>
    <row r="110" spans="1:17">
      <c r="A110" s="288"/>
      <c r="B110" s="146" t="s">
        <v>117</v>
      </c>
      <c r="C110" s="212" t="s">
        <v>246</v>
      </c>
      <c r="D110" s="152"/>
      <c r="E110" s="212" t="s">
        <v>247</v>
      </c>
      <c r="F110" s="212" t="s">
        <v>247</v>
      </c>
      <c r="G110" s="212" t="s">
        <v>247</v>
      </c>
      <c r="H110" s="212" t="s">
        <v>247</v>
      </c>
      <c r="I110" s="212">
        <v>3.4</v>
      </c>
      <c r="J110" s="212">
        <v>181707.1</v>
      </c>
      <c r="K110" s="212">
        <v>47557</v>
      </c>
      <c r="L110" s="211">
        <v>4750710000000000</v>
      </c>
      <c r="M110" s="212">
        <v>22</v>
      </c>
      <c r="N110" s="212">
        <v>0.24</v>
      </c>
      <c r="O110" s="212">
        <v>70</v>
      </c>
      <c r="P110" s="212">
        <v>25.53</v>
      </c>
      <c r="Q110" s="213">
        <v>95.53</v>
      </c>
    </row>
    <row r="111" spans="1:17">
      <c r="A111" s="288"/>
      <c r="B111" s="146" t="s">
        <v>118</v>
      </c>
      <c r="C111" s="212" t="s">
        <v>246</v>
      </c>
      <c r="D111" s="152"/>
      <c r="E111" s="212" t="s">
        <v>247</v>
      </c>
      <c r="F111" s="212" t="s">
        <v>247</v>
      </c>
      <c r="G111" s="212" t="s">
        <v>247</v>
      </c>
      <c r="H111" s="212" t="s">
        <v>247</v>
      </c>
      <c r="I111" s="212">
        <v>3.7</v>
      </c>
      <c r="J111" s="212">
        <v>154290.1</v>
      </c>
      <c r="K111" s="212">
        <v>75736</v>
      </c>
      <c r="L111" s="211">
        <v>1.21156E+16</v>
      </c>
      <c r="M111" s="212">
        <v>63</v>
      </c>
      <c r="N111" s="212">
        <v>0.23400000000000001</v>
      </c>
      <c r="O111" s="212">
        <v>70</v>
      </c>
      <c r="P111" s="212">
        <v>16.809999999999999</v>
      </c>
      <c r="Q111" s="213">
        <v>86.81</v>
      </c>
    </row>
    <row r="112" spans="1:17">
      <c r="A112" s="288"/>
      <c r="B112" s="146" t="s">
        <v>119</v>
      </c>
      <c r="C112" s="212" t="s">
        <v>246</v>
      </c>
      <c r="D112" s="152"/>
      <c r="E112" s="212" t="s">
        <v>247</v>
      </c>
      <c r="F112" s="212" t="s">
        <v>247</v>
      </c>
      <c r="G112" s="212" t="s">
        <v>247</v>
      </c>
      <c r="H112" s="212" t="s">
        <v>247</v>
      </c>
      <c r="I112" s="212">
        <v>3.9</v>
      </c>
      <c r="J112" s="212">
        <v>344012.4</v>
      </c>
      <c r="K112" s="212">
        <v>47093</v>
      </c>
      <c r="L112" s="211">
        <v>1.16042E+16</v>
      </c>
      <c r="M112" s="212">
        <v>59</v>
      </c>
      <c r="N112" s="212">
        <v>0.23400000000000001</v>
      </c>
      <c r="O112" s="212">
        <v>70</v>
      </c>
      <c r="P112" s="212">
        <v>17.66</v>
      </c>
      <c r="Q112" s="213">
        <v>87.66</v>
      </c>
    </row>
    <row r="113" spans="1:17">
      <c r="A113" s="288"/>
      <c r="B113" s="146" t="s">
        <v>120</v>
      </c>
      <c r="C113" s="212" t="s">
        <v>246</v>
      </c>
      <c r="D113" s="152"/>
      <c r="E113" s="212" t="s">
        <v>247</v>
      </c>
      <c r="F113" s="212" t="s">
        <v>247</v>
      </c>
      <c r="G113" s="212" t="s">
        <v>247</v>
      </c>
      <c r="H113" s="212" t="s">
        <v>247</v>
      </c>
      <c r="I113" s="212">
        <v>4</v>
      </c>
      <c r="J113" s="212">
        <v>287397.2</v>
      </c>
      <c r="K113" s="212">
        <v>78465</v>
      </c>
      <c r="L113" s="211">
        <v>2.8311E+16</v>
      </c>
      <c r="M113" s="212">
        <v>79</v>
      </c>
      <c r="N113" s="212">
        <v>0.219</v>
      </c>
      <c r="O113" s="212">
        <v>70</v>
      </c>
      <c r="P113" s="212">
        <v>13.4</v>
      </c>
      <c r="Q113" s="213">
        <v>83.4</v>
      </c>
    </row>
    <row r="114" spans="1:17">
      <c r="A114" s="288"/>
      <c r="B114" s="146" t="s">
        <v>121</v>
      </c>
      <c r="C114" s="212" t="s">
        <v>246</v>
      </c>
      <c r="D114" s="152"/>
      <c r="E114" s="212" t="s">
        <v>247</v>
      </c>
      <c r="F114" s="212" t="s">
        <v>247</v>
      </c>
      <c r="G114" s="212" t="s">
        <v>247</v>
      </c>
      <c r="H114" s="212" t="s">
        <v>247</v>
      </c>
      <c r="I114" s="212">
        <v>3.3</v>
      </c>
      <c r="J114" s="212">
        <v>178682.3</v>
      </c>
      <c r="K114" s="212">
        <v>47479</v>
      </c>
      <c r="L114" s="211">
        <v>4386440000000000</v>
      </c>
      <c r="M114" s="212">
        <v>18</v>
      </c>
      <c r="N114" s="212">
        <v>0.24099999999999999</v>
      </c>
      <c r="O114" s="212">
        <v>70</v>
      </c>
      <c r="P114" s="212">
        <v>26.38</v>
      </c>
      <c r="Q114" s="213">
        <v>96.38</v>
      </c>
    </row>
    <row r="115" spans="1:17">
      <c r="A115" s="288"/>
      <c r="B115" s="146" t="s">
        <v>122</v>
      </c>
      <c r="C115" s="212" t="s">
        <v>246</v>
      </c>
      <c r="D115" s="152"/>
      <c r="E115" s="212" t="s">
        <v>247</v>
      </c>
      <c r="F115" s="212" t="s">
        <v>247</v>
      </c>
      <c r="G115" s="212" t="s">
        <v>247</v>
      </c>
      <c r="H115" s="212" t="s">
        <v>247</v>
      </c>
      <c r="I115" s="212">
        <v>4</v>
      </c>
      <c r="J115" s="212">
        <v>198452.9</v>
      </c>
      <c r="K115" s="212">
        <v>47401</v>
      </c>
      <c r="L115" s="211">
        <v>7134320000000000</v>
      </c>
      <c r="M115" s="212">
        <v>37</v>
      </c>
      <c r="N115" s="212">
        <v>0.23799999999999999</v>
      </c>
      <c r="O115" s="212">
        <v>70</v>
      </c>
      <c r="P115" s="212">
        <v>22.34</v>
      </c>
      <c r="Q115" s="213">
        <v>92.34</v>
      </c>
    </row>
    <row r="116" spans="1:17">
      <c r="A116" s="288"/>
      <c r="B116" s="146" t="s">
        <v>123</v>
      </c>
      <c r="C116" s="212" t="s">
        <v>246</v>
      </c>
      <c r="D116" s="152"/>
      <c r="E116" s="212" t="s">
        <v>247</v>
      </c>
      <c r="F116" s="212" t="s">
        <v>247</v>
      </c>
      <c r="G116" s="212" t="s">
        <v>247</v>
      </c>
      <c r="H116" s="212" t="s">
        <v>247</v>
      </c>
      <c r="I116" s="212">
        <v>4.3</v>
      </c>
      <c r="J116" s="212">
        <v>191078.39999999999</v>
      </c>
      <c r="K116" s="212">
        <v>54868</v>
      </c>
      <c r="L116" s="211">
        <v>1.06362E+16</v>
      </c>
      <c r="M116" s="212">
        <v>54</v>
      </c>
      <c r="N116" s="212">
        <v>0.23499999999999999</v>
      </c>
      <c r="O116" s="212">
        <v>70</v>
      </c>
      <c r="P116" s="212">
        <v>18.72</v>
      </c>
      <c r="Q116" s="213">
        <v>88.72</v>
      </c>
    </row>
    <row r="117" spans="1:17">
      <c r="A117" s="288"/>
      <c r="B117" s="146" t="s">
        <v>124</v>
      </c>
      <c r="C117" s="212" t="s">
        <v>246</v>
      </c>
      <c r="D117" s="152"/>
      <c r="E117" s="212" t="s">
        <v>247</v>
      </c>
      <c r="F117" s="212" t="s">
        <v>247</v>
      </c>
      <c r="G117" s="212" t="s">
        <v>247</v>
      </c>
      <c r="H117" s="212" t="s">
        <v>247</v>
      </c>
      <c r="I117" s="212">
        <v>4</v>
      </c>
      <c r="J117" s="212">
        <v>284519.3</v>
      </c>
      <c r="K117" s="212">
        <v>47557</v>
      </c>
      <c r="L117" s="211">
        <v>1.02958E+16</v>
      </c>
      <c r="M117" s="212">
        <v>53</v>
      </c>
      <c r="N117" s="212">
        <v>0.23499999999999999</v>
      </c>
      <c r="O117" s="212">
        <v>70</v>
      </c>
      <c r="P117" s="212">
        <v>18.940000000000001</v>
      </c>
      <c r="Q117" s="213">
        <v>88.94</v>
      </c>
    </row>
    <row r="118" spans="1:17">
      <c r="A118" s="288"/>
      <c r="B118" s="146" t="s">
        <v>125</v>
      </c>
      <c r="C118" s="212" t="s">
        <v>246</v>
      </c>
      <c r="D118" s="152"/>
      <c r="E118" s="212" t="s">
        <v>247</v>
      </c>
      <c r="F118" s="212" t="s">
        <v>247</v>
      </c>
      <c r="G118" s="212" t="s">
        <v>247</v>
      </c>
      <c r="H118" s="212" t="s">
        <v>247</v>
      </c>
      <c r="I118" s="212">
        <v>4.2</v>
      </c>
      <c r="J118" s="212">
        <v>136550.6</v>
      </c>
      <c r="K118" s="212">
        <v>46985</v>
      </c>
      <c r="L118" s="211">
        <v>5317540000000000</v>
      </c>
      <c r="M118" s="212">
        <v>28</v>
      </c>
      <c r="N118" s="212">
        <v>0.24</v>
      </c>
      <c r="O118" s="212">
        <v>70</v>
      </c>
      <c r="P118" s="212">
        <v>24.26</v>
      </c>
      <c r="Q118" s="213">
        <v>94.26</v>
      </c>
    </row>
    <row r="119" spans="1:17">
      <c r="A119" s="289" t="s">
        <v>126</v>
      </c>
      <c r="B119" s="147" t="s">
        <v>127</v>
      </c>
      <c r="C119" s="212" t="s">
        <v>248</v>
      </c>
      <c r="D119" s="215" t="s">
        <v>249</v>
      </c>
      <c r="E119" s="212" t="s">
        <v>248</v>
      </c>
      <c r="F119" s="152"/>
      <c r="G119" s="152"/>
      <c r="H119" s="152"/>
      <c r="I119" s="152"/>
      <c r="J119" s="152"/>
      <c r="K119" s="152"/>
      <c r="L119" s="212" t="s">
        <v>267</v>
      </c>
      <c r="M119" s="212" t="s">
        <v>267</v>
      </c>
      <c r="N119" s="212" t="s">
        <v>267</v>
      </c>
      <c r="O119" s="212">
        <v>0</v>
      </c>
      <c r="P119" s="212">
        <v>0</v>
      </c>
      <c r="Q119" s="213">
        <v>0</v>
      </c>
    </row>
    <row r="120" spans="1:17">
      <c r="A120" s="289"/>
      <c r="B120" s="147" t="s">
        <v>128</v>
      </c>
      <c r="C120" s="212" t="s">
        <v>246</v>
      </c>
      <c r="D120" s="152"/>
      <c r="E120" s="212" t="s">
        <v>247</v>
      </c>
      <c r="F120" s="212" t="s">
        <v>247</v>
      </c>
      <c r="G120" s="212" t="s">
        <v>247</v>
      </c>
      <c r="H120" s="212" t="s">
        <v>247</v>
      </c>
      <c r="I120" s="212">
        <v>6.7</v>
      </c>
      <c r="J120" s="212">
        <v>176613.7</v>
      </c>
      <c r="K120" s="212">
        <v>129231</v>
      </c>
      <c r="L120" s="211">
        <v>1.32406E+17</v>
      </c>
      <c r="M120" s="212">
        <v>115</v>
      </c>
      <c r="N120" s="212">
        <v>0.126</v>
      </c>
      <c r="O120" s="212">
        <v>70</v>
      </c>
      <c r="P120" s="212">
        <v>5.74</v>
      </c>
      <c r="Q120" s="213">
        <v>75.739999999999995</v>
      </c>
    </row>
    <row r="121" spans="1:17">
      <c r="A121" s="289"/>
      <c r="B121" s="147" t="s">
        <v>129</v>
      </c>
      <c r="C121" s="212" t="s">
        <v>246</v>
      </c>
      <c r="D121" s="152"/>
      <c r="E121" s="212" t="s">
        <v>247</v>
      </c>
      <c r="F121" s="212" t="s">
        <v>247</v>
      </c>
      <c r="G121" s="212" t="s">
        <v>247</v>
      </c>
      <c r="H121" s="212" t="s">
        <v>247</v>
      </c>
      <c r="I121" s="212">
        <v>2.7</v>
      </c>
      <c r="J121" s="212">
        <v>208739.8</v>
      </c>
      <c r="K121" s="212">
        <v>47274</v>
      </c>
      <c r="L121" s="211">
        <v>3400770000000000</v>
      </c>
      <c r="M121" s="212">
        <v>9</v>
      </c>
      <c r="N121" s="212">
        <v>0.24099999999999999</v>
      </c>
      <c r="O121" s="212">
        <v>70</v>
      </c>
      <c r="P121" s="212">
        <v>28.3</v>
      </c>
      <c r="Q121" s="213">
        <v>98.3</v>
      </c>
    </row>
    <row r="122" spans="1:17">
      <c r="A122" s="289"/>
      <c r="B122" s="147" t="s">
        <v>130</v>
      </c>
      <c r="C122" s="212" t="s">
        <v>246</v>
      </c>
      <c r="D122" s="152"/>
      <c r="E122" s="212" t="s">
        <v>247</v>
      </c>
      <c r="F122" s="212" t="s">
        <v>247</v>
      </c>
      <c r="G122" s="212" t="s">
        <v>247</v>
      </c>
      <c r="H122" s="212" t="s">
        <v>247</v>
      </c>
      <c r="I122" s="212">
        <v>3.4</v>
      </c>
      <c r="J122" s="212">
        <v>301037</v>
      </c>
      <c r="K122" s="212">
        <v>58348</v>
      </c>
      <c r="L122" s="211">
        <v>1.18476E+16</v>
      </c>
      <c r="M122" s="212">
        <v>61</v>
      </c>
      <c r="N122" s="212">
        <v>0.23400000000000001</v>
      </c>
      <c r="O122" s="212">
        <v>70</v>
      </c>
      <c r="P122" s="212">
        <v>17.23</v>
      </c>
      <c r="Q122" s="213">
        <v>87.23</v>
      </c>
    </row>
    <row r="123" spans="1:17">
      <c r="A123" s="289"/>
      <c r="B123" s="147" t="s">
        <v>131</v>
      </c>
      <c r="C123" s="212" t="s">
        <v>246</v>
      </c>
      <c r="D123" s="152"/>
      <c r="E123" s="212" t="s">
        <v>247</v>
      </c>
      <c r="F123" s="212" t="s">
        <v>247</v>
      </c>
      <c r="G123" s="212" t="s">
        <v>247</v>
      </c>
      <c r="H123" s="212" t="s">
        <v>247</v>
      </c>
      <c r="I123" s="212">
        <v>4.8</v>
      </c>
      <c r="J123" s="212">
        <v>175745</v>
      </c>
      <c r="K123" s="212">
        <v>257646</v>
      </c>
      <c r="L123" s="211">
        <v>2.68789E+17</v>
      </c>
      <c r="M123" s="212">
        <v>122</v>
      </c>
      <c r="N123" s="212">
        <v>5.0000000000000001E-3</v>
      </c>
      <c r="O123" s="212">
        <v>70</v>
      </c>
      <c r="P123" s="212">
        <v>4.26</v>
      </c>
      <c r="Q123" s="213">
        <v>74.260000000000005</v>
      </c>
    </row>
    <row r="124" spans="1:17">
      <c r="A124" s="289"/>
      <c r="B124" s="147" t="s">
        <v>132</v>
      </c>
      <c r="C124" s="212" t="s">
        <v>246</v>
      </c>
      <c r="D124" s="152"/>
      <c r="E124" s="212" t="s">
        <v>247</v>
      </c>
      <c r="F124" s="212" t="s">
        <v>247</v>
      </c>
      <c r="G124" s="212" t="s">
        <v>247</v>
      </c>
      <c r="H124" s="212" t="s">
        <v>247</v>
      </c>
      <c r="I124" s="212">
        <v>5</v>
      </c>
      <c r="J124" s="212">
        <v>219295.3</v>
      </c>
      <c r="K124" s="212">
        <v>106819</v>
      </c>
      <c r="L124" s="211">
        <v>6.25556E+16</v>
      </c>
      <c r="M124" s="212">
        <v>104</v>
      </c>
      <c r="N124" s="212">
        <v>0.189</v>
      </c>
      <c r="O124" s="212">
        <v>70</v>
      </c>
      <c r="P124" s="212">
        <v>8.09</v>
      </c>
      <c r="Q124" s="213">
        <v>78.09</v>
      </c>
    </row>
    <row r="125" spans="1:17">
      <c r="A125" s="289"/>
      <c r="B125" s="147" t="s">
        <v>133</v>
      </c>
      <c r="C125" s="212" t="s">
        <v>246</v>
      </c>
      <c r="D125" s="152"/>
      <c r="E125" s="212" t="s">
        <v>247</v>
      </c>
      <c r="F125" s="212" t="s">
        <v>247</v>
      </c>
      <c r="G125" s="212" t="s">
        <v>247</v>
      </c>
      <c r="H125" s="212" t="s">
        <v>247</v>
      </c>
      <c r="I125" s="212">
        <v>4.8</v>
      </c>
      <c r="J125" s="212">
        <v>212592.6</v>
      </c>
      <c r="K125" s="212">
        <v>275385</v>
      </c>
      <c r="L125" s="211">
        <v>3.71459E+17</v>
      </c>
      <c r="M125" s="212">
        <v>127</v>
      </c>
      <c r="N125" s="212">
        <v>-8.6999999999999994E-2</v>
      </c>
      <c r="O125" s="212">
        <v>70</v>
      </c>
      <c r="P125" s="212">
        <v>3.19</v>
      </c>
      <c r="Q125" s="213">
        <v>73.19</v>
      </c>
    </row>
    <row r="126" spans="1:17">
      <c r="A126" s="289"/>
      <c r="B126" s="147" t="s">
        <v>134</v>
      </c>
      <c r="C126" s="212" t="s">
        <v>246</v>
      </c>
      <c r="D126" s="152"/>
      <c r="E126" s="212" t="s">
        <v>247</v>
      </c>
      <c r="F126" s="212" t="s">
        <v>247</v>
      </c>
      <c r="G126" s="212" t="s">
        <v>247</v>
      </c>
      <c r="H126" s="212" t="s">
        <v>247</v>
      </c>
      <c r="I126" s="212">
        <v>4.5999999999999996</v>
      </c>
      <c r="J126" s="212">
        <v>204711.9</v>
      </c>
      <c r="K126" s="212">
        <v>232803</v>
      </c>
      <c r="L126" s="211">
        <v>2.34766E+17</v>
      </c>
      <c r="M126" s="212">
        <v>120</v>
      </c>
      <c r="N126" s="212">
        <v>3.5000000000000003E-2</v>
      </c>
      <c r="O126" s="212">
        <v>70</v>
      </c>
      <c r="P126" s="212">
        <v>4.68</v>
      </c>
      <c r="Q126" s="213">
        <v>74.680000000000007</v>
      </c>
    </row>
    <row r="127" spans="1:17">
      <c r="A127" s="289"/>
      <c r="B127" s="147" t="s">
        <v>135</v>
      </c>
      <c r="C127" s="212" t="s">
        <v>246</v>
      </c>
      <c r="D127" s="152"/>
      <c r="E127" s="212" t="s">
        <v>247</v>
      </c>
      <c r="F127" s="212" t="s">
        <v>247</v>
      </c>
      <c r="G127" s="212" t="s">
        <v>247</v>
      </c>
      <c r="H127" s="212" t="s">
        <v>247</v>
      </c>
      <c r="I127" s="212">
        <v>3.5</v>
      </c>
      <c r="J127" s="212">
        <v>231272.7</v>
      </c>
      <c r="K127" s="212">
        <v>50685</v>
      </c>
      <c r="L127" s="211">
        <v>7278120000000000</v>
      </c>
      <c r="M127" s="212">
        <v>39</v>
      </c>
      <c r="N127" s="212">
        <v>0.23799999999999999</v>
      </c>
      <c r="O127" s="212">
        <v>70</v>
      </c>
      <c r="P127" s="212">
        <v>21.91</v>
      </c>
      <c r="Q127" s="213">
        <v>91.91</v>
      </c>
    </row>
    <row r="128" spans="1:17">
      <c r="A128" s="289"/>
      <c r="B128" s="147" t="s">
        <v>136</v>
      </c>
      <c r="C128" s="212" t="s">
        <v>246</v>
      </c>
      <c r="D128" s="152"/>
      <c r="E128" s="212" t="s">
        <v>247</v>
      </c>
      <c r="F128" s="212" t="s">
        <v>247</v>
      </c>
      <c r="G128" s="212" t="s">
        <v>247</v>
      </c>
      <c r="H128" s="212" t="s">
        <v>247</v>
      </c>
      <c r="I128" s="212">
        <v>5.3</v>
      </c>
      <c r="J128" s="212">
        <v>244496.9</v>
      </c>
      <c r="K128" s="212">
        <v>75371</v>
      </c>
      <c r="L128" s="211">
        <v>3.90152E+16</v>
      </c>
      <c r="M128" s="212">
        <v>90</v>
      </c>
      <c r="N128" s="212">
        <v>0.21</v>
      </c>
      <c r="O128" s="212">
        <v>70</v>
      </c>
      <c r="P128" s="212">
        <v>11.06</v>
      </c>
      <c r="Q128" s="213">
        <v>81.06</v>
      </c>
    </row>
    <row r="129" spans="1:17">
      <c r="A129" s="289"/>
      <c r="B129" s="147" t="s">
        <v>137</v>
      </c>
      <c r="C129" s="212" t="s">
        <v>248</v>
      </c>
      <c r="D129" s="215" t="s">
        <v>249</v>
      </c>
      <c r="E129" s="212" t="s">
        <v>248</v>
      </c>
      <c r="F129" s="152"/>
      <c r="G129" s="152"/>
      <c r="H129" s="152"/>
      <c r="I129" s="152"/>
      <c r="J129" s="152"/>
      <c r="K129" s="152"/>
      <c r="L129" s="212" t="s">
        <v>267</v>
      </c>
      <c r="M129" s="212" t="s">
        <v>267</v>
      </c>
      <c r="N129" s="212" t="s">
        <v>267</v>
      </c>
      <c r="O129" s="212">
        <v>0</v>
      </c>
      <c r="P129" s="212">
        <v>0</v>
      </c>
      <c r="Q129" s="213">
        <v>0</v>
      </c>
    </row>
    <row r="130" spans="1:17">
      <c r="A130" s="289"/>
      <c r="B130" s="147" t="s">
        <v>138</v>
      </c>
      <c r="C130" s="212" t="s">
        <v>248</v>
      </c>
      <c r="D130" s="215" t="s">
        <v>249</v>
      </c>
      <c r="E130" s="212" t="s">
        <v>248</v>
      </c>
      <c r="F130" s="152"/>
      <c r="G130" s="152"/>
      <c r="H130" s="152"/>
      <c r="I130" s="152"/>
      <c r="J130" s="152"/>
      <c r="K130" s="152"/>
      <c r="L130" s="212" t="s">
        <v>267</v>
      </c>
      <c r="M130" s="212" t="s">
        <v>267</v>
      </c>
      <c r="N130" s="212" t="s">
        <v>267</v>
      </c>
      <c r="O130" s="212">
        <v>0</v>
      </c>
      <c r="P130" s="212">
        <v>0</v>
      </c>
      <c r="Q130" s="213">
        <v>0</v>
      </c>
    </row>
    <row r="131" spans="1:17">
      <c r="A131" s="289"/>
      <c r="B131" s="147" t="s">
        <v>139</v>
      </c>
      <c r="C131" s="212" t="s">
        <v>248</v>
      </c>
      <c r="D131" s="215" t="s">
        <v>249</v>
      </c>
      <c r="E131" s="212" t="s">
        <v>248</v>
      </c>
      <c r="F131" s="152"/>
      <c r="G131" s="152"/>
      <c r="H131" s="152"/>
      <c r="I131" s="152"/>
      <c r="J131" s="152"/>
      <c r="K131" s="152"/>
      <c r="L131" s="212" t="s">
        <v>267</v>
      </c>
      <c r="M131" s="212" t="s">
        <v>267</v>
      </c>
      <c r="N131" s="212" t="s">
        <v>267</v>
      </c>
      <c r="O131" s="212">
        <v>0</v>
      </c>
      <c r="P131" s="212">
        <v>0</v>
      </c>
      <c r="Q131" s="213">
        <v>0</v>
      </c>
    </row>
    <row r="132" spans="1:17">
      <c r="A132" s="289"/>
      <c r="B132" s="147" t="s">
        <v>140</v>
      </c>
      <c r="C132" s="212" t="s">
        <v>246</v>
      </c>
      <c r="D132" s="152"/>
      <c r="E132" s="212" t="s">
        <v>247</v>
      </c>
      <c r="F132" s="212" t="s">
        <v>247</v>
      </c>
      <c r="G132" s="212" t="s">
        <v>247</v>
      </c>
      <c r="H132" s="212" t="s">
        <v>247</v>
      </c>
      <c r="I132" s="212">
        <v>5</v>
      </c>
      <c r="J132" s="212">
        <v>210402.2</v>
      </c>
      <c r="K132" s="212">
        <v>231305</v>
      </c>
      <c r="L132" s="211">
        <v>2.81423E+17</v>
      </c>
      <c r="M132" s="212">
        <v>123</v>
      </c>
      <c r="N132" s="212">
        <v>-6.0000000000000001E-3</v>
      </c>
      <c r="O132" s="212">
        <v>70</v>
      </c>
      <c r="P132" s="212">
        <v>4.04</v>
      </c>
      <c r="Q132" s="213">
        <v>74.040000000000006</v>
      </c>
    </row>
    <row r="133" spans="1:17">
      <c r="A133" s="289"/>
      <c r="B133" s="147" t="s">
        <v>141</v>
      </c>
      <c r="C133" s="212" t="s">
        <v>246</v>
      </c>
      <c r="D133" s="152"/>
      <c r="E133" s="212" t="s">
        <v>247</v>
      </c>
      <c r="F133" s="212" t="s">
        <v>247</v>
      </c>
      <c r="G133" s="212" t="s">
        <v>247</v>
      </c>
      <c r="H133" s="212" t="s">
        <v>247</v>
      </c>
      <c r="I133" s="212">
        <v>5.9</v>
      </c>
      <c r="J133" s="212">
        <v>172301.5</v>
      </c>
      <c r="K133" s="212">
        <v>78705</v>
      </c>
      <c r="L133" s="211">
        <v>3.71533E+16</v>
      </c>
      <c r="M133" s="212">
        <v>89</v>
      </c>
      <c r="N133" s="212">
        <v>0.21099999999999999</v>
      </c>
      <c r="O133" s="212">
        <v>70</v>
      </c>
      <c r="P133" s="212">
        <v>11.28</v>
      </c>
      <c r="Q133" s="213">
        <v>81.28</v>
      </c>
    </row>
    <row r="134" spans="1:17">
      <c r="A134" s="289"/>
      <c r="B134" s="147" t="s">
        <v>142</v>
      </c>
      <c r="C134" s="212" t="s">
        <v>248</v>
      </c>
      <c r="D134" s="215" t="s">
        <v>249</v>
      </c>
      <c r="E134" s="212" t="s">
        <v>248</v>
      </c>
      <c r="F134" s="152"/>
      <c r="G134" s="152"/>
      <c r="H134" s="152"/>
      <c r="I134" s="152"/>
      <c r="J134" s="152"/>
      <c r="K134" s="152"/>
      <c r="L134" s="212" t="s">
        <v>267</v>
      </c>
      <c r="M134" s="212" t="s">
        <v>267</v>
      </c>
      <c r="N134" s="212" t="s">
        <v>267</v>
      </c>
      <c r="O134" s="212">
        <v>0</v>
      </c>
      <c r="P134" s="212">
        <v>0</v>
      </c>
      <c r="Q134" s="213">
        <v>0</v>
      </c>
    </row>
    <row r="135" spans="1:17">
      <c r="A135" s="301" t="s">
        <v>143</v>
      </c>
      <c r="B135" s="148" t="s">
        <v>144</v>
      </c>
      <c r="C135" s="212" t="s">
        <v>246</v>
      </c>
      <c r="D135" s="152"/>
      <c r="E135" s="212" t="s">
        <v>247</v>
      </c>
      <c r="F135" s="212" t="s">
        <v>247</v>
      </c>
      <c r="G135" s="212" t="s">
        <v>247</v>
      </c>
      <c r="H135" s="212" t="s">
        <v>247</v>
      </c>
      <c r="I135" s="212">
        <v>4.5999999999999996</v>
      </c>
      <c r="J135" s="212">
        <v>149540.4</v>
      </c>
      <c r="K135" s="212">
        <v>104798</v>
      </c>
      <c r="L135" s="211">
        <v>3.4752E+16</v>
      </c>
      <c r="M135" s="212">
        <v>85</v>
      </c>
      <c r="N135" s="212">
        <v>0.214</v>
      </c>
      <c r="O135" s="212">
        <v>70</v>
      </c>
      <c r="P135" s="212">
        <v>12.13</v>
      </c>
      <c r="Q135" s="213">
        <v>82.13</v>
      </c>
    </row>
    <row r="136" spans="1:17">
      <c r="A136" s="301"/>
      <c r="B136" s="149" t="s">
        <v>145</v>
      </c>
      <c r="C136" s="212" t="s">
        <v>248</v>
      </c>
      <c r="D136" s="215" t="s">
        <v>249</v>
      </c>
      <c r="E136" s="212" t="s">
        <v>248</v>
      </c>
      <c r="F136" s="152"/>
      <c r="G136" s="152"/>
      <c r="H136" s="152"/>
      <c r="I136" s="152"/>
      <c r="J136" s="152"/>
      <c r="K136" s="152"/>
      <c r="L136" s="212" t="s">
        <v>267</v>
      </c>
      <c r="M136" s="212" t="s">
        <v>267</v>
      </c>
      <c r="N136" s="212" t="s">
        <v>267</v>
      </c>
      <c r="O136" s="212">
        <v>0</v>
      </c>
      <c r="P136" s="212">
        <v>0</v>
      </c>
      <c r="Q136" s="213">
        <v>0</v>
      </c>
    </row>
    <row r="137" spans="1:17">
      <c r="A137" s="301"/>
      <c r="B137" s="148" t="s">
        <v>146</v>
      </c>
      <c r="C137" s="212" t="s">
        <v>246</v>
      </c>
      <c r="D137" s="152"/>
      <c r="E137" s="212" t="s">
        <v>247</v>
      </c>
      <c r="F137" s="212" t="s">
        <v>247</v>
      </c>
      <c r="G137" s="212" t="s">
        <v>247</v>
      </c>
      <c r="H137" s="212" t="s">
        <v>247</v>
      </c>
      <c r="I137" s="212">
        <v>10</v>
      </c>
      <c r="J137" s="212">
        <v>337765.9</v>
      </c>
      <c r="K137" s="212">
        <v>240628</v>
      </c>
      <c r="L137" s="211">
        <v>1.95573E+18</v>
      </c>
      <c r="M137" s="212">
        <v>137</v>
      </c>
      <c r="N137" s="212">
        <v>-1.4990000000000001</v>
      </c>
      <c r="O137" s="212">
        <v>70</v>
      </c>
      <c r="P137" s="212">
        <v>1.06</v>
      </c>
      <c r="Q137" s="213">
        <v>71.06</v>
      </c>
    </row>
    <row r="138" spans="1:17">
      <c r="A138" s="301"/>
      <c r="B138" s="149" t="s">
        <v>148</v>
      </c>
      <c r="C138" s="212" t="s">
        <v>248</v>
      </c>
      <c r="D138" s="215" t="s">
        <v>249</v>
      </c>
      <c r="E138" s="212" t="s">
        <v>248</v>
      </c>
      <c r="F138" s="152"/>
      <c r="G138" s="152"/>
      <c r="H138" s="152"/>
      <c r="I138" s="152"/>
      <c r="J138" s="152"/>
      <c r="K138" s="152"/>
      <c r="L138" s="212" t="s">
        <v>267</v>
      </c>
      <c r="M138" s="212" t="s">
        <v>267</v>
      </c>
      <c r="N138" s="212" t="s">
        <v>267</v>
      </c>
      <c r="O138" s="212">
        <v>0</v>
      </c>
      <c r="P138" s="212">
        <v>0</v>
      </c>
      <c r="Q138" s="213">
        <v>0</v>
      </c>
    </row>
    <row r="139" spans="1:17">
      <c r="A139" s="301"/>
      <c r="B139" s="149" t="s">
        <v>149</v>
      </c>
      <c r="C139" s="212" t="s">
        <v>248</v>
      </c>
      <c r="D139" s="215" t="s">
        <v>249</v>
      </c>
      <c r="E139" s="212" t="s">
        <v>248</v>
      </c>
      <c r="F139" s="152"/>
      <c r="G139" s="152"/>
      <c r="H139" s="152"/>
      <c r="I139" s="152"/>
      <c r="J139" s="152"/>
      <c r="K139" s="152"/>
      <c r="L139" s="212" t="s">
        <v>267</v>
      </c>
      <c r="M139" s="212" t="s">
        <v>267</v>
      </c>
      <c r="N139" s="212" t="s">
        <v>267</v>
      </c>
      <c r="O139" s="212">
        <v>0</v>
      </c>
      <c r="P139" s="212">
        <v>0</v>
      </c>
      <c r="Q139" s="213">
        <v>0</v>
      </c>
    </row>
    <row r="140" spans="1:17">
      <c r="A140" s="301"/>
      <c r="B140" s="148" t="s">
        <v>150</v>
      </c>
      <c r="C140" s="212" t="s">
        <v>246</v>
      </c>
      <c r="D140" s="152"/>
      <c r="E140" s="212" t="s">
        <v>247</v>
      </c>
      <c r="F140" s="212" t="s">
        <v>247</v>
      </c>
      <c r="G140" s="212" t="s">
        <v>247</v>
      </c>
      <c r="H140" s="212" t="s">
        <v>247</v>
      </c>
      <c r="I140" s="212">
        <v>4.5</v>
      </c>
      <c r="J140" s="212">
        <v>200687.2</v>
      </c>
      <c r="K140" s="212">
        <v>53837</v>
      </c>
      <c r="L140" s="211">
        <v>1.17789E+16</v>
      </c>
      <c r="M140" s="212">
        <v>60</v>
      </c>
      <c r="N140" s="212">
        <v>0.23400000000000001</v>
      </c>
      <c r="O140" s="212">
        <v>70</v>
      </c>
      <c r="P140" s="212">
        <v>17.45</v>
      </c>
      <c r="Q140" s="213">
        <v>87.45</v>
      </c>
    </row>
    <row r="141" spans="1:17">
      <c r="A141" s="301"/>
      <c r="B141" s="148" t="s">
        <v>151</v>
      </c>
      <c r="C141" s="212" t="s">
        <v>246</v>
      </c>
      <c r="D141" s="152"/>
      <c r="E141" s="212" t="s">
        <v>247</v>
      </c>
      <c r="F141" s="212" t="s">
        <v>247</v>
      </c>
      <c r="G141" s="212" t="s">
        <v>247</v>
      </c>
      <c r="H141" s="212" t="s">
        <v>247</v>
      </c>
      <c r="I141" s="212">
        <v>5.7</v>
      </c>
      <c r="J141" s="212">
        <v>240765.8</v>
      </c>
      <c r="K141" s="212">
        <v>230129</v>
      </c>
      <c r="L141" s="211">
        <v>4.14274E+17</v>
      </c>
      <c r="M141" s="212">
        <v>129</v>
      </c>
      <c r="N141" s="212">
        <v>-0.125</v>
      </c>
      <c r="O141" s="212">
        <v>70</v>
      </c>
      <c r="P141" s="212">
        <v>2.77</v>
      </c>
      <c r="Q141" s="213">
        <v>72.77</v>
      </c>
    </row>
    <row r="142" spans="1:17">
      <c r="A142" s="301"/>
      <c r="B142" s="148" t="s">
        <v>152</v>
      </c>
      <c r="C142" s="212" t="s">
        <v>246</v>
      </c>
      <c r="D142" s="152"/>
      <c r="E142" s="212" t="s">
        <v>247</v>
      </c>
      <c r="F142" s="212" t="s">
        <v>247</v>
      </c>
      <c r="G142" s="212" t="s">
        <v>247</v>
      </c>
      <c r="H142" s="212" t="s">
        <v>247</v>
      </c>
      <c r="I142" s="212">
        <v>4.2</v>
      </c>
      <c r="J142" s="212">
        <v>732479.5</v>
      </c>
      <c r="K142" s="212">
        <v>14180</v>
      </c>
      <c r="L142" s="211">
        <v>2598040000000000</v>
      </c>
      <c r="M142" s="212">
        <v>3</v>
      </c>
      <c r="N142" s="212">
        <v>0.24199999999999999</v>
      </c>
      <c r="O142" s="212">
        <v>70</v>
      </c>
      <c r="P142" s="212">
        <v>29.57</v>
      </c>
      <c r="Q142" s="213">
        <v>99.57</v>
      </c>
    </row>
    <row r="143" spans="1:17">
      <c r="A143" s="301"/>
      <c r="B143" s="148" t="s">
        <v>153</v>
      </c>
      <c r="C143" s="212" t="s">
        <v>246</v>
      </c>
      <c r="D143" s="152"/>
      <c r="E143" s="212" t="s">
        <v>247</v>
      </c>
      <c r="F143" s="212" t="s">
        <v>247</v>
      </c>
      <c r="G143" s="212" t="s">
        <v>247</v>
      </c>
      <c r="H143" s="212" t="s">
        <v>247</v>
      </c>
      <c r="I143" s="212">
        <v>4.3</v>
      </c>
      <c r="J143" s="212">
        <v>273426.3</v>
      </c>
      <c r="K143" s="212">
        <v>75556</v>
      </c>
      <c r="L143" s="211">
        <v>2.88612E+16</v>
      </c>
      <c r="M143" s="212">
        <v>80</v>
      </c>
      <c r="N143" s="212">
        <v>0.219</v>
      </c>
      <c r="O143" s="212">
        <v>70</v>
      </c>
      <c r="P143" s="212">
        <v>13.19</v>
      </c>
      <c r="Q143" s="213">
        <v>83.19</v>
      </c>
    </row>
    <row r="144" spans="1:17">
      <c r="A144" s="301"/>
      <c r="B144" s="148" t="s">
        <v>154</v>
      </c>
      <c r="C144" s="212" t="s">
        <v>246</v>
      </c>
      <c r="D144" s="152"/>
      <c r="E144" s="212" t="s">
        <v>247</v>
      </c>
      <c r="F144" s="212" t="s">
        <v>247</v>
      </c>
      <c r="G144" s="212" t="s">
        <v>247</v>
      </c>
      <c r="H144" s="212" t="s">
        <v>247</v>
      </c>
      <c r="I144" s="212">
        <v>4.3</v>
      </c>
      <c r="J144" s="212">
        <v>265489.59999999998</v>
      </c>
      <c r="K144" s="212">
        <v>90238</v>
      </c>
      <c r="L144" s="211">
        <v>3.99727E+16</v>
      </c>
      <c r="M144" s="212">
        <v>91</v>
      </c>
      <c r="N144" s="212">
        <v>0.20899999999999999</v>
      </c>
      <c r="O144" s="212">
        <v>70</v>
      </c>
      <c r="P144" s="212">
        <v>10.85</v>
      </c>
      <c r="Q144" s="213">
        <v>80.849999999999994</v>
      </c>
    </row>
    <row r="145" spans="1:17">
      <c r="A145" s="301"/>
      <c r="B145" s="148" t="s">
        <v>155</v>
      </c>
      <c r="C145" s="212" t="s">
        <v>246</v>
      </c>
      <c r="D145" s="152"/>
      <c r="E145" s="212" t="s">
        <v>247</v>
      </c>
      <c r="F145" s="212" t="s">
        <v>247</v>
      </c>
      <c r="G145" s="212" t="s">
        <v>247</v>
      </c>
      <c r="H145" s="212" t="s">
        <v>247</v>
      </c>
      <c r="I145" s="212">
        <v>2.4</v>
      </c>
      <c r="J145" s="212">
        <v>189094.1</v>
      </c>
      <c r="K145" s="212">
        <v>54636</v>
      </c>
      <c r="L145" s="211">
        <v>3251310000000000</v>
      </c>
      <c r="M145" s="212">
        <v>7</v>
      </c>
      <c r="N145" s="212">
        <v>0.24199999999999999</v>
      </c>
      <c r="O145" s="212">
        <v>70</v>
      </c>
      <c r="P145" s="212">
        <v>28.72</v>
      </c>
      <c r="Q145" s="213">
        <v>98.72</v>
      </c>
    </row>
    <row r="146" spans="1:17">
      <c r="A146" s="301"/>
      <c r="B146" s="149" t="s">
        <v>156</v>
      </c>
      <c r="C146" s="212" t="s">
        <v>248</v>
      </c>
      <c r="D146" s="215" t="s">
        <v>249</v>
      </c>
      <c r="E146" s="212" t="s">
        <v>248</v>
      </c>
      <c r="F146" s="152"/>
      <c r="G146" s="152"/>
      <c r="H146" s="152"/>
      <c r="I146" s="152"/>
      <c r="J146" s="152"/>
      <c r="K146" s="152"/>
      <c r="L146" s="212" t="s">
        <v>267</v>
      </c>
      <c r="M146" s="212" t="s">
        <v>267</v>
      </c>
      <c r="N146" s="212" t="s">
        <v>267</v>
      </c>
      <c r="O146" s="212">
        <v>0</v>
      </c>
      <c r="P146" s="212">
        <v>0</v>
      </c>
      <c r="Q146" s="213">
        <v>0</v>
      </c>
    </row>
    <row r="147" spans="1:17">
      <c r="A147" s="301"/>
      <c r="B147" s="148" t="s">
        <v>157</v>
      </c>
      <c r="C147" s="212" t="s">
        <v>246</v>
      </c>
      <c r="D147" s="152"/>
      <c r="E147" s="212" t="s">
        <v>247</v>
      </c>
      <c r="F147" s="212" t="s">
        <v>247</v>
      </c>
      <c r="G147" s="212" t="s">
        <v>247</v>
      </c>
      <c r="H147" s="212" t="s">
        <v>247</v>
      </c>
      <c r="I147" s="212">
        <v>6.1</v>
      </c>
      <c r="J147" s="212">
        <v>741047.7</v>
      </c>
      <c r="K147" s="212">
        <v>14360</v>
      </c>
      <c r="L147" s="211">
        <v>5686100000000000</v>
      </c>
      <c r="M147" s="212">
        <v>33</v>
      </c>
      <c r="N147" s="212">
        <v>0.23899999999999999</v>
      </c>
      <c r="O147" s="212">
        <v>70</v>
      </c>
      <c r="P147" s="212">
        <v>23.19</v>
      </c>
      <c r="Q147" s="213">
        <v>93.19</v>
      </c>
    </row>
    <row r="148" spans="1:17">
      <c r="A148" s="301"/>
      <c r="B148" s="148" t="s">
        <v>158</v>
      </c>
      <c r="C148" s="212" t="s">
        <v>246</v>
      </c>
      <c r="D148" s="152"/>
      <c r="E148" s="212" t="s">
        <v>247</v>
      </c>
      <c r="F148" s="212" t="s">
        <v>247</v>
      </c>
      <c r="G148" s="212" t="s">
        <v>247</v>
      </c>
      <c r="H148" s="212" t="s">
        <v>247</v>
      </c>
      <c r="I148" s="212">
        <v>3.9</v>
      </c>
      <c r="J148" s="212">
        <v>203930.7</v>
      </c>
      <c r="K148" s="212">
        <v>78991</v>
      </c>
      <c r="L148" s="211">
        <v>1.93538E+16</v>
      </c>
      <c r="M148" s="212">
        <v>72</v>
      </c>
      <c r="N148" s="212">
        <v>0.22700000000000001</v>
      </c>
      <c r="O148" s="212">
        <v>70</v>
      </c>
      <c r="P148" s="212">
        <v>14.89</v>
      </c>
      <c r="Q148" s="213">
        <v>84.89</v>
      </c>
    </row>
    <row r="149" spans="1:17">
      <c r="A149" s="301"/>
      <c r="B149" s="148" t="s">
        <v>159</v>
      </c>
      <c r="C149" s="212" t="s">
        <v>246</v>
      </c>
      <c r="D149" s="152"/>
      <c r="E149" s="212" t="s">
        <v>247</v>
      </c>
      <c r="F149" s="212" t="s">
        <v>247</v>
      </c>
      <c r="G149" s="212" t="s">
        <v>247</v>
      </c>
      <c r="H149" s="212" t="s">
        <v>247</v>
      </c>
      <c r="I149" s="212">
        <v>2.5</v>
      </c>
      <c r="J149" s="212">
        <v>205921.2</v>
      </c>
      <c r="K149" s="212">
        <v>157042</v>
      </c>
      <c r="L149" s="211">
        <v>3.17404E+16</v>
      </c>
      <c r="M149" s="212">
        <v>83</v>
      </c>
      <c r="N149" s="212">
        <v>0.216</v>
      </c>
      <c r="O149" s="212">
        <v>70</v>
      </c>
      <c r="P149" s="212">
        <v>12.55</v>
      </c>
      <c r="Q149" s="213">
        <v>82.55</v>
      </c>
    </row>
    <row r="150" spans="1:17">
      <c r="A150" s="301"/>
      <c r="B150" s="148" t="s">
        <v>160</v>
      </c>
      <c r="C150" s="216" t="s">
        <v>246</v>
      </c>
      <c r="D150" s="158"/>
      <c r="E150" s="216" t="s">
        <v>247</v>
      </c>
      <c r="F150" s="216" t="s">
        <v>247</v>
      </c>
      <c r="G150" s="216" t="s">
        <v>247</v>
      </c>
      <c r="H150" s="216" t="s">
        <v>247</v>
      </c>
      <c r="I150" s="216">
        <v>2.88</v>
      </c>
      <c r="J150" s="216">
        <v>194137.60000000001</v>
      </c>
      <c r="K150" s="216">
        <v>134908</v>
      </c>
      <c r="L150" s="211">
        <v>2.93069E+16</v>
      </c>
      <c r="M150" s="212">
        <v>81</v>
      </c>
      <c r="N150" s="212">
        <v>0.218</v>
      </c>
      <c r="O150" s="212">
        <v>70</v>
      </c>
      <c r="P150" s="212">
        <v>12.98</v>
      </c>
      <c r="Q150" s="213">
        <v>82.98</v>
      </c>
    </row>
    <row r="151" spans="1:17">
      <c r="A151" s="301"/>
      <c r="B151" s="148" t="s">
        <v>161</v>
      </c>
      <c r="C151" s="212" t="s">
        <v>246</v>
      </c>
      <c r="D151" s="152"/>
      <c r="E151" s="212" t="s">
        <v>247</v>
      </c>
      <c r="F151" s="212" t="s">
        <v>247</v>
      </c>
      <c r="G151" s="212" t="s">
        <v>247</v>
      </c>
      <c r="H151" s="212" t="s">
        <v>247</v>
      </c>
      <c r="I151" s="212">
        <v>3.02</v>
      </c>
      <c r="J151" s="212">
        <v>336125.4</v>
      </c>
      <c r="K151" s="212">
        <v>139980</v>
      </c>
      <c r="L151" s="211">
        <v>6.00686E+16</v>
      </c>
      <c r="M151" s="212">
        <v>102</v>
      </c>
      <c r="N151" s="212">
        <v>0.191</v>
      </c>
      <c r="O151" s="212">
        <v>70</v>
      </c>
      <c r="P151" s="212">
        <v>8.51</v>
      </c>
      <c r="Q151" s="213">
        <v>78.510000000000005</v>
      </c>
    </row>
    <row r="152" spans="1:17">
      <c r="A152" s="301"/>
      <c r="B152" s="148" t="s">
        <v>162</v>
      </c>
      <c r="C152" s="216" t="s">
        <v>246</v>
      </c>
      <c r="D152" s="158"/>
      <c r="E152" s="216" t="s">
        <v>247</v>
      </c>
      <c r="F152" s="216" t="s">
        <v>247</v>
      </c>
      <c r="G152" s="216" t="s">
        <v>247</v>
      </c>
      <c r="H152" s="216" t="s">
        <v>247</v>
      </c>
      <c r="I152" s="216">
        <v>4.8</v>
      </c>
      <c r="J152" s="216">
        <v>735585.5</v>
      </c>
      <c r="K152" s="216">
        <v>14907</v>
      </c>
      <c r="L152" s="211">
        <v>3766140000000000</v>
      </c>
      <c r="M152" s="212">
        <v>16</v>
      </c>
      <c r="N152" s="212">
        <v>0.24099999999999999</v>
      </c>
      <c r="O152" s="212">
        <v>70</v>
      </c>
      <c r="P152" s="212">
        <v>26.81</v>
      </c>
      <c r="Q152" s="213">
        <v>96.81</v>
      </c>
    </row>
    <row r="153" spans="1:17">
      <c r="A153" s="301"/>
      <c r="B153" s="148" t="s">
        <v>163</v>
      </c>
      <c r="C153" s="212" t="s">
        <v>248</v>
      </c>
      <c r="D153" s="215" t="s">
        <v>249</v>
      </c>
      <c r="E153" s="212" t="s">
        <v>248</v>
      </c>
      <c r="F153" s="152"/>
      <c r="G153" s="152"/>
      <c r="H153" s="152"/>
      <c r="I153" s="152"/>
      <c r="J153" s="152"/>
      <c r="K153" s="152"/>
      <c r="L153" s="212" t="s">
        <v>267</v>
      </c>
      <c r="M153" s="212" t="s">
        <v>267</v>
      </c>
      <c r="N153" s="212" t="s">
        <v>267</v>
      </c>
      <c r="O153" s="212">
        <v>0</v>
      </c>
      <c r="P153" s="212">
        <v>0</v>
      </c>
      <c r="Q153" s="213">
        <v>0</v>
      </c>
    </row>
    <row r="154" spans="1:17">
      <c r="A154" s="301"/>
      <c r="B154" s="149" t="s">
        <v>164</v>
      </c>
      <c r="C154" s="216" t="s">
        <v>248</v>
      </c>
      <c r="D154" s="217" t="s">
        <v>249</v>
      </c>
      <c r="E154" s="216" t="s">
        <v>248</v>
      </c>
      <c r="F154" s="158"/>
      <c r="G154" s="158"/>
      <c r="H154" s="158"/>
      <c r="I154" s="158"/>
      <c r="J154" s="158"/>
      <c r="K154" s="158"/>
      <c r="L154" s="212" t="s">
        <v>267</v>
      </c>
      <c r="M154" s="212" t="s">
        <v>267</v>
      </c>
      <c r="N154" s="212" t="s">
        <v>267</v>
      </c>
      <c r="O154" s="212">
        <v>0</v>
      </c>
      <c r="P154" s="212">
        <v>0</v>
      </c>
      <c r="Q154" s="213">
        <v>0</v>
      </c>
    </row>
    <row r="155" spans="1:17">
      <c r="A155" s="301"/>
      <c r="B155" s="148" t="s">
        <v>165</v>
      </c>
      <c r="C155" s="212" t="s">
        <v>246</v>
      </c>
      <c r="D155" s="152"/>
      <c r="E155" s="212" t="s">
        <v>247</v>
      </c>
      <c r="F155" s="212" t="s">
        <v>247</v>
      </c>
      <c r="G155" s="212" t="s">
        <v>247</v>
      </c>
      <c r="H155" s="212" t="s">
        <v>247</v>
      </c>
      <c r="I155" s="212">
        <v>4.0999999999999996</v>
      </c>
      <c r="J155" s="212">
        <v>184428.79999999999</v>
      </c>
      <c r="K155" s="212">
        <v>133128</v>
      </c>
      <c r="L155" s="211">
        <v>5.49459E+16</v>
      </c>
      <c r="M155" s="212">
        <v>101</v>
      </c>
      <c r="N155" s="212">
        <v>0.19600000000000001</v>
      </c>
      <c r="O155" s="212">
        <v>70</v>
      </c>
      <c r="P155" s="212">
        <v>8.7200000000000006</v>
      </c>
      <c r="Q155" s="213">
        <v>78.72</v>
      </c>
    </row>
    <row r="156" spans="1:17">
      <c r="A156" s="301"/>
      <c r="B156" s="148" t="s">
        <v>166</v>
      </c>
      <c r="C156" s="216" t="s">
        <v>246</v>
      </c>
      <c r="D156" s="158"/>
      <c r="E156" s="216" t="s">
        <v>247</v>
      </c>
      <c r="F156" s="216" t="s">
        <v>247</v>
      </c>
      <c r="G156" s="216" t="s">
        <v>247</v>
      </c>
      <c r="H156" s="216" t="s">
        <v>247</v>
      </c>
      <c r="I156" s="216">
        <v>4.5</v>
      </c>
      <c r="J156" s="216">
        <v>746497.3</v>
      </c>
      <c r="K156" s="216">
        <v>14829</v>
      </c>
      <c r="L156" s="211">
        <v>3324120000000000</v>
      </c>
      <c r="M156" s="212">
        <v>8</v>
      </c>
      <c r="N156" s="212">
        <v>0.24199999999999999</v>
      </c>
      <c r="O156" s="212">
        <v>70</v>
      </c>
      <c r="P156" s="212">
        <v>28.51</v>
      </c>
      <c r="Q156" s="213">
        <v>98.51</v>
      </c>
    </row>
    <row r="157" spans="1:17">
      <c r="A157" s="301"/>
      <c r="B157" s="148" t="s">
        <v>167</v>
      </c>
      <c r="C157" s="212" t="s">
        <v>246</v>
      </c>
      <c r="D157" s="152"/>
      <c r="E157" s="212" t="s">
        <v>247</v>
      </c>
      <c r="F157" s="212" t="s">
        <v>247</v>
      </c>
      <c r="G157" s="212" t="s">
        <v>247</v>
      </c>
      <c r="H157" s="212" t="s">
        <v>247</v>
      </c>
      <c r="I157" s="212">
        <v>2.44</v>
      </c>
      <c r="J157" s="212">
        <v>207936.7</v>
      </c>
      <c r="K157" s="212">
        <v>54947</v>
      </c>
      <c r="L157" s="211">
        <v>3737650000000000</v>
      </c>
      <c r="M157" s="212">
        <v>15</v>
      </c>
      <c r="N157" s="212">
        <v>0.24099999999999999</v>
      </c>
      <c r="O157" s="212">
        <v>70</v>
      </c>
      <c r="P157" s="212">
        <v>27.02</v>
      </c>
      <c r="Q157" s="213">
        <v>97.02</v>
      </c>
    </row>
    <row r="158" spans="1:17">
      <c r="A158" s="301"/>
      <c r="B158" s="148" t="s">
        <v>168</v>
      </c>
      <c r="C158" s="216" t="s">
        <v>246</v>
      </c>
      <c r="D158" s="158"/>
      <c r="E158" s="216" t="s">
        <v>247</v>
      </c>
      <c r="F158" s="216" t="s">
        <v>247</v>
      </c>
      <c r="G158" s="216" t="s">
        <v>247</v>
      </c>
      <c r="H158" s="216" t="s">
        <v>247</v>
      </c>
      <c r="I158" s="216">
        <v>3.4</v>
      </c>
      <c r="J158" s="216">
        <v>211889.6</v>
      </c>
      <c r="K158" s="216">
        <v>133869</v>
      </c>
      <c r="L158" s="211">
        <v>4.38963E+16</v>
      </c>
      <c r="M158" s="212">
        <v>96</v>
      </c>
      <c r="N158" s="212">
        <v>0.20499999999999999</v>
      </c>
      <c r="O158" s="212">
        <v>70</v>
      </c>
      <c r="P158" s="212">
        <v>9.7899999999999991</v>
      </c>
      <c r="Q158" s="213">
        <v>79.790000000000006</v>
      </c>
    </row>
    <row r="159" spans="1:17">
      <c r="A159" s="301"/>
      <c r="B159" s="148" t="s">
        <v>169</v>
      </c>
      <c r="C159" s="212" t="s">
        <v>246</v>
      </c>
      <c r="D159" s="152"/>
      <c r="E159" s="212" t="s">
        <v>247</v>
      </c>
      <c r="F159" s="212" t="s">
        <v>247</v>
      </c>
      <c r="G159" s="212" t="s">
        <v>247</v>
      </c>
      <c r="H159" s="212" t="s">
        <v>247</v>
      </c>
      <c r="I159" s="212">
        <v>3.9</v>
      </c>
      <c r="J159" s="212">
        <v>195840.6</v>
      </c>
      <c r="K159" s="212">
        <v>53879</v>
      </c>
      <c r="L159" s="211">
        <v>8647110000000000</v>
      </c>
      <c r="M159" s="212">
        <v>47</v>
      </c>
      <c r="N159" s="212">
        <v>0.23699999999999999</v>
      </c>
      <c r="O159" s="212">
        <v>70</v>
      </c>
      <c r="P159" s="212">
        <v>20.21</v>
      </c>
      <c r="Q159" s="213">
        <v>90.21</v>
      </c>
    </row>
    <row r="160" spans="1:17">
      <c r="A160" s="301"/>
      <c r="B160" s="148" t="s">
        <v>170</v>
      </c>
      <c r="C160" s="216" t="s">
        <v>246</v>
      </c>
      <c r="D160" s="158"/>
      <c r="E160" s="216" t="s">
        <v>247</v>
      </c>
      <c r="F160" s="216" t="s">
        <v>247</v>
      </c>
      <c r="G160" s="216" t="s">
        <v>247</v>
      </c>
      <c r="H160" s="216" t="s">
        <v>247</v>
      </c>
      <c r="I160" s="216">
        <v>2.8</v>
      </c>
      <c r="J160" s="216">
        <v>197268.6</v>
      </c>
      <c r="K160" s="216">
        <v>54477</v>
      </c>
      <c r="L160" s="211">
        <v>4589870000000000</v>
      </c>
      <c r="M160" s="212">
        <v>20</v>
      </c>
      <c r="N160" s="212">
        <v>0.24</v>
      </c>
      <c r="O160" s="212">
        <v>70</v>
      </c>
      <c r="P160" s="212">
        <v>25.96</v>
      </c>
      <c r="Q160" s="213">
        <v>95.96</v>
      </c>
    </row>
    <row r="161" spans="1:17">
      <c r="A161" s="301"/>
      <c r="B161" s="148" t="s">
        <v>171</v>
      </c>
      <c r="C161" s="212" t="s">
        <v>246</v>
      </c>
      <c r="D161" s="152"/>
      <c r="E161" s="212" t="s">
        <v>247</v>
      </c>
      <c r="F161" s="212" t="s">
        <v>247</v>
      </c>
      <c r="G161" s="212" t="s">
        <v>247</v>
      </c>
      <c r="H161" s="212" t="s">
        <v>247</v>
      </c>
      <c r="I161" s="212">
        <v>7.49</v>
      </c>
      <c r="J161" s="212">
        <v>168564.2</v>
      </c>
      <c r="K161" s="212">
        <v>154595</v>
      </c>
      <c r="L161" s="211">
        <v>2.26006E+17</v>
      </c>
      <c r="M161" s="212">
        <v>118</v>
      </c>
      <c r="N161" s="212">
        <v>4.2999999999999997E-2</v>
      </c>
      <c r="O161" s="212">
        <v>70</v>
      </c>
      <c r="P161" s="212">
        <v>5.1100000000000003</v>
      </c>
      <c r="Q161" s="213">
        <v>75.11</v>
      </c>
    </row>
    <row r="162" spans="1:17">
      <c r="A162" s="301"/>
      <c r="B162" s="148" t="s">
        <v>172</v>
      </c>
      <c r="C162" s="216" t="s">
        <v>246</v>
      </c>
      <c r="D162" s="158"/>
      <c r="E162" s="216" t="s">
        <v>247</v>
      </c>
      <c r="F162" s="216" t="s">
        <v>247</v>
      </c>
      <c r="G162" s="216" t="s">
        <v>247</v>
      </c>
      <c r="H162" s="216" t="s">
        <v>247</v>
      </c>
      <c r="I162" s="216">
        <v>4.9000000000000004</v>
      </c>
      <c r="J162" s="216">
        <v>728657.8</v>
      </c>
      <c r="K162" s="216">
        <v>14244</v>
      </c>
      <c r="L162" s="211">
        <v>3549600000000000</v>
      </c>
      <c r="M162" s="212">
        <v>12</v>
      </c>
      <c r="N162" s="212">
        <v>0.24099999999999999</v>
      </c>
      <c r="O162" s="212">
        <v>70</v>
      </c>
      <c r="P162" s="212">
        <v>27.66</v>
      </c>
      <c r="Q162" s="213">
        <v>97.66</v>
      </c>
    </row>
    <row r="163" spans="1:17">
      <c r="A163" s="301"/>
      <c r="B163" s="148" t="s">
        <v>173</v>
      </c>
      <c r="C163" s="212" t="s">
        <v>246</v>
      </c>
      <c r="D163" s="152"/>
      <c r="E163" s="212" t="s">
        <v>247</v>
      </c>
      <c r="F163" s="212" t="s">
        <v>247</v>
      </c>
      <c r="G163" s="212" t="s">
        <v>247</v>
      </c>
      <c r="H163" s="212" t="s">
        <v>247</v>
      </c>
      <c r="I163" s="212">
        <v>2.8</v>
      </c>
      <c r="J163" s="212">
        <v>151280.9</v>
      </c>
      <c r="K163" s="212">
        <v>54111</v>
      </c>
      <c r="L163" s="211">
        <v>3472730000000000</v>
      </c>
      <c r="M163" s="212">
        <v>11</v>
      </c>
      <c r="N163" s="212">
        <v>0.24099999999999999</v>
      </c>
      <c r="O163" s="212">
        <v>70</v>
      </c>
      <c r="P163" s="212">
        <v>27.87</v>
      </c>
      <c r="Q163" s="213">
        <v>97.87</v>
      </c>
    </row>
    <row r="164" spans="1:17">
      <c r="A164" s="301"/>
      <c r="B164" s="148" t="s">
        <v>174</v>
      </c>
      <c r="C164" s="216" t="s">
        <v>246</v>
      </c>
      <c r="D164" s="158"/>
      <c r="E164" s="216" t="s">
        <v>247</v>
      </c>
      <c r="F164" s="216" t="s">
        <v>247</v>
      </c>
      <c r="G164" s="216" t="s">
        <v>247</v>
      </c>
      <c r="H164" s="216" t="s">
        <v>247</v>
      </c>
      <c r="I164" s="216">
        <v>4.4000000000000004</v>
      </c>
      <c r="J164" s="216">
        <v>177285.5</v>
      </c>
      <c r="K164" s="216">
        <v>64072</v>
      </c>
      <c r="L164" s="211">
        <v>1.40901E+16</v>
      </c>
      <c r="M164" s="212">
        <v>65</v>
      </c>
      <c r="N164" s="212">
        <v>0.23200000000000001</v>
      </c>
      <c r="O164" s="212">
        <v>70</v>
      </c>
      <c r="P164" s="212">
        <v>16.38</v>
      </c>
      <c r="Q164" s="213">
        <v>86.38</v>
      </c>
    </row>
    <row r="165" spans="1:17">
      <c r="A165" s="301"/>
      <c r="B165" s="148" t="s">
        <v>175</v>
      </c>
      <c r="C165" s="212" t="s">
        <v>246</v>
      </c>
      <c r="D165" s="152"/>
      <c r="E165" s="212" t="s">
        <v>247</v>
      </c>
      <c r="F165" s="212" t="s">
        <v>247</v>
      </c>
      <c r="G165" s="212" t="s">
        <v>247</v>
      </c>
      <c r="H165" s="212" t="s">
        <v>247</v>
      </c>
      <c r="I165" s="212">
        <v>4</v>
      </c>
      <c r="J165" s="212">
        <v>196996.8</v>
      </c>
      <c r="K165" s="212">
        <v>84840</v>
      </c>
      <c r="L165" s="211">
        <v>2.26872E+16</v>
      </c>
      <c r="M165" s="212">
        <v>75</v>
      </c>
      <c r="N165" s="212">
        <v>0.224</v>
      </c>
      <c r="O165" s="212">
        <v>70</v>
      </c>
      <c r="P165" s="212">
        <v>14.26</v>
      </c>
      <c r="Q165" s="213">
        <v>84.26</v>
      </c>
    </row>
    <row r="166" spans="1:17">
      <c r="A166" s="301"/>
      <c r="B166" s="148" t="s">
        <v>176</v>
      </c>
      <c r="C166" s="216" t="s">
        <v>246</v>
      </c>
      <c r="D166" s="158"/>
      <c r="E166" s="216" t="s">
        <v>247</v>
      </c>
      <c r="F166" s="216" t="s">
        <v>247</v>
      </c>
      <c r="G166" s="216" t="s">
        <v>247</v>
      </c>
      <c r="H166" s="216" t="s">
        <v>247</v>
      </c>
      <c r="I166" s="216">
        <v>4.2</v>
      </c>
      <c r="J166" s="216">
        <v>302802.5</v>
      </c>
      <c r="K166" s="216">
        <v>127199</v>
      </c>
      <c r="L166" s="211">
        <v>8.64222E+16</v>
      </c>
      <c r="M166" s="212">
        <v>109</v>
      </c>
      <c r="N166" s="212">
        <v>0.16700000000000001</v>
      </c>
      <c r="O166" s="212">
        <v>70</v>
      </c>
      <c r="P166" s="212">
        <v>7.02</v>
      </c>
      <c r="Q166" s="213">
        <v>77.02</v>
      </c>
    </row>
    <row r="167" spans="1:17">
      <c r="A167" s="301"/>
      <c r="B167" s="148" t="s">
        <v>177</v>
      </c>
      <c r="C167" s="212" t="s">
        <v>246</v>
      </c>
      <c r="D167" s="152"/>
      <c r="E167" s="212" t="s">
        <v>247</v>
      </c>
      <c r="F167" s="212" t="s">
        <v>247</v>
      </c>
      <c r="G167" s="212" t="s">
        <v>247</v>
      </c>
      <c r="H167" s="212" t="s">
        <v>247</v>
      </c>
      <c r="I167" s="212">
        <v>5.0999999999999996</v>
      </c>
      <c r="J167" s="212">
        <v>178166.7</v>
      </c>
      <c r="K167" s="212">
        <v>75381</v>
      </c>
      <c r="L167" s="211">
        <v>2.63324E+16</v>
      </c>
      <c r="M167" s="212">
        <v>77</v>
      </c>
      <c r="N167" s="212">
        <v>0.221</v>
      </c>
      <c r="O167" s="212">
        <v>70</v>
      </c>
      <c r="P167" s="212">
        <v>13.83</v>
      </c>
      <c r="Q167" s="213">
        <v>83.83</v>
      </c>
    </row>
    <row r="168" spans="1:17">
      <c r="A168" s="301"/>
      <c r="B168" s="148" t="s">
        <v>178</v>
      </c>
      <c r="C168" s="216" t="s">
        <v>246</v>
      </c>
      <c r="D168" s="158"/>
      <c r="E168" s="216" t="s">
        <v>247</v>
      </c>
      <c r="F168" s="216" t="s">
        <v>247</v>
      </c>
      <c r="G168" s="216" t="s">
        <v>247</v>
      </c>
      <c r="H168" s="216" t="s">
        <v>247</v>
      </c>
      <c r="I168" s="216">
        <v>3.26</v>
      </c>
      <c r="J168" s="216">
        <v>183138.3</v>
      </c>
      <c r="K168" s="216">
        <v>53768</v>
      </c>
      <c r="L168" s="211">
        <v>5626810000000000</v>
      </c>
      <c r="M168" s="212">
        <v>32</v>
      </c>
      <c r="N168" s="212">
        <v>0.24</v>
      </c>
      <c r="O168" s="212">
        <v>70</v>
      </c>
      <c r="P168" s="212">
        <v>23.4</v>
      </c>
      <c r="Q168" s="213">
        <v>93.4</v>
      </c>
    </row>
    <row r="169" spans="1:17">
      <c r="A169" s="301"/>
      <c r="B169" s="148" t="s">
        <v>179</v>
      </c>
      <c r="C169" s="212" t="s">
        <v>246</v>
      </c>
      <c r="D169" s="152"/>
      <c r="E169" s="212" t="s">
        <v>247</v>
      </c>
      <c r="F169" s="212" t="s">
        <v>247</v>
      </c>
      <c r="G169" s="212" t="s">
        <v>247</v>
      </c>
      <c r="H169" s="212" t="s">
        <v>247</v>
      </c>
      <c r="I169" s="212">
        <v>3.7</v>
      </c>
      <c r="J169" s="212">
        <v>217804.79999999999</v>
      </c>
      <c r="K169" s="212">
        <v>132888</v>
      </c>
      <c r="L169" s="211">
        <v>5.26553E+16</v>
      </c>
      <c r="M169" s="212">
        <v>98</v>
      </c>
      <c r="N169" s="212">
        <v>0.19800000000000001</v>
      </c>
      <c r="O169" s="212">
        <v>70</v>
      </c>
      <c r="P169" s="212">
        <v>9.36</v>
      </c>
      <c r="Q169" s="213">
        <v>79.36</v>
      </c>
    </row>
    <row r="170" spans="1:17">
      <c r="A170" s="301"/>
      <c r="B170" s="149" t="s">
        <v>180</v>
      </c>
      <c r="C170" s="216" t="s">
        <v>248</v>
      </c>
      <c r="D170" s="217" t="s">
        <v>249</v>
      </c>
      <c r="E170" s="216" t="s">
        <v>248</v>
      </c>
      <c r="F170" s="158"/>
      <c r="G170" s="158"/>
      <c r="H170" s="158"/>
      <c r="I170" s="158"/>
      <c r="J170" s="158"/>
      <c r="K170" s="158"/>
      <c r="L170" s="212" t="s">
        <v>267</v>
      </c>
      <c r="M170" s="212" t="s">
        <v>267</v>
      </c>
      <c r="N170" s="212" t="s">
        <v>267</v>
      </c>
      <c r="O170" s="212">
        <v>0</v>
      </c>
      <c r="P170" s="212">
        <v>0</v>
      </c>
      <c r="Q170" s="213">
        <v>0</v>
      </c>
    </row>
    <row r="171" spans="1:17">
      <c r="A171" s="301"/>
      <c r="B171" s="148" t="s">
        <v>181</v>
      </c>
      <c r="C171" s="212" t="s">
        <v>246</v>
      </c>
      <c r="D171" s="152"/>
      <c r="E171" s="212" t="s">
        <v>247</v>
      </c>
      <c r="F171" s="212" t="s">
        <v>247</v>
      </c>
      <c r="G171" s="212" t="s">
        <v>247</v>
      </c>
      <c r="H171" s="212" t="s">
        <v>247</v>
      </c>
      <c r="I171" s="212">
        <v>3.1</v>
      </c>
      <c r="J171" s="212">
        <v>197521.7</v>
      </c>
      <c r="K171" s="212">
        <v>95617</v>
      </c>
      <c r="L171" s="211">
        <v>1.73544E+16</v>
      </c>
      <c r="M171" s="212">
        <v>71</v>
      </c>
      <c r="N171" s="212">
        <v>0.22900000000000001</v>
      </c>
      <c r="O171" s="212">
        <v>70</v>
      </c>
      <c r="P171" s="212">
        <v>15.11</v>
      </c>
      <c r="Q171" s="213">
        <v>85.11</v>
      </c>
    </row>
    <row r="172" spans="1:17">
      <c r="A172" s="301"/>
      <c r="B172" s="148" t="s">
        <v>182</v>
      </c>
      <c r="C172" s="212" t="s">
        <v>246</v>
      </c>
      <c r="D172" s="152"/>
      <c r="E172" s="212" t="s">
        <v>247</v>
      </c>
      <c r="F172" s="212" t="s">
        <v>247</v>
      </c>
      <c r="G172" s="212" t="s">
        <v>247</v>
      </c>
      <c r="H172" s="212" t="s">
        <v>247</v>
      </c>
      <c r="I172" s="212">
        <v>5.2</v>
      </c>
      <c r="J172" s="212">
        <v>689879.1</v>
      </c>
      <c r="K172" s="212">
        <v>16015</v>
      </c>
      <c r="L172" s="211">
        <v>4784470000000000</v>
      </c>
      <c r="M172" s="212">
        <v>23</v>
      </c>
      <c r="N172" s="212">
        <v>0.24</v>
      </c>
      <c r="O172" s="212">
        <v>70</v>
      </c>
      <c r="P172" s="212">
        <v>25.32</v>
      </c>
      <c r="Q172" s="213">
        <v>95.32</v>
      </c>
    </row>
    <row r="173" spans="1:17">
      <c r="A173" s="301"/>
      <c r="B173" s="148" t="s">
        <v>184</v>
      </c>
      <c r="C173" s="212" t="s">
        <v>246</v>
      </c>
      <c r="D173" s="152"/>
      <c r="E173" s="212" t="s">
        <v>247</v>
      </c>
      <c r="F173" s="212" t="s">
        <v>247</v>
      </c>
      <c r="G173" s="212" t="s">
        <v>247</v>
      </c>
      <c r="H173" s="212" t="s">
        <v>247</v>
      </c>
      <c r="I173" s="212">
        <v>4</v>
      </c>
      <c r="J173" s="212">
        <v>279600.90000000002</v>
      </c>
      <c r="K173" s="212">
        <v>149460</v>
      </c>
      <c r="L173" s="211">
        <v>9.99329E+16</v>
      </c>
      <c r="M173" s="212">
        <v>113</v>
      </c>
      <c r="N173" s="212">
        <v>0.155</v>
      </c>
      <c r="O173" s="212">
        <v>70</v>
      </c>
      <c r="P173" s="212">
        <v>6.17</v>
      </c>
      <c r="Q173" s="213">
        <v>76.17</v>
      </c>
    </row>
    <row r="174" spans="1:17">
      <c r="A174" s="301"/>
      <c r="B174" s="148" t="s">
        <v>185</v>
      </c>
      <c r="C174" s="212" t="s">
        <v>246</v>
      </c>
      <c r="D174" s="152"/>
      <c r="E174" s="212" t="s">
        <v>247</v>
      </c>
      <c r="F174" s="212" t="s">
        <v>247</v>
      </c>
      <c r="G174" s="212" t="s">
        <v>247</v>
      </c>
      <c r="H174" s="212" t="s">
        <v>247</v>
      </c>
      <c r="I174" s="212">
        <v>10</v>
      </c>
      <c r="J174" s="212">
        <v>697840.4</v>
      </c>
      <c r="K174" s="212">
        <v>283054</v>
      </c>
      <c r="L174" s="211">
        <v>5.59107E+18</v>
      </c>
      <c r="M174" s="212">
        <v>140</v>
      </c>
      <c r="N174" s="212">
        <v>-4.7409999999999997</v>
      </c>
      <c r="O174" s="212">
        <v>70</v>
      </c>
      <c r="P174" s="212">
        <v>0.43</v>
      </c>
      <c r="Q174" s="213">
        <v>70.430000000000007</v>
      </c>
    </row>
    <row r="175" spans="1:17">
      <c r="A175" s="301"/>
      <c r="B175" s="148" t="s">
        <v>186</v>
      </c>
      <c r="C175" s="212" t="s">
        <v>246</v>
      </c>
      <c r="D175" s="152"/>
      <c r="E175" s="212" t="s">
        <v>247</v>
      </c>
      <c r="F175" s="212" t="s">
        <v>247</v>
      </c>
      <c r="G175" s="212" t="s">
        <v>247</v>
      </c>
      <c r="H175" s="212" t="s">
        <v>247</v>
      </c>
      <c r="I175" s="212">
        <v>5</v>
      </c>
      <c r="J175" s="212">
        <v>215411.20000000001</v>
      </c>
      <c r="K175" s="212">
        <v>99436</v>
      </c>
      <c r="L175" s="211">
        <v>5.32471E+16</v>
      </c>
      <c r="M175" s="212">
        <v>99</v>
      </c>
      <c r="N175" s="212">
        <v>0.19700000000000001</v>
      </c>
      <c r="O175" s="212">
        <v>70</v>
      </c>
      <c r="P175" s="212">
        <v>9.15</v>
      </c>
      <c r="Q175" s="213">
        <v>79.150000000000006</v>
      </c>
    </row>
    <row r="176" spans="1:17" ht="12.75">
      <c r="Q176" s="42"/>
    </row>
    <row r="177" spans="2:17" ht="13.5">
      <c r="B177" s="321" t="s">
        <v>224</v>
      </c>
      <c r="C177" s="311"/>
      <c r="D177" s="56">
        <f>AVERAGEIF(Q3:Q175, "&gt;0", Q3:Q175)</f>
        <v>84.114113475177305</v>
      </c>
      <c r="Q177" s="42"/>
    </row>
    <row r="178" spans="2:17" ht="13.5">
      <c r="B178" s="15"/>
      <c r="C178" s="57" t="s">
        <v>305</v>
      </c>
      <c r="D178" s="57" t="s">
        <v>306</v>
      </c>
      <c r="Q178" s="42"/>
    </row>
    <row r="179" spans="2:17" ht="13.5">
      <c r="B179" s="55" t="s">
        <v>246</v>
      </c>
      <c r="C179" s="57">
        <f>COUNTIF(C3:C175,"=1st_demo")</f>
        <v>135</v>
      </c>
      <c r="D179" s="58">
        <f>COUNTIF(C3:C175, "1st_demo")/COUNTIF(C3:C175, "&lt;&gt;")</f>
        <v>0.78034682080924855</v>
      </c>
      <c r="Q179" s="42"/>
    </row>
    <row r="180" spans="2:17" ht="13.5">
      <c r="B180" s="55" t="s">
        <v>252</v>
      </c>
      <c r="C180" s="57">
        <f>COUNTIF(C3:C175,"=2nd_demo")</f>
        <v>6</v>
      </c>
      <c r="D180" s="58">
        <f>COUNTIF(C4:C176, "2nd_demo")/COUNTIF(C4:C176, "&lt;&gt;")</f>
        <v>3.4883720930232558E-2</v>
      </c>
      <c r="Q180" s="42"/>
    </row>
    <row r="181" spans="2:17" ht="13.5">
      <c r="B181" s="57" t="s">
        <v>210</v>
      </c>
      <c r="C181" s="57">
        <f t="shared" ref="C181:D181" si="0">C179+C180</f>
        <v>141</v>
      </c>
      <c r="D181" s="58">
        <f t="shared" si="0"/>
        <v>0.81523054173948106</v>
      </c>
      <c r="Q181" s="42"/>
    </row>
    <row r="182" spans="2:17" ht="12.75">
      <c r="Q182" s="42"/>
    </row>
    <row r="183" spans="2:17" ht="12.75">
      <c r="Q183" s="42"/>
    </row>
    <row r="184" spans="2:17" ht="12.75">
      <c r="Q184" s="42"/>
    </row>
    <row r="185" spans="2:17" ht="12.75">
      <c r="Q185" s="42"/>
    </row>
    <row r="186" spans="2:17" ht="12.75">
      <c r="Q186" s="42"/>
    </row>
    <row r="187" spans="2:17" ht="12.75">
      <c r="Q187" s="42"/>
    </row>
    <row r="188" spans="2:17" ht="12.75">
      <c r="Q188" s="42"/>
    </row>
    <row r="189" spans="2:17" ht="12.75">
      <c r="Q189" s="42"/>
    </row>
    <row r="190" spans="2:17" ht="12.75">
      <c r="Q190" s="42"/>
    </row>
    <row r="191" spans="2:17" ht="12.75">
      <c r="Q191" s="42"/>
    </row>
    <row r="192" spans="2:17" ht="12.75">
      <c r="Q192" s="42"/>
    </row>
    <row r="193" spans="17:17" ht="12.75">
      <c r="Q193" s="42"/>
    </row>
    <row r="194" spans="17:17" ht="12.75">
      <c r="Q194" s="42"/>
    </row>
    <row r="195" spans="17:17" ht="12.75">
      <c r="Q195" s="42"/>
    </row>
    <row r="196" spans="17:17" ht="12.75">
      <c r="Q196" s="42"/>
    </row>
    <row r="197" spans="17:17" ht="12.75">
      <c r="Q197" s="42"/>
    </row>
    <row r="198" spans="17:17" ht="12.75">
      <c r="Q198" s="42"/>
    </row>
    <row r="199" spans="17:17" ht="12.75">
      <c r="Q199" s="42"/>
    </row>
    <row r="200" spans="17:17" ht="12.75">
      <c r="Q200" s="42"/>
    </row>
    <row r="201" spans="17:17" ht="12.75">
      <c r="Q201" s="42"/>
    </row>
    <row r="202" spans="17:17" ht="12.75">
      <c r="Q202" s="42"/>
    </row>
    <row r="203" spans="17:17" ht="12.75">
      <c r="Q203" s="42"/>
    </row>
    <row r="204" spans="17:17" ht="12.75">
      <c r="Q204" s="42"/>
    </row>
    <row r="205" spans="17:17" ht="12.75">
      <c r="Q205" s="42"/>
    </row>
    <row r="206" spans="17:17" ht="12.75">
      <c r="Q206" s="42"/>
    </row>
    <row r="207" spans="17:17" ht="12.75">
      <c r="Q207" s="42"/>
    </row>
    <row r="208" spans="17:17" ht="12.75">
      <c r="Q208" s="42"/>
    </row>
    <row r="209" spans="17:17" ht="12.75">
      <c r="Q209" s="42"/>
    </row>
    <row r="210" spans="17:17" ht="12.75">
      <c r="Q210" s="42"/>
    </row>
    <row r="211" spans="17:17" ht="12.75">
      <c r="Q211" s="42"/>
    </row>
    <row r="212" spans="17:17" ht="12.75">
      <c r="Q212" s="42"/>
    </row>
    <row r="213" spans="17:17" ht="12.75">
      <c r="Q213" s="42"/>
    </row>
    <row r="214" spans="17:17" ht="12.75">
      <c r="Q214" s="42"/>
    </row>
    <row r="215" spans="17:17" ht="12.75">
      <c r="Q215" s="42"/>
    </row>
    <row r="216" spans="17:17" ht="12.75">
      <c r="Q216" s="42"/>
    </row>
    <row r="217" spans="17:17" ht="12.75">
      <c r="Q217" s="42"/>
    </row>
    <row r="218" spans="17:17" ht="12.75">
      <c r="Q218" s="42"/>
    </row>
    <row r="219" spans="17:17" ht="12.75">
      <c r="Q219" s="42"/>
    </row>
    <row r="220" spans="17:17" ht="12.75">
      <c r="Q220" s="42"/>
    </row>
    <row r="221" spans="17:17" ht="12.75">
      <c r="Q221" s="42"/>
    </row>
    <row r="222" spans="17:17" ht="12.75">
      <c r="Q222" s="42"/>
    </row>
    <row r="223" spans="17:17" ht="12.75">
      <c r="Q223" s="42"/>
    </row>
    <row r="224" spans="17:17" ht="12.75">
      <c r="Q224" s="42"/>
    </row>
    <row r="225" spans="17:17" ht="12.75">
      <c r="Q225" s="42"/>
    </row>
    <row r="226" spans="17:17" ht="12.75">
      <c r="Q226" s="42"/>
    </row>
    <row r="227" spans="17:17" ht="12.75">
      <c r="Q227" s="42"/>
    </row>
    <row r="228" spans="17:17" ht="12.75">
      <c r="Q228" s="42"/>
    </row>
    <row r="229" spans="17:17" ht="12.75">
      <c r="Q229" s="42"/>
    </row>
    <row r="230" spans="17:17" ht="12.75">
      <c r="Q230" s="42"/>
    </row>
    <row r="231" spans="17:17" ht="12.75">
      <c r="Q231" s="42"/>
    </row>
    <row r="232" spans="17:17" ht="12.75">
      <c r="Q232" s="42"/>
    </row>
    <row r="233" spans="17:17" ht="12.75">
      <c r="Q233" s="42"/>
    </row>
    <row r="234" spans="17:17" ht="12.75">
      <c r="Q234" s="42"/>
    </row>
    <row r="235" spans="17:17" ht="12.75">
      <c r="Q235" s="42"/>
    </row>
    <row r="236" spans="17:17" ht="12.75">
      <c r="Q236" s="42"/>
    </row>
    <row r="237" spans="17:17" ht="12.75">
      <c r="Q237" s="42"/>
    </row>
    <row r="238" spans="17:17" ht="12.75">
      <c r="Q238" s="42"/>
    </row>
    <row r="239" spans="17:17" ht="12.75">
      <c r="Q239" s="42"/>
    </row>
    <row r="240" spans="17:17" ht="12.75">
      <c r="Q240" s="42"/>
    </row>
    <row r="241" spans="17:17" ht="12.75">
      <c r="Q241" s="42"/>
    </row>
    <row r="242" spans="17:17" ht="12.75">
      <c r="Q242" s="42"/>
    </row>
    <row r="243" spans="17:17" ht="12.75">
      <c r="Q243" s="42"/>
    </row>
    <row r="244" spans="17:17" ht="12.75">
      <c r="Q244" s="42"/>
    </row>
    <row r="245" spans="17:17" ht="12.75">
      <c r="Q245" s="42"/>
    </row>
    <row r="246" spans="17:17" ht="12.75">
      <c r="Q246" s="42"/>
    </row>
    <row r="247" spans="17:17" ht="12.75">
      <c r="Q247" s="42"/>
    </row>
    <row r="248" spans="17:17" ht="12.75">
      <c r="Q248" s="42"/>
    </row>
    <row r="249" spans="17:17" ht="12.75">
      <c r="Q249" s="42"/>
    </row>
    <row r="250" spans="17:17" ht="12.75">
      <c r="Q250" s="42"/>
    </row>
    <row r="251" spans="17:17" ht="12.75">
      <c r="Q251" s="42"/>
    </row>
    <row r="252" spans="17:17" ht="12.75">
      <c r="Q252" s="42"/>
    </row>
    <row r="253" spans="17:17" ht="12.75">
      <c r="Q253" s="42"/>
    </row>
    <row r="254" spans="17:17" ht="12.75">
      <c r="Q254" s="42"/>
    </row>
    <row r="255" spans="17:17" ht="12.75">
      <c r="Q255" s="42"/>
    </row>
    <row r="256" spans="17:17" ht="12.75">
      <c r="Q256" s="42"/>
    </row>
    <row r="257" spans="17:17" ht="12.75">
      <c r="Q257" s="42"/>
    </row>
    <row r="258" spans="17:17" ht="12.75">
      <c r="Q258" s="42"/>
    </row>
    <row r="259" spans="17:17" ht="12.75">
      <c r="Q259" s="42"/>
    </row>
    <row r="260" spans="17:17" ht="12.75">
      <c r="Q260" s="42"/>
    </row>
    <row r="261" spans="17:17" ht="12.75">
      <c r="Q261" s="42"/>
    </row>
    <row r="262" spans="17:17" ht="12.75">
      <c r="Q262" s="42"/>
    </row>
    <row r="263" spans="17:17" ht="12.75">
      <c r="Q263" s="42"/>
    </row>
    <row r="264" spans="17:17" ht="12.75">
      <c r="Q264" s="42"/>
    </row>
    <row r="265" spans="17:17" ht="12.75">
      <c r="Q265" s="42"/>
    </row>
    <row r="266" spans="17:17" ht="12.75">
      <c r="Q266" s="42"/>
    </row>
    <row r="267" spans="17:17" ht="12.75">
      <c r="Q267" s="42"/>
    </row>
    <row r="268" spans="17:17" ht="12.75">
      <c r="Q268" s="42"/>
    </row>
    <row r="269" spans="17:17" ht="12.75">
      <c r="Q269" s="42"/>
    </row>
    <row r="270" spans="17:17" ht="12.75">
      <c r="Q270" s="42"/>
    </row>
    <row r="271" spans="17:17" ht="12.75">
      <c r="Q271" s="42"/>
    </row>
    <row r="272" spans="17:17" ht="12.75">
      <c r="Q272" s="42"/>
    </row>
    <row r="273" spans="17:17" ht="12.75">
      <c r="Q273" s="42"/>
    </row>
    <row r="274" spans="17:17" ht="12.75">
      <c r="Q274" s="42"/>
    </row>
    <row r="275" spans="17:17" ht="12.75">
      <c r="Q275" s="42"/>
    </row>
    <row r="276" spans="17:17" ht="12.75">
      <c r="Q276" s="42"/>
    </row>
    <row r="277" spans="17:17" ht="12.75">
      <c r="Q277" s="42"/>
    </row>
    <row r="278" spans="17:17" ht="12.75">
      <c r="Q278" s="42"/>
    </row>
    <row r="279" spans="17:17" ht="12.75">
      <c r="Q279" s="42"/>
    </row>
    <row r="280" spans="17:17" ht="12.75">
      <c r="Q280" s="42"/>
    </row>
    <row r="281" spans="17:17" ht="12.75">
      <c r="Q281" s="42"/>
    </row>
    <row r="282" spans="17:17" ht="12.75">
      <c r="Q282" s="42"/>
    </row>
    <row r="283" spans="17:17" ht="12.75">
      <c r="Q283" s="42"/>
    </row>
    <row r="284" spans="17:17" ht="12.75">
      <c r="Q284" s="42"/>
    </row>
    <row r="285" spans="17:17" ht="12.75">
      <c r="Q285" s="42"/>
    </row>
    <row r="286" spans="17:17" ht="12.75">
      <c r="Q286" s="42"/>
    </row>
    <row r="287" spans="17:17" ht="12.75">
      <c r="Q287" s="42"/>
    </row>
    <row r="288" spans="17:17" ht="12.75">
      <c r="Q288" s="42"/>
    </row>
    <row r="289" spans="17:17" ht="12.75">
      <c r="Q289" s="42"/>
    </row>
    <row r="290" spans="17:17" ht="12.75">
      <c r="Q290" s="42"/>
    </row>
    <row r="291" spans="17:17" ht="12.75">
      <c r="Q291" s="42"/>
    </row>
    <row r="292" spans="17:17" ht="12.75">
      <c r="Q292" s="42"/>
    </row>
    <row r="293" spans="17:17" ht="12.75">
      <c r="Q293" s="42"/>
    </row>
    <row r="294" spans="17:17" ht="12.75">
      <c r="Q294" s="42"/>
    </row>
    <row r="295" spans="17:17" ht="12.75">
      <c r="Q295" s="42"/>
    </row>
    <row r="296" spans="17:17" ht="12.75">
      <c r="Q296" s="42"/>
    </row>
    <row r="297" spans="17:17" ht="12.75">
      <c r="Q297" s="42"/>
    </row>
    <row r="298" spans="17:17" ht="12.75">
      <c r="Q298" s="42"/>
    </row>
    <row r="299" spans="17:17" ht="12.75">
      <c r="Q299" s="42"/>
    </row>
    <row r="300" spans="17:17" ht="12.75">
      <c r="Q300" s="42"/>
    </row>
    <row r="301" spans="17:17" ht="12.75">
      <c r="Q301" s="42"/>
    </row>
    <row r="302" spans="17:17" ht="12.75">
      <c r="Q302" s="42"/>
    </row>
    <row r="303" spans="17:17" ht="12.75">
      <c r="Q303" s="42"/>
    </row>
    <row r="304" spans="17:17" ht="12.75">
      <c r="Q304" s="42"/>
    </row>
    <row r="305" spans="17:17" ht="12.75">
      <c r="Q305" s="42"/>
    </row>
    <row r="306" spans="17:17" ht="12.75">
      <c r="Q306" s="42"/>
    </row>
    <row r="307" spans="17:17" ht="12.75">
      <c r="Q307" s="42"/>
    </row>
    <row r="308" spans="17:17" ht="12.75">
      <c r="Q308" s="42"/>
    </row>
    <row r="309" spans="17:17" ht="12.75">
      <c r="Q309" s="42"/>
    </row>
    <row r="310" spans="17:17" ht="12.75">
      <c r="Q310" s="42"/>
    </row>
    <row r="311" spans="17:17" ht="12.75">
      <c r="Q311" s="42"/>
    </row>
    <row r="312" spans="17:17" ht="12.75">
      <c r="Q312" s="42"/>
    </row>
    <row r="313" spans="17:17" ht="12.75">
      <c r="Q313" s="42"/>
    </row>
    <row r="314" spans="17:17" ht="12.75">
      <c r="Q314" s="42"/>
    </row>
    <row r="315" spans="17:17" ht="12.75">
      <c r="Q315" s="42"/>
    </row>
    <row r="316" spans="17:17" ht="12.75">
      <c r="Q316" s="42"/>
    </row>
    <row r="317" spans="17:17" ht="12.75">
      <c r="Q317" s="42"/>
    </row>
    <row r="318" spans="17:17" ht="12.75">
      <c r="Q318" s="42"/>
    </row>
    <row r="319" spans="17:17" ht="12.75">
      <c r="Q319" s="42"/>
    </row>
    <row r="320" spans="17:17" ht="12.75">
      <c r="Q320" s="42"/>
    </row>
    <row r="321" spans="17:17" ht="12.75">
      <c r="Q321" s="42"/>
    </row>
    <row r="322" spans="17:17" ht="12.75">
      <c r="Q322" s="42"/>
    </row>
    <row r="323" spans="17:17" ht="12.75">
      <c r="Q323" s="42"/>
    </row>
    <row r="324" spans="17:17" ht="12.75">
      <c r="Q324" s="42"/>
    </row>
    <row r="325" spans="17:17" ht="12.75">
      <c r="Q325" s="42"/>
    </row>
    <row r="326" spans="17:17" ht="12.75">
      <c r="Q326" s="42"/>
    </row>
    <row r="327" spans="17:17" ht="12.75">
      <c r="Q327" s="42"/>
    </row>
    <row r="328" spans="17:17" ht="12.75">
      <c r="Q328" s="42"/>
    </row>
    <row r="329" spans="17:17" ht="12.75">
      <c r="Q329" s="42"/>
    </row>
    <row r="330" spans="17:17" ht="12.75">
      <c r="Q330" s="42"/>
    </row>
    <row r="331" spans="17:17" ht="12.75">
      <c r="Q331" s="42"/>
    </row>
    <row r="332" spans="17:17" ht="12.75">
      <c r="Q332" s="42"/>
    </row>
    <row r="333" spans="17:17" ht="12.75">
      <c r="Q333" s="42"/>
    </row>
    <row r="334" spans="17:17" ht="12.75">
      <c r="Q334" s="42"/>
    </row>
    <row r="335" spans="17:17" ht="12.75">
      <c r="Q335" s="42"/>
    </row>
    <row r="336" spans="17:17" ht="12.75">
      <c r="Q336" s="42"/>
    </row>
    <row r="337" spans="17:17" ht="12.75">
      <c r="Q337" s="42"/>
    </row>
    <row r="338" spans="17:17" ht="12.75">
      <c r="Q338" s="42"/>
    </row>
    <row r="339" spans="17:17" ht="12.75">
      <c r="Q339" s="42"/>
    </row>
    <row r="340" spans="17:17" ht="12.75">
      <c r="Q340" s="42"/>
    </row>
    <row r="341" spans="17:17" ht="12.75">
      <c r="Q341" s="42"/>
    </row>
    <row r="342" spans="17:17" ht="12.75">
      <c r="Q342" s="42"/>
    </row>
    <row r="343" spans="17:17" ht="12.75">
      <c r="Q343" s="42"/>
    </row>
    <row r="344" spans="17:17" ht="12.75">
      <c r="Q344" s="42"/>
    </row>
    <row r="345" spans="17:17" ht="12.75">
      <c r="Q345" s="42"/>
    </row>
    <row r="346" spans="17:17" ht="12.75">
      <c r="Q346" s="42"/>
    </row>
    <row r="347" spans="17:17" ht="12.75">
      <c r="Q347" s="42"/>
    </row>
    <row r="348" spans="17:17" ht="12.75">
      <c r="Q348" s="42"/>
    </row>
    <row r="349" spans="17:17" ht="12.75">
      <c r="Q349" s="42"/>
    </row>
    <row r="350" spans="17:17" ht="12.75">
      <c r="Q350" s="42"/>
    </row>
    <row r="351" spans="17:17" ht="12.75">
      <c r="Q351" s="42"/>
    </row>
    <row r="352" spans="17:17" ht="12.75">
      <c r="Q352" s="42"/>
    </row>
    <row r="353" spans="17:17" ht="12.75">
      <c r="Q353" s="42"/>
    </row>
    <row r="354" spans="17:17" ht="12.75">
      <c r="Q354" s="42"/>
    </row>
    <row r="355" spans="17:17" ht="12.75">
      <c r="Q355" s="42"/>
    </row>
    <row r="356" spans="17:17" ht="12.75">
      <c r="Q356" s="42"/>
    </row>
    <row r="357" spans="17:17" ht="12.75">
      <c r="Q357" s="42"/>
    </row>
    <row r="358" spans="17:17" ht="12.75">
      <c r="Q358" s="42"/>
    </row>
    <row r="359" spans="17:17" ht="12.75">
      <c r="Q359" s="42"/>
    </row>
    <row r="360" spans="17:17" ht="12.75">
      <c r="Q360" s="42"/>
    </row>
    <row r="361" spans="17:17" ht="12.75">
      <c r="Q361" s="42"/>
    </row>
    <row r="362" spans="17:17" ht="12.75">
      <c r="Q362" s="42"/>
    </row>
    <row r="363" spans="17:17" ht="12.75">
      <c r="Q363" s="42"/>
    </row>
    <row r="364" spans="17:17" ht="12.75">
      <c r="Q364" s="42"/>
    </row>
    <row r="365" spans="17:17" ht="12.75">
      <c r="Q365" s="42"/>
    </row>
    <row r="366" spans="17:17" ht="12.75">
      <c r="Q366" s="42"/>
    </row>
    <row r="367" spans="17:17" ht="12.75">
      <c r="Q367" s="42"/>
    </row>
    <row r="368" spans="17:17" ht="12.75">
      <c r="Q368" s="42"/>
    </row>
    <row r="369" spans="17:17" ht="12.75">
      <c r="Q369" s="42"/>
    </row>
    <row r="370" spans="17:17" ht="12.75">
      <c r="Q370" s="42"/>
    </row>
    <row r="371" spans="17:17" ht="12.75">
      <c r="Q371" s="42"/>
    </row>
    <row r="372" spans="17:17" ht="12.75">
      <c r="Q372" s="42"/>
    </row>
    <row r="373" spans="17:17" ht="12.75">
      <c r="Q373" s="42"/>
    </row>
    <row r="374" spans="17:17" ht="12.75">
      <c r="Q374" s="42"/>
    </row>
    <row r="375" spans="17:17" ht="12.75">
      <c r="Q375" s="42"/>
    </row>
    <row r="376" spans="17:17" ht="12.75">
      <c r="Q376" s="42"/>
    </row>
    <row r="377" spans="17:17" ht="12.75">
      <c r="Q377" s="42"/>
    </row>
    <row r="378" spans="17:17" ht="12.75">
      <c r="Q378" s="42"/>
    </row>
    <row r="379" spans="17:17" ht="12.75">
      <c r="Q379" s="42"/>
    </row>
    <row r="380" spans="17:17" ht="12.75">
      <c r="Q380" s="42"/>
    </row>
    <row r="381" spans="17:17" ht="12.75">
      <c r="Q381" s="42"/>
    </row>
    <row r="382" spans="17:17" ht="12.75">
      <c r="Q382" s="42"/>
    </row>
    <row r="383" spans="17:17" ht="12.75">
      <c r="Q383" s="42"/>
    </row>
    <row r="384" spans="17:17" ht="12.75">
      <c r="Q384" s="42"/>
    </row>
    <row r="385" spans="17:17" ht="12.75">
      <c r="Q385" s="42"/>
    </row>
    <row r="386" spans="17:17" ht="12.75">
      <c r="Q386" s="42"/>
    </row>
    <row r="387" spans="17:17" ht="12.75">
      <c r="Q387" s="42"/>
    </row>
    <row r="388" spans="17:17" ht="12.75">
      <c r="Q388" s="42"/>
    </row>
    <row r="389" spans="17:17" ht="12.75">
      <c r="Q389" s="42"/>
    </row>
    <row r="390" spans="17:17" ht="12.75">
      <c r="Q390" s="42"/>
    </row>
    <row r="391" spans="17:17" ht="12.75">
      <c r="Q391" s="42"/>
    </row>
    <row r="392" spans="17:17" ht="12.75">
      <c r="Q392" s="42"/>
    </row>
    <row r="393" spans="17:17" ht="12.75">
      <c r="Q393" s="42"/>
    </row>
    <row r="394" spans="17:17" ht="12.75">
      <c r="Q394" s="42"/>
    </row>
    <row r="395" spans="17:17" ht="12.75">
      <c r="Q395" s="42"/>
    </row>
    <row r="396" spans="17:17" ht="12.75">
      <c r="Q396" s="42"/>
    </row>
    <row r="397" spans="17:17" ht="12.75">
      <c r="Q397" s="42"/>
    </row>
    <row r="398" spans="17:17" ht="12.75">
      <c r="Q398" s="42"/>
    </row>
    <row r="399" spans="17:17" ht="12.75">
      <c r="Q399" s="42"/>
    </row>
    <row r="400" spans="17:17" ht="12.75">
      <c r="Q400" s="42"/>
    </row>
    <row r="401" spans="17:17" ht="12.75">
      <c r="Q401" s="42"/>
    </row>
    <row r="402" spans="17:17" ht="12.75">
      <c r="Q402" s="42"/>
    </row>
    <row r="403" spans="17:17" ht="12.75">
      <c r="Q403" s="42"/>
    </row>
    <row r="404" spans="17:17" ht="12.75">
      <c r="Q404" s="42"/>
    </row>
    <row r="405" spans="17:17" ht="12.75">
      <c r="Q405" s="42"/>
    </row>
    <row r="406" spans="17:17" ht="12.75">
      <c r="Q406" s="42"/>
    </row>
    <row r="407" spans="17:17" ht="12.75">
      <c r="Q407" s="42"/>
    </row>
    <row r="408" spans="17:17" ht="12.75">
      <c r="Q408" s="42"/>
    </row>
    <row r="409" spans="17:17" ht="12.75">
      <c r="Q409" s="42"/>
    </row>
    <row r="410" spans="17:17" ht="12.75">
      <c r="Q410" s="42"/>
    </row>
    <row r="411" spans="17:17" ht="12.75">
      <c r="Q411" s="42"/>
    </row>
    <row r="412" spans="17:17" ht="12.75">
      <c r="Q412" s="42"/>
    </row>
    <row r="413" spans="17:17" ht="12.75">
      <c r="Q413" s="42"/>
    </row>
    <row r="414" spans="17:17" ht="12.75">
      <c r="Q414" s="42"/>
    </row>
    <row r="415" spans="17:17" ht="12.75">
      <c r="Q415" s="42"/>
    </row>
    <row r="416" spans="17:17" ht="12.75">
      <c r="Q416" s="42"/>
    </row>
    <row r="417" spans="17:17" ht="12.75">
      <c r="Q417" s="42"/>
    </row>
    <row r="418" spans="17:17" ht="12.75">
      <c r="Q418" s="42"/>
    </row>
    <row r="419" spans="17:17" ht="12.75">
      <c r="Q419" s="42"/>
    </row>
    <row r="420" spans="17:17" ht="12.75">
      <c r="Q420" s="42"/>
    </row>
    <row r="421" spans="17:17" ht="12.75">
      <c r="Q421" s="42"/>
    </row>
    <row r="422" spans="17:17" ht="12.75">
      <c r="Q422" s="42"/>
    </row>
    <row r="423" spans="17:17" ht="12.75">
      <c r="Q423" s="42"/>
    </row>
    <row r="424" spans="17:17" ht="12.75">
      <c r="Q424" s="42"/>
    </row>
    <row r="425" spans="17:17" ht="12.75">
      <c r="Q425" s="42"/>
    </row>
    <row r="426" spans="17:17" ht="12.75">
      <c r="Q426" s="42"/>
    </row>
    <row r="427" spans="17:17" ht="12.75">
      <c r="Q427" s="42"/>
    </row>
    <row r="428" spans="17:17" ht="12.75">
      <c r="Q428" s="42"/>
    </row>
    <row r="429" spans="17:17" ht="12.75">
      <c r="Q429" s="42"/>
    </row>
    <row r="430" spans="17:17" ht="12.75">
      <c r="Q430" s="42"/>
    </row>
    <row r="431" spans="17:17" ht="12.75">
      <c r="Q431" s="42"/>
    </row>
    <row r="432" spans="17:17" ht="12.75">
      <c r="Q432" s="42"/>
    </row>
    <row r="433" spans="17:17" ht="12.75">
      <c r="Q433" s="42"/>
    </row>
    <row r="434" spans="17:17" ht="12.75">
      <c r="Q434" s="42"/>
    </row>
    <row r="435" spans="17:17" ht="12.75">
      <c r="Q435" s="42"/>
    </row>
    <row r="436" spans="17:17" ht="12.75">
      <c r="Q436" s="42"/>
    </row>
    <row r="437" spans="17:17" ht="12.75">
      <c r="Q437" s="42"/>
    </row>
    <row r="438" spans="17:17" ht="12.75">
      <c r="Q438" s="42"/>
    </row>
    <row r="439" spans="17:17" ht="12.75">
      <c r="Q439" s="42"/>
    </row>
    <row r="440" spans="17:17" ht="12.75">
      <c r="Q440" s="42"/>
    </row>
    <row r="441" spans="17:17" ht="12.75">
      <c r="Q441" s="42"/>
    </row>
    <row r="442" spans="17:17" ht="12.75">
      <c r="Q442" s="42"/>
    </row>
    <row r="443" spans="17:17" ht="12.75">
      <c r="Q443" s="42"/>
    </row>
    <row r="444" spans="17:17" ht="12.75">
      <c r="Q444" s="42"/>
    </row>
    <row r="445" spans="17:17" ht="12.75">
      <c r="Q445" s="42"/>
    </row>
    <row r="446" spans="17:17" ht="12.75">
      <c r="Q446" s="42"/>
    </row>
    <row r="447" spans="17:17" ht="12.75">
      <c r="Q447" s="42"/>
    </row>
    <row r="448" spans="17:17" ht="12.75">
      <c r="Q448" s="42"/>
    </row>
    <row r="449" spans="17:17" ht="12.75">
      <c r="Q449" s="42"/>
    </row>
    <row r="450" spans="17:17" ht="12.75">
      <c r="Q450" s="42"/>
    </row>
    <row r="451" spans="17:17" ht="12.75">
      <c r="Q451" s="42"/>
    </row>
    <row r="452" spans="17:17" ht="12.75">
      <c r="Q452" s="42"/>
    </row>
    <row r="453" spans="17:17" ht="12.75">
      <c r="Q453" s="42"/>
    </row>
    <row r="454" spans="17:17" ht="12.75">
      <c r="Q454" s="42"/>
    </row>
    <row r="455" spans="17:17" ht="12.75">
      <c r="Q455" s="42"/>
    </row>
    <row r="456" spans="17:17" ht="12.75">
      <c r="Q456" s="42"/>
    </row>
    <row r="457" spans="17:17" ht="12.75">
      <c r="Q457" s="42"/>
    </row>
    <row r="458" spans="17:17" ht="12.75">
      <c r="Q458" s="42"/>
    </row>
    <row r="459" spans="17:17" ht="12.75">
      <c r="Q459" s="42"/>
    </row>
    <row r="460" spans="17:17" ht="12.75">
      <c r="Q460" s="42"/>
    </row>
    <row r="461" spans="17:17" ht="12.75">
      <c r="Q461" s="42"/>
    </row>
    <row r="462" spans="17:17" ht="12.75">
      <c r="Q462" s="42"/>
    </row>
    <row r="463" spans="17:17" ht="12.75">
      <c r="Q463" s="42"/>
    </row>
    <row r="464" spans="17:17" ht="12.75">
      <c r="Q464" s="42"/>
    </row>
    <row r="465" spans="17:17" ht="12.75">
      <c r="Q465" s="42"/>
    </row>
    <row r="466" spans="17:17" ht="12.75">
      <c r="Q466" s="42"/>
    </row>
    <row r="467" spans="17:17" ht="12.75">
      <c r="Q467" s="42"/>
    </row>
    <row r="468" spans="17:17" ht="12.75">
      <c r="Q468" s="42"/>
    </row>
    <row r="469" spans="17:17" ht="12.75">
      <c r="Q469" s="42"/>
    </row>
    <row r="470" spans="17:17" ht="12.75">
      <c r="Q470" s="42"/>
    </row>
    <row r="471" spans="17:17" ht="12.75">
      <c r="Q471" s="42"/>
    </row>
    <row r="472" spans="17:17" ht="12.75">
      <c r="Q472" s="42"/>
    </row>
    <row r="473" spans="17:17" ht="12.75">
      <c r="Q473" s="42"/>
    </row>
    <row r="474" spans="17:17" ht="12.75">
      <c r="Q474" s="42"/>
    </row>
    <row r="475" spans="17:17" ht="12.75">
      <c r="Q475" s="42"/>
    </row>
    <row r="476" spans="17:17" ht="12.75">
      <c r="Q476" s="42"/>
    </row>
    <row r="477" spans="17:17" ht="12.75">
      <c r="Q477" s="42"/>
    </row>
    <row r="478" spans="17:17" ht="12.75">
      <c r="Q478" s="42"/>
    </row>
    <row r="479" spans="17:17" ht="12.75">
      <c r="Q479" s="42"/>
    </row>
    <row r="480" spans="17:17" ht="12.75">
      <c r="Q480" s="42"/>
    </row>
    <row r="481" spans="17:17" ht="12.75">
      <c r="Q481" s="42"/>
    </row>
    <row r="482" spans="17:17" ht="12.75">
      <c r="Q482" s="42"/>
    </row>
    <row r="483" spans="17:17" ht="12.75">
      <c r="Q483" s="42"/>
    </row>
    <row r="484" spans="17:17" ht="12.75">
      <c r="Q484" s="42"/>
    </row>
    <row r="485" spans="17:17" ht="12.75">
      <c r="Q485" s="42"/>
    </row>
    <row r="486" spans="17:17" ht="12.75">
      <c r="Q486" s="42"/>
    </row>
    <row r="487" spans="17:17" ht="12.75">
      <c r="Q487" s="42"/>
    </row>
    <row r="488" spans="17:17" ht="12.75">
      <c r="Q488" s="42"/>
    </row>
    <row r="489" spans="17:17" ht="12.75">
      <c r="Q489" s="42"/>
    </row>
    <row r="490" spans="17:17" ht="12.75">
      <c r="Q490" s="42"/>
    </row>
    <row r="491" spans="17:17" ht="12.75">
      <c r="Q491" s="42"/>
    </row>
    <row r="492" spans="17:17" ht="12.75">
      <c r="Q492" s="42"/>
    </row>
    <row r="493" spans="17:17" ht="12.75">
      <c r="Q493" s="42"/>
    </row>
    <row r="494" spans="17:17" ht="12.75">
      <c r="Q494" s="42"/>
    </row>
    <row r="495" spans="17:17" ht="12.75">
      <c r="Q495" s="42"/>
    </row>
    <row r="496" spans="17:17" ht="12.75">
      <c r="Q496" s="42"/>
    </row>
    <row r="497" spans="17:17" ht="12.75">
      <c r="Q497" s="42"/>
    </row>
    <row r="498" spans="17:17" ht="12.75">
      <c r="Q498" s="42"/>
    </row>
    <row r="499" spans="17:17" ht="12.75">
      <c r="Q499" s="42"/>
    </row>
    <row r="500" spans="17:17" ht="12.75">
      <c r="Q500" s="42"/>
    </row>
    <row r="501" spans="17:17" ht="12.75">
      <c r="Q501" s="42"/>
    </row>
    <row r="502" spans="17:17" ht="12.75">
      <c r="Q502" s="42"/>
    </row>
    <row r="503" spans="17:17" ht="12.75">
      <c r="Q503" s="42"/>
    </row>
    <row r="504" spans="17:17" ht="12.75">
      <c r="Q504" s="42"/>
    </row>
    <row r="505" spans="17:17" ht="12.75">
      <c r="Q505" s="42"/>
    </row>
    <row r="506" spans="17:17" ht="12.75">
      <c r="Q506" s="42"/>
    </row>
    <row r="507" spans="17:17" ht="12.75">
      <c r="Q507" s="42"/>
    </row>
    <row r="508" spans="17:17" ht="12.75">
      <c r="Q508" s="42"/>
    </row>
    <row r="509" spans="17:17" ht="12.75">
      <c r="Q509" s="42"/>
    </row>
    <row r="510" spans="17:17" ht="12.75">
      <c r="Q510" s="42"/>
    </row>
    <row r="511" spans="17:17" ht="12.75">
      <c r="Q511" s="42"/>
    </row>
    <row r="512" spans="17:17" ht="12.75">
      <c r="Q512" s="42"/>
    </row>
    <row r="513" spans="17:17" ht="12.75">
      <c r="Q513" s="42"/>
    </row>
    <row r="514" spans="17:17" ht="12.75">
      <c r="Q514" s="42"/>
    </row>
    <row r="515" spans="17:17" ht="12.75">
      <c r="Q515" s="42"/>
    </row>
    <row r="516" spans="17:17" ht="12.75">
      <c r="Q516" s="42"/>
    </row>
    <row r="517" spans="17:17" ht="12.75">
      <c r="Q517" s="42"/>
    </row>
    <row r="518" spans="17:17" ht="12.75">
      <c r="Q518" s="42"/>
    </row>
    <row r="519" spans="17:17" ht="12.75">
      <c r="Q519" s="42"/>
    </row>
    <row r="520" spans="17:17" ht="12.75">
      <c r="Q520" s="42"/>
    </row>
    <row r="521" spans="17:17" ht="12.75">
      <c r="Q521" s="42"/>
    </row>
    <row r="522" spans="17:17" ht="12.75">
      <c r="Q522" s="42"/>
    </row>
    <row r="523" spans="17:17" ht="12.75">
      <c r="Q523" s="42"/>
    </row>
    <row r="524" spans="17:17" ht="12.75">
      <c r="Q524" s="42"/>
    </row>
    <row r="525" spans="17:17" ht="12.75">
      <c r="Q525" s="42"/>
    </row>
    <row r="526" spans="17:17" ht="12.75">
      <c r="Q526" s="42"/>
    </row>
    <row r="527" spans="17:17" ht="12.75">
      <c r="Q527" s="42"/>
    </row>
    <row r="528" spans="17:17" ht="12.75">
      <c r="Q528" s="42"/>
    </row>
    <row r="529" spans="17:17" ht="12.75">
      <c r="Q529" s="42"/>
    </row>
    <row r="530" spans="17:17" ht="12.75">
      <c r="Q530" s="42"/>
    </row>
    <row r="531" spans="17:17" ht="12.75">
      <c r="Q531" s="42"/>
    </row>
    <row r="532" spans="17:17" ht="12.75">
      <c r="Q532" s="42"/>
    </row>
    <row r="533" spans="17:17" ht="12.75">
      <c r="Q533" s="42"/>
    </row>
    <row r="534" spans="17:17" ht="12.75">
      <c r="Q534" s="42"/>
    </row>
    <row r="535" spans="17:17" ht="12.75">
      <c r="Q535" s="42"/>
    </row>
    <row r="536" spans="17:17" ht="12.75">
      <c r="Q536" s="42"/>
    </row>
    <row r="537" spans="17:17" ht="12.75">
      <c r="Q537" s="42"/>
    </row>
    <row r="538" spans="17:17" ht="12.75">
      <c r="Q538" s="42"/>
    </row>
    <row r="539" spans="17:17" ht="12.75">
      <c r="Q539" s="42"/>
    </row>
    <row r="540" spans="17:17" ht="12.75">
      <c r="Q540" s="42"/>
    </row>
    <row r="541" spans="17:17" ht="12.75">
      <c r="Q541" s="42"/>
    </row>
    <row r="542" spans="17:17" ht="12.75">
      <c r="Q542" s="42"/>
    </row>
    <row r="543" spans="17:17" ht="12.75">
      <c r="Q543" s="42"/>
    </row>
    <row r="544" spans="17:17" ht="12.75">
      <c r="Q544" s="42"/>
    </row>
    <row r="545" spans="17:17" ht="12.75">
      <c r="Q545" s="42"/>
    </row>
    <row r="546" spans="17:17" ht="12.75">
      <c r="Q546" s="42"/>
    </row>
    <row r="547" spans="17:17" ht="12.75">
      <c r="Q547" s="42"/>
    </row>
    <row r="548" spans="17:17" ht="12.75">
      <c r="Q548" s="42"/>
    </row>
    <row r="549" spans="17:17" ht="12.75">
      <c r="Q549" s="42"/>
    </row>
    <row r="550" spans="17:17" ht="12.75">
      <c r="Q550" s="42"/>
    </row>
    <row r="551" spans="17:17" ht="12.75">
      <c r="Q551" s="42"/>
    </row>
    <row r="552" spans="17:17" ht="12.75">
      <c r="Q552" s="42"/>
    </row>
    <row r="553" spans="17:17" ht="12.75">
      <c r="Q553" s="42"/>
    </row>
    <row r="554" spans="17:17" ht="12.75">
      <c r="Q554" s="42"/>
    </row>
    <row r="555" spans="17:17" ht="12.75">
      <c r="Q555" s="42"/>
    </row>
    <row r="556" spans="17:17" ht="12.75">
      <c r="Q556" s="42"/>
    </row>
    <row r="557" spans="17:17" ht="12.75">
      <c r="Q557" s="42"/>
    </row>
    <row r="558" spans="17:17" ht="12.75">
      <c r="Q558" s="42"/>
    </row>
    <row r="559" spans="17:17" ht="12.75">
      <c r="Q559" s="42"/>
    </row>
    <row r="560" spans="17:17" ht="12.75">
      <c r="Q560" s="42"/>
    </row>
    <row r="561" spans="17:17" ht="12.75">
      <c r="Q561" s="42"/>
    </row>
    <row r="562" spans="17:17" ht="12.75">
      <c r="Q562" s="42"/>
    </row>
    <row r="563" spans="17:17" ht="12.75">
      <c r="Q563" s="42"/>
    </row>
    <row r="564" spans="17:17" ht="12.75">
      <c r="Q564" s="42"/>
    </row>
    <row r="565" spans="17:17" ht="12.75">
      <c r="Q565" s="42"/>
    </row>
    <row r="566" spans="17:17" ht="12.75">
      <c r="Q566" s="42"/>
    </row>
    <row r="567" spans="17:17" ht="12.75">
      <c r="Q567" s="42"/>
    </row>
    <row r="568" spans="17:17" ht="12.75">
      <c r="Q568" s="42"/>
    </row>
    <row r="569" spans="17:17" ht="12.75">
      <c r="Q569" s="42"/>
    </row>
    <row r="570" spans="17:17" ht="12.75">
      <c r="Q570" s="42"/>
    </row>
    <row r="571" spans="17:17" ht="12.75">
      <c r="Q571" s="42"/>
    </row>
    <row r="572" spans="17:17" ht="12.75">
      <c r="Q572" s="42"/>
    </row>
    <row r="573" spans="17:17" ht="12.75">
      <c r="Q573" s="42"/>
    </row>
    <row r="574" spans="17:17" ht="12.75">
      <c r="Q574" s="42"/>
    </row>
    <row r="575" spans="17:17" ht="12.75">
      <c r="Q575" s="42"/>
    </row>
    <row r="576" spans="17:17" ht="12.75">
      <c r="Q576" s="42"/>
    </row>
    <row r="577" spans="17:17" ht="12.75">
      <c r="Q577" s="42"/>
    </row>
    <row r="578" spans="17:17" ht="12.75">
      <c r="Q578" s="42"/>
    </row>
    <row r="579" spans="17:17" ht="12.75">
      <c r="Q579" s="42"/>
    </row>
    <row r="580" spans="17:17" ht="12.75">
      <c r="Q580" s="42"/>
    </row>
    <row r="581" spans="17:17" ht="12.75">
      <c r="Q581" s="42"/>
    </row>
    <row r="582" spans="17:17" ht="12.75">
      <c r="Q582" s="42"/>
    </row>
    <row r="583" spans="17:17" ht="12.75">
      <c r="Q583" s="42"/>
    </row>
    <row r="584" spans="17:17" ht="12.75">
      <c r="Q584" s="42"/>
    </row>
    <row r="585" spans="17:17" ht="12.75">
      <c r="Q585" s="42"/>
    </row>
    <row r="586" spans="17:17" ht="12.75">
      <c r="Q586" s="42"/>
    </row>
    <row r="587" spans="17:17" ht="12.75">
      <c r="Q587" s="42"/>
    </row>
    <row r="588" spans="17:17" ht="12.75">
      <c r="Q588" s="42"/>
    </row>
    <row r="589" spans="17:17" ht="12.75">
      <c r="Q589" s="42"/>
    </row>
    <row r="590" spans="17:17" ht="12.75">
      <c r="Q590" s="42"/>
    </row>
    <row r="591" spans="17:17" ht="12.75">
      <c r="Q591" s="42"/>
    </row>
    <row r="592" spans="17:17" ht="12.75">
      <c r="Q592" s="42"/>
    </row>
    <row r="593" spans="17:17" ht="12.75">
      <c r="Q593" s="42"/>
    </row>
    <row r="594" spans="17:17" ht="12.75">
      <c r="Q594" s="42"/>
    </row>
    <row r="595" spans="17:17" ht="12.75">
      <c r="Q595" s="42"/>
    </row>
    <row r="596" spans="17:17" ht="12.75">
      <c r="Q596" s="42"/>
    </row>
    <row r="597" spans="17:17" ht="12.75">
      <c r="Q597" s="42"/>
    </row>
    <row r="598" spans="17:17" ht="12.75">
      <c r="Q598" s="42"/>
    </row>
    <row r="599" spans="17:17" ht="12.75">
      <c r="Q599" s="42"/>
    </row>
    <row r="600" spans="17:17" ht="12.75">
      <c r="Q600" s="42"/>
    </row>
    <row r="601" spans="17:17" ht="12.75">
      <c r="Q601" s="42"/>
    </row>
    <row r="602" spans="17:17" ht="12.75">
      <c r="Q602" s="42"/>
    </row>
    <row r="603" spans="17:17" ht="12.75">
      <c r="Q603" s="42"/>
    </row>
    <row r="604" spans="17:17" ht="12.75">
      <c r="Q604" s="42"/>
    </row>
    <row r="605" spans="17:17" ht="12.75">
      <c r="Q605" s="42"/>
    </row>
    <row r="606" spans="17:17" ht="12.75">
      <c r="Q606" s="42"/>
    </row>
    <row r="607" spans="17:17" ht="12.75">
      <c r="Q607" s="42"/>
    </row>
    <row r="608" spans="17:17" ht="12.75">
      <c r="Q608" s="42"/>
    </row>
    <row r="609" spans="17:17" ht="12.75">
      <c r="Q609" s="42"/>
    </row>
    <row r="610" spans="17:17" ht="12.75">
      <c r="Q610" s="42"/>
    </row>
    <row r="611" spans="17:17" ht="12.75">
      <c r="Q611" s="42"/>
    </row>
    <row r="612" spans="17:17" ht="12.75">
      <c r="Q612" s="42"/>
    </row>
    <row r="613" spans="17:17" ht="12.75">
      <c r="Q613" s="42"/>
    </row>
    <row r="614" spans="17:17" ht="12.75">
      <c r="Q614" s="42"/>
    </row>
    <row r="615" spans="17:17" ht="12.75">
      <c r="Q615" s="42"/>
    </row>
    <row r="616" spans="17:17" ht="12.75">
      <c r="Q616" s="42"/>
    </row>
    <row r="617" spans="17:17" ht="12.75">
      <c r="Q617" s="42"/>
    </row>
    <row r="618" spans="17:17" ht="12.75">
      <c r="Q618" s="42"/>
    </row>
    <row r="619" spans="17:17" ht="12.75">
      <c r="Q619" s="42"/>
    </row>
    <row r="620" spans="17:17" ht="12.75">
      <c r="Q620" s="42"/>
    </row>
    <row r="621" spans="17:17" ht="12.75">
      <c r="Q621" s="42"/>
    </row>
    <row r="622" spans="17:17" ht="12.75">
      <c r="Q622" s="42"/>
    </row>
    <row r="623" spans="17:17" ht="12.75">
      <c r="Q623" s="42"/>
    </row>
    <row r="624" spans="17:17" ht="12.75">
      <c r="Q624" s="42"/>
    </row>
    <row r="625" spans="17:17" ht="12.75">
      <c r="Q625" s="42"/>
    </row>
    <row r="626" spans="17:17" ht="12.75">
      <c r="Q626" s="42"/>
    </row>
    <row r="627" spans="17:17" ht="12.75">
      <c r="Q627" s="42"/>
    </row>
    <row r="628" spans="17:17" ht="12.75">
      <c r="Q628" s="42"/>
    </row>
    <row r="629" spans="17:17" ht="12.75">
      <c r="Q629" s="42"/>
    </row>
    <row r="630" spans="17:17" ht="12.75">
      <c r="Q630" s="42"/>
    </row>
    <row r="631" spans="17:17" ht="12.75">
      <c r="Q631" s="42"/>
    </row>
    <row r="632" spans="17:17" ht="12.75">
      <c r="Q632" s="42"/>
    </row>
    <row r="633" spans="17:17" ht="12.75">
      <c r="Q633" s="42"/>
    </row>
    <row r="634" spans="17:17" ht="12.75">
      <c r="Q634" s="42"/>
    </row>
    <row r="635" spans="17:17" ht="12.75">
      <c r="Q635" s="42"/>
    </row>
    <row r="636" spans="17:17" ht="12.75">
      <c r="Q636" s="42"/>
    </row>
    <row r="637" spans="17:17" ht="12.75">
      <c r="Q637" s="42"/>
    </row>
    <row r="638" spans="17:17" ht="12.75">
      <c r="Q638" s="42"/>
    </row>
    <row r="639" spans="17:17" ht="12.75">
      <c r="Q639" s="42"/>
    </row>
    <row r="640" spans="17:17" ht="12.75">
      <c r="Q640" s="42"/>
    </row>
    <row r="641" spans="17:17" ht="12.75">
      <c r="Q641" s="42"/>
    </row>
    <row r="642" spans="17:17" ht="12.75">
      <c r="Q642" s="42"/>
    </row>
    <row r="643" spans="17:17" ht="12.75">
      <c r="Q643" s="42"/>
    </row>
    <row r="644" spans="17:17" ht="12.75">
      <c r="Q644" s="42"/>
    </row>
    <row r="645" spans="17:17" ht="12.75">
      <c r="Q645" s="42"/>
    </row>
    <row r="646" spans="17:17" ht="12.75">
      <c r="Q646" s="42"/>
    </row>
    <row r="647" spans="17:17" ht="12.75">
      <c r="Q647" s="42"/>
    </row>
    <row r="648" spans="17:17" ht="12.75">
      <c r="Q648" s="42"/>
    </row>
    <row r="649" spans="17:17" ht="12.75">
      <c r="Q649" s="42"/>
    </row>
    <row r="650" spans="17:17" ht="12.75">
      <c r="Q650" s="42"/>
    </row>
    <row r="651" spans="17:17" ht="12.75">
      <c r="Q651" s="42"/>
    </row>
    <row r="652" spans="17:17" ht="12.75">
      <c r="Q652" s="42"/>
    </row>
    <row r="653" spans="17:17" ht="12.75">
      <c r="Q653" s="42"/>
    </row>
    <row r="654" spans="17:17" ht="12.75">
      <c r="Q654" s="42"/>
    </row>
    <row r="655" spans="17:17" ht="12.75">
      <c r="Q655" s="42"/>
    </row>
    <row r="656" spans="17:17" ht="12.75">
      <c r="Q656" s="42"/>
    </row>
    <row r="657" spans="17:17" ht="12.75">
      <c r="Q657" s="42"/>
    </row>
    <row r="658" spans="17:17" ht="12.75">
      <c r="Q658" s="42"/>
    </row>
    <row r="659" spans="17:17" ht="12.75">
      <c r="Q659" s="42"/>
    </row>
    <row r="660" spans="17:17" ht="12.75">
      <c r="Q660" s="42"/>
    </row>
    <row r="661" spans="17:17" ht="12.75">
      <c r="Q661" s="42"/>
    </row>
    <row r="662" spans="17:17" ht="12.75">
      <c r="Q662" s="42"/>
    </row>
    <row r="663" spans="17:17" ht="12.75">
      <c r="Q663" s="42"/>
    </row>
    <row r="664" spans="17:17" ht="12.75">
      <c r="Q664" s="42"/>
    </row>
    <row r="665" spans="17:17" ht="12.75">
      <c r="Q665" s="42"/>
    </row>
    <row r="666" spans="17:17" ht="12.75">
      <c r="Q666" s="42"/>
    </row>
    <row r="667" spans="17:17" ht="12.75">
      <c r="Q667" s="42"/>
    </row>
    <row r="668" spans="17:17" ht="12.75">
      <c r="Q668" s="42"/>
    </row>
    <row r="669" spans="17:17" ht="12.75">
      <c r="Q669" s="42"/>
    </row>
    <row r="670" spans="17:17" ht="12.75">
      <c r="Q670" s="42"/>
    </row>
    <row r="671" spans="17:17" ht="12.75">
      <c r="Q671" s="42"/>
    </row>
    <row r="672" spans="17:17" ht="12.75">
      <c r="Q672" s="42"/>
    </row>
    <row r="673" spans="17:17" ht="12.75">
      <c r="Q673" s="42"/>
    </row>
    <row r="674" spans="17:17" ht="12.75">
      <c r="Q674" s="42"/>
    </row>
    <row r="675" spans="17:17" ht="12.75">
      <c r="Q675" s="42"/>
    </row>
    <row r="676" spans="17:17" ht="12.75">
      <c r="Q676" s="42"/>
    </row>
    <row r="677" spans="17:17" ht="12.75">
      <c r="Q677" s="42"/>
    </row>
    <row r="678" spans="17:17" ht="12.75">
      <c r="Q678" s="42"/>
    </row>
    <row r="679" spans="17:17" ht="12.75">
      <c r="Q679" s="42"/>
    </row>
    <row r="680" spans="17:17" ht="12.75">
      <c r="Q680" s="42"/>
    </row>
    <row r="681" spans="17:17" ht="12.75">
      <c r="Q681" s="42"/>
    </row>
    <row r="682" spans="17:17" ht="12.75">
      <c r="Q682" s="42"/>
    </row>
    <row r="683" spans="17:17" ht="12.75">
      <c r="Q683" s="42"/>
    </row>
    <row r="684" spans="17:17" ht="12.75">
      <c r="Q684" s="42"/>
    </row>
    <row r="685" spans="17:17" ht="12.75">
      <c r="Q685" s="42"/>
    </row>
    <row r="686" spans="17:17" ht="12.75">
      <c r="Q686" s="42"/>
    </row>
    <row r="687" spans="17:17" ht="12.75">
      <c r="Q687" s="42"/>
    </row>
    <row r="688" spans="17:17" ht="12.75">
      <c r="Q688" s="42"/>
    </row>
    <row r="689" spans="17:17" ht="12.75">
      <c r="Q689" s="42"/>
    </row>
    <row r="690" spans="17:17" ht="12.75">
      <c r="Q690" s="42"/>
    </row>
    <row r="691" spans="17:17" ht="12.75">
      <c r="Q691" s="42"/>
    </row>
    <row r="692" spans="17:17" ht="12.75">
      <c r="Q692" s="42"/>
    </row>
    <row r="693" spans="17:17" ht="12.75">
      <c r="Q693" s="42"/>
    </row>
    <row r="694" spans="17:17" ht="12.75">
      <c r="Q694" s="42"/>
    </row>
    <row r="695" spans="17:17" ht="12.75">
      <c r="Q695" s="42"/>
    </row>
    <row r="696" spans="17:17" ht="12.75">
      <c r="Q696" s="42"/>
    </row>
    <row r="697" spans="17:17" ht="12.75">
      <c r="Q697" s="42"/>
    </row>
    <row r="698" spans="17:17" ht="12.75">
      <c r="Q698" s="42"/>
    </row>
    <row r="699" spans="17:17" ht="12.75">
      <c r="Q699" s="42"/>
    </row>
    <row r="700" spans="17:17" ht="12.75">
      <c r="Q700" s="42"/>
    </row>
    <row r="701" spans="17:17" ht="12.75">
      <c r="Q701" s="42"/>
    </row>
    <row r="702" spans="17:17" ht="12.75">
      <c r="Q702" s="42"/>
    </row>
    <row r="703" spans="17:17" ht="12.75">
      <c r="Q703" s="42"/>
    </row>
    <row r="704" spans="17:17" ht="12.75">
      <c r="Q704" s="42"/>
    </row>
    <row r="705" spans="17:17" ht="12.75">
      <c r="Q705" s="42"/>
    </row>
    <row r="706" spans="17:17" ht="12.75">
      <c r="Q706" s="42"/>
    </row>
    <row r="707" spans="17:17" ht="12.75">
      <c r="Q707" s="42"/>
    </row>
    <row r="708" spans="17:17" ht="12.75">
      <c r="Q708" s="42"/>
    </row>
    <row r="709" spans="17:17" ht="12.75">
      <c r="Q709" s="42"/>
    </row>
    <row r="710" spans="17:17" ht="12.75">
      <c r="Q710" s="42"/>
    </row>
    <row r="711" spans="17:17" ht="12.75">
      <c r="Q711" s="42"/>
    </row>
    <row r="712" spans="17:17" ht="12.75">
      <c r="Q712" s="42"/>
    </row>
    <row r="713" spans="17:17" ht="12.75">
      <c r="Q713" s="42"/>
    </row>
    <row r="714" spans="17:17" ht="12.75">
      <c r="Q714" s="42"/>
    </row>
    <row r="715" spans="17:17" ht="12.75">
      <c r="Q715" s="42"/>
    </row>
    <row r="716" spans="17:17" ht="12.75">
      <c r="Q716" s="42"/>
    </row>
    <row r="717" spans="17:17" ht="12.75">
      <c r="Q717" s="42"/>
    </row>
    <row r="718" spans="17:17" ht="12.75">
      <c r="Q718" s="42"/>
    </row>
    <row r="719" spans="17:17" ht="12.75">
      <c r="Q719" s="42"/>
    </row>
    <row r="720" spans="17:17" ht="12.75">
      <c r="Q720" s="42"/>
    </row>
    <row r="721" spans="17:17" ht="12.75">
      <c r="Q721" s="42"/>
    </row>
    <row r="722" spans="17:17" ht="12.75">
      <c r="Q722" s="42"/>
    </row>
    <row r="723" spans="17:17" ht="12.75">
      <c r="Q723" s="42"/>
    </row>
    <row r="724" spans="17:17" ht="12.75">
      <c r="Q724" s="42"/>
    </row>
    <row r="725" spans="17:17" ht="12.75">
      <c r="Q725" s="42"/>
    </row>
    <row r="726" spans="17:17" ht="12.75">
      <c r="Q726" s="42"/>
    </row>
    <row r="727" spans="17:17" ht="12.75">
      <c r="Q727" s="42"/>
    </row>
    <row r="728" spans="17:17" ht="12.75">
      <c r="Q728" s="42"/>
    </row>
    <row r="729" spans="17:17" ht="12.75">
      <c r="Q729" s="42"/>
    </row>
    <row r="730" spans="17:17" ht="12.75">
      <c r="Q730" s="42"/>
    </row>
    <row r="731" spans="17:17" ht="12.75">
      <c r="Q731" s="42"/>
    </row>
    <row r="732" spans="17:17" ht="12.75">
      <c r="Q732" s="42"/>
    </row>
    <row r="733" spans="17:17" ht="12.75">
      <c r="Q733" s="42"/>
    </row>
    <row r="734" spans="17:17" ht="12.75">
      <c r="Q734" s="42"/>
    </row>
    <row r="735" spans="17:17" ht="12.75">
      <c r="Q735" s="42"/>
    </row>
    <row r="736" spans="17:17" ht="12.75">
      <c r="Q736" s="42"/>
    </row>
    <row r="737" spans="17:17" ht="12.75">
      <c r="Q737" s="42"/>
    </row>
    <row r="738" spans="17:17" ht="12.75">
      <c r="Q738" s="42"/>
    </row>
    <row r="739" spans="17:17" ht="12.75">
      <c r="Q739" s="42"/>
    </row>
    <row r="740" spans="17:17" ht="12.75">
      <c r="Q740" s="42"/>
    </row>
    <row r="741" spans="17:17" ht="12.75">
      <c r="Q741" s="42"/>
    </row>
    <row r="742" spans="17:17" ht="12.75">
      <c r="Q742" s="42"/>
    </row>
    <row r="743" spans="17:17" ht="12.75">
      <c r="Q743" s="42"/>
    </row>
    <row r="744" spans="17:17" ht="12.75">
      <c r="Q744" s="42"/>
    </row>
    <row r="745" spans="17:17" ht="12.75">
      <c r="Q745" s="42"/>
    </row>
    <row r="746" spans="17:17" ht="12.75">
      <c r="Q746" s="42"/>
    </row>
    <row r="747" spans="17:17" ht="12.75">
      <c r="Q747" s="42"/>
    </row>
    <row r="748" spans="17:17" ht="12.75">
      <c r="Q748" s="42"/>
    </row>
    <row r="749" spans="17:17" ht="12.75">
      <c r="Q749" s="42"/>
    </row>
    <row r="750" spans="17:17" ht="12.75">
      <c r="Q750" s="42"/>
    </row>
    <row r="751" spans="17:17" ht="12.75">
      <c r="Q751" s="42"/>
    </row>
    <row r="752" spans="17:17" ht="12.75">
      <c r="Q752" s="42"/>
    </row>
    <row r="753" spans="17:17" ht="12.75">
      <c r="Q753" s="42"/>
    </row>
    <row r="754" spans="17:17" ht="12.75">
      <c r="Q754" s="42"/>
    </row>
    <row r="755" spans="17:17" ht="12.75">
      <c r="Q755" s="42"/>
    </row>
    <row r="756" spans="17:17" ht="12.75">
      <c r="Q756" s="42"/>
    </row>
    <row r="757" spans="17:17" ht="12.75">
      <c r="Q757" s="42"/>
    </row>
    <row r="758" spans="17:17" ht="12.75">
      <c r="Q758" s="42"/>
    </row>
    <row r="759" spans="17:17" ht="12.75">
      <c r="Q759" s="42"/>
    </row>
    <row r="760" spans="17:17" ht="12.75">
      <c r="Q760" s="42"/>
    </row>
    <row r="761" spans="17:17" ht="12.75">
      <c r="Q761" s="42"/>
    </row>
    <row r="762" spans="17:17" ht="12.75">
      <c r="Q762" s="42"/>
    </row>
    <row r="763" spans="17:17" ht="12.75">
      <c r="Q763" s="42"/>
    </row>
    <row r="764" spans="17:17" ht="12.75">
      <c r="Q764" s="42"/>
    </row>
    <row r="765" spans="17:17" ht="12.75">
      <c r="Q765" s="42"/>
    </row>
    <row r="766" spans="17:17" ht="12.75">
      <c r="Q766" s="42"/>
    </row>
    <row r="767" spans="17:17" ht="12.75">
      <c r="Q767" s="42"/>
    </row>
    <row r="768" spans="17:17" ht="12.75">
      <c r="Q768" s="42"/>
    </row>
    <row r="769" spans="17:17" ht="12.75">
      <c r="Q769" s="42"/>
    </row>
    <row r="770" spans="17:17" ht="12.75">
      <c r="Q770" s="42"/>
    </row>
    <row r="771" spans="17:17" ht="12.75">
      <c r="Q771" s="42"/>
    </row>
    <row r="772" spans="17:17" ht="12.75">
      <c r="Q772" s="42"/>
    </row>
    <row r="773" spans="17:17" ht="12.75">
      <c r="Q773" s="42"/>
    </row>
    <row r="774" spans="17:17" ht="12.75">
      <c r="Q774" s="42"/>
    </row>
    <row r="775" spans="17:17" ht="12.75">
      <c r="Q775" s="42"/>
    </row>
    <row r="776" spans="17:17" ht="12.75">
      <c r="Q776" s="42"/>
    </row>
    <row r="777" spans="17:17" ht="12.75">
      <c r="Q777" s="42"/>
    </row>
    <row r="778" spans="17:17" ht="12.75">
      <c r="Q778" s="42"/>
    </row>
    <row r="779" spans="17:17" ht="12.75">
      <c r="Q779" s="42"/>
    </row>
    <row r="780" spans="17:17" ht="12.75">
      <c r="Q780" s="42"/>
    </row>
    <row r="781" spans="17:17" ht="12.75">
      <c r="Q781" s="42"/>
    </row>
    <row r="782" spans="17:17" ht="12.75">
      <c r="Q782" s="42"/>
    </row>
    <row r="783" spans="17:17" ht="12.75">
      <c r="Q783" s="42"/>
    </row>
    <row r="784" spans="17:17" ht="12.75">
      <c r="Q784" s="42"/>
    </row>
    <row r="785" spans="17:17" ht="12.75">
      <c r="Q785" s="42"/>
    </row>
    <row r="786" spans="17:17" ht="12.75">
      <c r="Q786" s="42"/>
    </row>
    <row r="787" spans="17:17" ht="12.75">
      <c r="Q787" s="42"/>
    </row>
    <row r="788" spans="17:17" ht="12.75">
      <c r="Q788" s="42"/>
    </row>
    <row r="789" spans="17:17" ht="12.75">
      <c r="Q789" s="42"/>
    </row>
    <row r="790" spans="17:17" ht="12.75">
      <c r="Q790" s="42"/>
    </row>
    <row r="791" spans="17:17" ht="12.75">
      <c r="Q791" s="42"/>
    </row>
    <row r="792" spans="17:17" ht="12.75">
      <c r="Q792" s="42"/>
    </row>
    <row r="793" spans="17:17" ht="12.75">
      <c r="Q793" s="42"/>
    </row>
    <row r="794" spans="17:17" ht="12.75">
      <c r="Q794" s="42"/>
    </row>
    <row r="795" spans="17:17" ht="12.75">
      <c r="Q795" s="42"/>
    </row>
    <row r="796" spans="17:17" ht="12.75">
      <c r="Q796" s="42"/>
    </row>
    <row r="797" spans="17:17" ht="12.75">
      <c r="Q797" s="42"/>
    </row>
    <row r="798" spans="17:17" ht="12.75">
      <c r="Q798" s="42"/>
    </row>
    <row r="799" spans="17:17" ht="12.75">
      <c r="Q799" s="42"/>
    </row>
    <row r="800" spans="17:17" ht="12.75">
      <c r="Q800" s="42"/>
    </row>
    <row r="801" spans="17:17" ht="12.75">
      <c r="Q801" s="42"/>
    </row>
    <row r="802" spans="17:17" ht="12.75">
      <c r="Q802" s="42"/>
    </row>
    <row r="803" spans="17:17" ht="12.75">
      <c r="Q803" s="42"/>
    </row>
    <row r="804" spans="17:17" ht="12.75">
      <c r="Q804" s="42"/>
    </row>
    <row r="805" spans="17:17" ht="12.75">
      <c r="Q805" s="42"/>
    </row>
    <row r="806" spans="17:17" ht="12.75">
      <c r="Q806" s="42"/>
    </row>
    <row r="807" spans="17:17" ht="12.75">
      <c r="Q807" s="42"/>
    </row>
    <row r="808" spans="17:17" ht="12.75">
      <c r="Q808" s="42"/>
    </row>
    <row r="809" spans="17:17" ht="12.75">
      <c r="Q809" s="42"/>
    </row>
    <row r="810" spans="17:17" ht="12.75">
      <c r="Q810" s="42"/>
    </row>
    <row r="811" spans="17:17" ht="12.75">
      <c r="Q811" s="42"/>
    </row>
    <row r="812" spans="17:17" ht="12.75">
      <c r="Q812" s="42"/>
    </row>
    <row r="813" spans="17:17" ht="12.75">
      <c r="Q813" s="42"/>
    </row>
    <row r="814" spans="17:17" ht="12.75">
      <c r="Q814" s="42"/>
    </row>
    <row r="815" spans="17:17" ht="12.75">
      <c r="Q815" s="42"/>
    </row>
    <row r="816" spans="17:17" ht="12.75">
      <c r="Q816" s="42"/>
    </row>
    <row r="817" spans="17:17" ht="12.75">
      <c r="Q817" s="42"/>
    </row>
    <row r="818" spans="17:17" ht="12.75">
      <c r="Q818" s="42"/>
    </row>
    <row r="819" spans="17:17" ht="12.75">
      <c r="Q819" s="42"/>
    </row>
    <row r="820" spans="17:17" ht="12.75">
      <c r="Q820" s="42"/>
    </row>
    <row r="821" spans="17:17" ht="12.75">
      <c r="Q821" s="42"/>
    </row>
    <row r="822" spans="17:17" ht="12.75">
      <c r="Q822" s="42"/>
    </row>
    <row r="823" spans="17:17" ht="12.75">
      <c r="Q823" s="42"/>
    </row>
    <row r="824" spans="17:17" ht="12.75">
      <c r="Q824" s="42"/>
    </row>
    <row r="825" spans="17:17" ht="12.75">
      <c r="Q825" s="42"/>
    </row>
    <row r="826" spans="17:17" ht="12.75">
      <c r="Q826" s="42"/>
    </row>
    <row r="827" spans="17:17" ht="12.75">
      <c r="Q827" s="42"/>
    </row>
    <row r="828" spans="17:17" ht="12.75">
      <c r="Q828" s="42"/>
    </row>
    <row r="829" spans="17:17" ht="12.75">
      <c r="Q829" s="42"/>
    </row>
    <row r="830" spans="17:17" ht="12.75">
      <c r="Q830" s="42"/>
    </row>
    <row r="831" spans="17:17" ht="12.75">
      <c r="Q831" s="42"/>
    </row>
    <row r="832" spans="17:17" ht="12.75">
      <c r="Q832" s="42"/>
    </row>
    <row r="833" spans="17:17" ht="12.75">
      <c r="Q833" s="42"/>
    </row>
    <row r="834" spans="17:17" ht="12.75">
      <c r="Q834" s="42"/>
    </row>
    <row r="835" spans="17:17" ht="12.75">
      <c r="Q835" s="42"/>
    </row>
    <row r="836" spans="17:17" ht="12.75">
      <c r="Q836" s="42"/>
    </row>
    <row r="837" spans="17:17" ht="12.75">
      <c r="Q837" s="42"/>
    </row>
    <row r="838" spans="17:17" ht="12.75">
      <c r="Q838" s="42"/>
    </row>
    <row r="839" spans="17:17" ht="12.75">
      <c r="Q839" s="42"/>
    </row>
    <row r="840" spans="17:17" ht="12.75">
      <c r="Q840" s="42"/>
    </row>
    <row r="841" spans="17:17" ht="12.75">
      <c r="Q841" s="42"/>
    </row>
    <row r="842" spans="17:17" ht="12.75">
      <c r="Q842" s="42"/>
    </row>
    <row r="843" spans="17:17" ht="12.75">
      <c r="Q843" s="42"/>
    </row>
    <row r="844" spans="17:17" ht="12.75">
      <c r="Q844" s="42"/>
    </row>
    <row r="845" spans="17:17" ht="12.75">
      <c r="Q845" s="42"/>
    </row>
    <row r="846" spans="17:17" ht="12.75">
      <c r="Q846" s="42"/>
    </row>
    <row r="847" spans="17:17" ht="12.75">
      <c r="Q847" s="42"/>
    </row>
    <row r="848" spans="17:17" ht="12.75">
      <c r="Q848" s="42"/>
    </row>
    <row r="849" spans="17:17" ht="12.75">
      <c r="Q849" s="42"/>
    </row>
    <row r="850" spans="17:17" ht="12.75">
      <c r="Q850" s="42"/>
    </row>
    <row r="851" spans="17:17" ht="12.75">
      <c r="Q851" s="42"/>
    </row>
    <row r="852" spans="17:17" ht="12.75">
      <c r="Q852" s="42"/>
    </row>
    <row r="853" spans="17:17" ht="12.75">
      <c r="Q853" s="42"/>
    </row>
    <row r="854" spans="17:17" ht="12.75">
      <c r="Q854" s="42"/>
    </row>
    <row r="855" spans="17:17" ht="12.75">
      <c r="Q855" s="42"/>
    </row>
    <row r="856" spans="17:17" ht="12.75">
      <c r="Q856" s="42"/>
    </row>
    <row r="857" spans="17:17" ht="12.75">
      <c r="Q857" s="42"/>
    </row>
    <row r="858" spans="17:17" ht="12.75">
      <c r="Q858" s="42"/>
    </row>
    <row r="859" spans="17:17" ht="12.75">
      <c r="Q859" s="42"/>
    </row>
    <row r="860" spans="17:17" ht="12.75">
      <c r="Q860" s="42"/>
    </row>
    <row r="861" spans="17:17" ht="12.75">
      <c r="Q861" s="42"/>
    </row>
    <row r="862" spans="17:17" ht="12.75">
      <c r="Q862" s="42"/>
    </row>
    <row r="863" spans="17:17" ht="12.75">
      <c r="Q863" s="42"/>
    </row>
    <row r="864" spans="17:17" ht="12.75">
      <c r="Q864" s="42"/>
    </row>
    <row r="865" spans="17:17" ht="12.75">
      <c r="Q865" s="42"/>
    </row>
    <row r="866" spans="17:17" ht="12.75">
      <c r="Q866" s="42"/>
    </row>
    <row r="867" spans="17:17" ht="12.75">
      <c r="Q867" s="42"/>
    </row>
    <row r="868" spans="17:17" ht="12.75">
      <c r="Q868" s="42"/>
    </row>
    <row r="869" spans="17:17" ht="12.75">
      <c r="Q869" s="42"/>
    </row>
    <row r="870" spans="17:17" ht="12.75">
      <c r="Q870" s="42"/>
    </row>
    <row r="871" spans="17:17" ht="12.75">
      <c r="Q871" s="42"/>
    </row>
    <row r="872" spans="17:17" ht="12.75">
      <c r="Q872" s="42"/>
    </row>
    <row r="873" spans="17:17" ht="12.75">
      <c r="Q873" s="42"/>
    </row>
    <row r="874" spans="17:17" ht="12.75">
      <c r="Q874" s="42"/>
    </row>
    <row r="875" spans="17:17" ht="12.75">
      <c r="Q875" s="42"/>
    </row>
    <row r="876" spans="17:17" ht="12.75">
      <c r="Q876" s="42"/>
    </row>
    <row r="877" spans="17:17" ht="12.75">
      <c r="Q877" s="42"/>
    </row>
    <row r="878" spans="17:17" ht="12.75">
      <c r="Q878" s="42"/>
    </row>
    <row r="879" spans="17:17" ht="12.75">
      <c r="Q879" s="42"/>
    </row>
    <row r="880" spans="17:17" ht="12.75">
      <c r="Q880" s="42"/>
    </row>
    <row r="881" spans="17:17" ht="12.75">
      <c r="Q881" s="42"/>
    </row>
    <row r="882" spans="17:17" ht="12.75">
      <c r="Q882" s="42"/>
    </row>
    <row r="883" spans="17:17" ht="12.75">
      <c r="Q883" s="42"/>
    </row>
    <row r="884" spans="17:17" ht="12.75">
      <c r="Q884" s="42"/>
    </row>
    <row r="885" spans="17:17" ht="12.75">
      <c r="Q885" s="42"/>
    </row>
    <row r="886" spans="17:17" ht="12.75">
      <c r="Q886" s="42"/>
    </row>
    <row r="887" spans="17:17" ht="12.75">
      <c r="Q887" s="42"/>
    </row>
    <row r="888" spans="17:17" ht="12.75">
      <c r="Q888" s="42"/>
    </row>
    <row r="889" spans="17:17" ht="12.75">
      <c r="Q889" s="42"/>
    </row>
    <row r="890" spans="17:17" ht="12.75">
      <c r="Q890" s="42"/>
    </row>
    <row r="891" spans="17:17" ht="12.75">
      <c r="Q891" s="42"/>
    </row>
    <row r="892" spans="17:17" ht="12.75">
      <c r="Q892" s="42"/>
    </row>
    <row r="893" spans="17:17" ht="12.75">
      <c r="Q893" s="42"/>
    </row>
    <row r="894" spans="17:17" ht="12.75">
      <c r="Q894" s="42"/>
    </row>
    <row r="895" spans="17:17" ht="12.75">
      <c r="Q895" s="42"/>
    </row>
    <row r="896" spans="17:17" ht="12.75">
      <c r="Q896" s="42"/>
    </row>
    <row r="897" spans="17:17" ht="12.75">
      <c r="Q897" s="42"/>
    </row>
    <row r="898" spans="17:17" ht="12.75">
      <c r="Q898" s="42"/>
    </row>
    <row r="899" spans="17:17" ht="12.75">
      <c r="Q899" s="42"/>
    </row>
    <row r="900" spans="17:17" ht="12.75">
      <c r="Q900" s="42"/>
    </row>
    <row r="901" spans="17:17" ht="12.75">
      <c r="Q901" s="42"/>
    </row>
    <row r="902" spans="17:17" ht="12.75">
      <c r="Q902" s="42"/>
    </row>
    <row r="903" spans="17:17" ht="12.75">
      <c r="Q903" s="42"/>
    </row>
    <row r="904" spans="17:17" ht="12.75">
      <c r="Q904" s="42"/>
    </row>
    <row r="905" spans="17:17" ht="12.75">
      <c r="Q905" s="42"/>
    </row>
    <row r="906" spans="17:17" ht="12.75">
      <c r="Q906" s="42"/>
    </row>
    <row r="907" spans="17:17" ht="12.75">
      <c r="Q907" s="42"/>
    </row>
    <row r="908" spans="17:17" ht="12.75">
      <c r="Q908" s="42"/>
    </row>
    <row r="909" spans="17:17" ht="12.75">
      <c r="Q909" s="42"/>
    </row>
    <row r="910" spans="17:17" ht="12.75">
      <c r="Q910" s="42"/>
    </row>
    <row r="911" spans="17:17" ht="12.75">
      <c r="Q911" s="42"/>
    </row>
    <row r="912" spans="17:17" ht="12.75">
      <c r="Q912" s="42"/>
    </row>
    <row r="913" spans="17:17" ht="12.75">
      <c r="Q913" s="42"/>
    </row>
    <row r="914" spans="17:17" ht="12.75">
      <c r="Q914" s="42"/>
    </row>
    <row r="915" spans="17:17" ht="12.75">
      <c r="Q915" s="42"/>
    </row>
    <row r="916" spans="17:17" ht="12.75">
      <c r="Q916" s="42"/>
    </row>
    <row r="917" spans="17:17" ht="12.75">
      <c r="Q917" s="42"/>
    </row>
    <row r="918" spans="17:17" ht="12.75">
      <c r="Q918" s="42"/>
    </row>
    <row r="919" spans="17:17" ht="12.75">
      <c r="Q919" s="42"/>
    </row>
    <row r="920" spans="17:17" ht="12.75">
      <c r="Q920" s="42"/>
    </row>
    <row r="921" spans="17:17" ht="12.75">
      <c r="Q921" s="42"/>
    </row>
    <row r="922" spans="17:17" ht="12.75">
      <c r="Q922" s="42"/>
    </row>
    <row r="923" spans="17:17" ht="12.75">
      <c r="Q923" s="42"/>
    </row>
    <row r="924" spans="17:17" ht="12.75">
      <c r="Q924" s="42"/>
    </row>
    <row r="925" spans="17:17" ht="12.75">
      <c r="Q925" s="42"/>
    </row>
    <row r="926" spans="17:17" ht="12.75">
      <c r="Q926" s="42"/>
    </row>
    <row r="927" spans="17:17" ht="12.75">
      <c r="Q927" s="42"/>
    </row>
    <row r="928" spans="17:17" ht="12.75">
      <c r="Q928" s="42"/>
    </row>
    <row r="929" spans="17:17" ht="12.75">
      <c r="Q929" s="42"/>
    </row>
    <row r="930" spans="17:17" ht="12.75">
      <c r="Q930" s="42"/>
    </row>
    <row r="931" spans="17:17" ht="12.75">
      <c r="Q931" s="42"/>
    </row>
    <row r="932" spans="17:17" ht="12.75">
      <c r="Q932" s="42"/>
    </row>
    <row r="933" spans="17:17" ht="12.75">
      <c r="Q933" s="42"/>
    </row>
    <row r="934" spans="17:17" ht="12.75">
      <c r="Q934" s="42"/>
    </row>
    <row r="935" spans="17:17" ht="12.75">
      <c r="Q935" s="42"/>
    </row>
    <row r="936" spans="17:17" ht="12.75">
      <c r="Q936" s="42"/>
    </row>
    <row r="937" spans="17:17" ht="12.75">
      <c r="Q937" s="42"/>
    </row>
    <row r="938" spans="17:17" ht="12.75">
      <c r="Q938" s="42"/>
    </row>
    <row r="939" spans="17:17" ht="12.75">
      <c r="Q939" s="42"/>
    </row>
    <row r="940" spans="17:17" ht="12.75">
      <c r="Q940" s="42"/>
    </row>
    <row r="941" spans="17:17" ht="12.75">
      <c r="Q941" s="42"/>
    </row>
    <row r="942" spans="17:17" ht="12.75">
      <c r="Q942" s="42"/>
    </row>
    <row r="943" spans="17:17" ht="12.75">
      <c r="Q943" s="42"/>
    </row>
    <row r="944" spans="17:17" ht="12.75">
      <c r="Q944" s="42"/>
    </row>
    <row r="945" spans="17:17" ht="12.75">
      <c r="Q945" s="42"/>
    </row>
    <row r="946" spans="17:17" ht="12.75">
      <c r="Q946" s="42"/>
    </row>
    <row r="947" spans="17:17" ht="12.75">
      <c r="Q947" s="42"/>
    </row>
    <row r="948" spans="17:17" ht="12.75">
      <c r="Q948" s="42"/>
    </row>
    <row r="949" spans="17:17" ht="12.75">
      <c r="Q949" s="42"/>
    </row>
    <row r="950" spans="17:17" ht="12.75">
      <c r="Q950" s="42"/>
    </row>
    <row r="951" spans="17:17" ht="12.75">
      <c r="Q951" s="42"/>
    </row>
    <row r="952" spans="17:17" ht="12.75">
      <c r="Q952" s="42"/>
    </row>
    <row r="953" spans="17:17" ht="12.75">
      <c r="Q953" s="42"/>
    </row>
    <row r="954" spans="17:17" ht="12.75">
      <c r="Q954" s="42"/>
    </row>
    <row r="955" spans="17:17" ht="12.75">
      <c r="Q955" s="42"/>
    </row>
    <row r="956" spans="17:17" ht="12.75">
      <c r="Q956" s="42"/>
    </row>
    <row r="957" spans="17:17" ht="12.75">
      <c r="Q957" s="42"/>
    </row>
    <row r="958" spans="17:17" ht="12.75">
      <c r="Q958" s="42"/>
    </row>
    <row r="959" spans="17:17" ht="12.75">
      <c r="Q959" s="42"/>
    </row>
    <row r="960" spans="17:17" ht="12.75">
      <c r="Q960" s="42"/>
    </row>
    <row r="961" spans="17:17" ht="12.75">
      <c r="Q961" s="42"/>
    </row>
    <row r="962" spans="17:17" ht="12.75">
      <c r="Q962" s="42"/>
    </row>
    <row r="963" spans="17:17" ht="12.75">
      <c r="Q963" s="42"/>
    </row>
    <row r="964" spans="17:17" ht="12.75">
      <c r="Q964" s="42"/>
    </row>
    <row r="965" spans="17:17" ht="12.75">
      <c r="Q965" s="42"/>
    </row>
    <row r="966" spans="17:17" ht="12.75">
      <c r="Q966" s="42"/>
    </row>
    <row r="967" spans="17:17" ht="12.75">
      <c r="Q967" s="42"/>
    </row>
    <row r="968" spans="17:17" ht="12.75">
      <c r="Q968" s="42"/>
    </row>
    <row r="969" spans="17:17" ht="12.75">
      <c r="Q969" s="42"/>
    </row>
    <row r="970" spans="17:17" ht="12.75">
      <c r="Q970" s="42"/>
    </row>
    <row r="971" spans="17:17" ht="12.75">
      <c r="Q971" s="42"/>
    </row>
    <row r="972" spans="17:17" ht="12.75">
      <c r="Q972" s="42"/>
    </row>
    <row r="973" spans="17:17" ht="12.75">
      <c r="Q973" s="42"/>
    </row>
    <row r="974" spans="17:17" ht="12.75">
      <c r="Q974" s="42"/>
    </row>
    <row r="975" spans="17:17" ht="12.75">
      <c r="Q975" s="42"/>
    </row>
    <row r="976" spans="17:17" ht="12.75">
      <c r="Q976" s="42"/>
    </row>
    <row r="977" spans="17:17" ht="12.75">
      <c r="Q977" s="42"/>
    </row>
    <row r="978" spans="17:17" ht="12.75">
      <c r="Q978" s="42"/>
    </row>
    <row r="979" spans="17:17" ht="12.75">
      <c r="Q979" s="42"/>
    </row>
    <row r="980" spans="17:17" ht="12.75">
      <c r="Q980" s="42"/>
    </row>
    <row r="981" spans="17:17" ht="12.75">
      <c r="Q981" s="42"/>
    </row>
    <row r="982" spans="17:17" ht="12.75">
      <c r="Q982" s="42"/>
    </row>
    <row r="983" spans="17:17" ht="12.75">
      <c r="Q983" s="42"/>
    </row>
    <row r="984" spans="17:17" ht="12.75">
      <c r="Q984" s="42"/>
    </row>
    <row r="985" spans="17:17" ht="12.75">
      <c r="Q985" s="42"/>
    </row>
    <row r="986" spans="17:17" ht="12.75">
      <c r="Q986" s="42"/>
    </row>
    <row r="987" spans="17:17" ht="12.75">
      <c r="Q987" s="42"/>
    </row>
    <row r="988" spans="17:17" ht="12.75">
      <c r="Q988" s="42"/>
    </row>
    <row r="989" spans="17:17" ht="12.75">
      <c r="Q989" s="42"/>
    </row>
    <row r="990" spans="17:17" ht="12.75">
      <c r="Q990" s="42"/>
    </row>
    <row r="991" spans="17:17" ht="12.75">
      <c r="Q991" s="42"/>
    </row>
    <row r="992" spans="17:17" ht="12.75">
      <c r="Q992" s="42"/>
    </row>
    <row r="993" spans="17:17" ht="12.75">
      <c r="Q993" s="42"/>
    </row>
    <row r="994" spans="17:17" ht="12.75">
      <c r="Q994" s="42"/>
    </row>
    <row r="995" spans="17:17" ht="12.75">
      <c r="Q995" s="42"/>
    </row>
    <row r="996" spans="17:17" ht="12.75">
      <c r="Q996" s="42"/>
    </row>
    <row r="997" spans="17:17" ht="12.75">
      <c r="Q997" s="42"/>
    </row>
    <row r="998" spans="17:17" ht="12.75">
      <c r="Q998" s="42"/>
    </row>
    <row r="999" spans="17:17" ht="12.75">
      <c r="Q999" s="42"/>
    </row>
    <row r="1000" spans="17:17" ht="12.75">
      <c r="Q1000" s="42"/>
    </row>
  </sheetData>
  <mergeCells count="15">
    <mergeCell ref="A135:A175"/>
    <mergeCell ref="B177:C177"/>
    <mergeCell ref="A1:A2"/>
    <mergeCell ref="B1:B2"/>
    <mergeCell ref="C1:D1"/>
    <mergeCell ref="A23:A42"/>
    <mergeCell ref="A43:A62"/>
    <mergeCell ref="A63:A82"/>
    <mergeCell ref="A83:A102"/>
    <mergeCell ref="A103:A118"/>
    <mergeCell ref="E1:H1"/>
    <mergeCell ref="I1:N1"/>
    <mergeCell ref="O1:Q1"/>
    <mergeCell ref="A3:A22"/>
    <mergeCell ref="A119:A134"/>
  </mergeCells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T177"/>
  <sheetViews>
    <sheetView workbookViewId="0">
      <selection activeCell="F13" sqref="F13"/>
    </sheetView>
  </sheetViews>
  <sheetFormatPr defaultColWidth="12.59765625" defaultRowHeight="15.75" customHeight="1"/>
  <sheetData>
    <row r="1" spans="1:20" ht="15.75" customHeight="1">
      <c r="A1" s="292" t="s">
        <v>0</v>
      </c>
      <c r="B1" s="292" t="s">
        <v>2</v>
      </c>
      <c r="C1" s="322" t="s">
        <v>307</v>
      </c>
      <c r="D1" s="323" t="s">
        <v>191</v>
      </c>
      <c r="E1" s="323"/>
      <c r="F1" s="218" t="s">
        <v>192</v>
      </c>
      <c r="G1" s="326" t="s">
        <v>193</v>
      </c>
      <c r="H1" s="326"/>
      <c r="I1" s="327" t="s">
        <v>194</v>
      </c>
      <c r="J1" s="327"/>
      <c r="K1" s="328" t="s">
        <v>195</v>
      </c>
      <c r="L1" s="328"/>
      <c r="M1" s="324" t="s">
        <v>196</v>
      </c>
      <c r="N1" s="324"/>
      <c r="O1" s="325" t="s">
        <v>210</v>
      </c>
      <c r="P1" s="325" t="s">
        <v>308</v>
      </c>
      <c r="R1" s="11" t="s">
        <v>309</v>
      </c>
      <c r="S1" s="15"/>
    </row>
    <row r="2" spans="1:20" ht="15.75" customHeight="1">
      <c r="A2" s="292"/>
      <c r="B2" s="292"/>
      <c r="C2" s="322"/>
      <c r="D2" s="219">
        <v>1</v>
      </c>
      <c r="E2" s="219">
        <v>2</v>
      </c>
      <c r="F2" s="218">
        <v>3</v>
      </c>
      <c r="G2" s="220">
        <v>4</v>
      </c>
      <c r="H2" s="220">
        <v>5</v>
      </c>
      <c r="I2" s="221">
        <v>6</v>
      </c>
      <c r="J2" s="221">
        <v>7</v>
      </c>
      <c r="K2" s="222">
        <v>8</v>
      </c>
      <c r="L2" s="222">
        <v>9</v>
      </c>
      <c r="M2" s="223">
        <v>10</v>
      </c>
      <c r="N2" s="223">
        <v>11</v>
      </c>
      <c r="O2" s="325"/>
      <c r="P2" s="325"/>
      <c r="R2" s="9" t="s">
        <v>310</v>
      </c>
      <c r="S2" s="9" t="s">
        <v>311</v>
      </c>
    </row>
    <row r="3" spans="1:20" ht="15.75" customHeight="1">
      <c r="A3" s="293" t="s">
        <v>3</v>
      </c>
      <c r="B3" s="132" t="s">
        <v>4</v>
      </c>
      <c r="C3" s="165" t="b">
        <v>0</v>
      </c>
      <c r="D3" s="224">
        <v>4</v>
      </c>
      <c r="E3" s="224">
        <v>5</v>
      </c>
      <c r="F3" s="225">
        <v>11</v>
      </c>
      <c r="G3" s="226">
        <v>2</v>
      </c>
      <c r="H3" s="226">
        <v>5.5</v>
      </c>
      <c r="I3" s="227">
        <v>3</v>
      </c>
      <c r="J3" s="227">
        <v>5</v>
      </c>
      <c r="K3" s="228">
        <v>2.5</v>
      </c>
      <c r="L3" s="228">
        <v>6</v>
      </c>
      <c r="M3" s="229">
        <v>4</v>
      </c>
      <c r="N3" s="229">
        <v>7</v>
      </c>
      <c r="O3" s="165">
        <v>55</v>
      </c>
      <c r="P3" s="165">
        <v>55</v>
      </c>
      <c r="R3" s="9" t="s">
        <v>312</v>
      </c>
      <c r="S3" s="51">
        <f>COUNTIFS(O3:O175,"&gt;=0",O3:O175,"&lt;10", D3:D175, "&lt;&gt;None")</f>
        <v>0</v>
      </c>
    </row>
    <row r="4" spans="1:20" ht="15.75" customHeight="1">
      <c r="A4" s="293"/>
      <c r="B4" s="132" t="s">
        <v>5</v>
      </c>
      <c r="C4" s="165" t="b">
        <v>0</v>
      </c>
      <c r="D4" s="224">
        <v>5</v>
      </c>
      <c r="E4" s="224">
        <v>9</v>
      </c>
      <c r="F4" s="225">
        <v>17</v>
      </c>
      <c r="G4" s="226">
        <v>3</v>
      </c>
      <c r="H4" s="226">
        <v>14</v>
      </c>
      <c r="I4" s="227">
        <v>6</v>
      </c>
      <c r="J4" s="227">
        <v>10</v>
      </c>
      <c r="K4" s="228">
        <v>4</v>
      </c>
      <c r="L4" s="228">
        <v>6</v>
      </c>
      <c r="M4" s="229">
        <v>13</v>
      </c>
      <c r="N4" s="229">
        <v>12</v>
      </c>
      <c r="O4" s="165">
        <v>99</v>
      </c>
      <c r="P4" s="165">
        <v>99</v>
      </c>
      <c r="R4" s="9" t="s">
        <v>313</v>
      </c>
      <c r="S4" s="51">
        <f>COUNTIFS(O3:O175,"&gt;=10",O3:O175,"&lt;20")</f>
        <v>0</v>
      </c>
    </row>
    <row r="5" spans="1:20" ht="15.75" customHeight="1">
      <c r="A5" s="293"/>
      <c r="B5" s="132" t="s">
        <v>6</v>
      </c>
      <c r="C5" s="165" t="b">
        <v>0</v>
      </c>
      <c r="D5" s="224">
        <v>4</v>
      </c>
      <c r="E5" s="224">
        <v>6.5</v>
      </c>
      <c r="F5" s="225">
        <v>11</v>
      </c>
      <c r="G5" s="226">
        <v>3</v>
      </c>
      <c r="H5" s="226">
        <v>7</v>
      </c>
      <c r="I5" s="227">
        <v>4</v>
      </c>
      <c r="J5" s="227">
        <v>10</v>
      </c>
      <c r="K5" s="228">
        <v>3.5</v>
      </c>
      <c r="L5" s="228">
        <v>9</v>
      </c>
      <c r="M5" s="229">
        <v>6</v>
      </c>
      <c r="N5" s="229">
        <v>9.5</v>
      </c>
      <c r="O5" s="165">
        <v>73.5</v>
      </c>
      <c r="P5" s="165">
        <v>73.5</v>
      </c>
      <c r="R5" s="9" t="s">
        <v>314</v>
      </c>
      <c r="S5" s="51">
        <f>COUNTIFS(O3:O175,"&gt;=20",O3:O175,"&lt;30")</f>
        <v>0</v>
      </c>
    </row>
    <row r="6" spans="1:20" ht="15.75" customHeight="1">
      <c r="A6" s="293"/>
      <c r="B6" s="132" t="s">
        <v>7</v>
      </c>
      <c r="C6" s="165" t="b">
        <v>0</v>
      </c>
      <c r="D6" s="224">
        <v>4</v>
      </c>
      <c r="E6" s="224">
        <v>4</v>
      </c>
      <c r="F6" s="225">
        <v>16</v>
      </c>
      <c r="G6" s="226">
        <v>3</v>
      </c>
      <c r="H6" s="226">
        <v>10</v>
      </c>
      <c r="I6" s="227">
        <v>6</v>
      </c>
      <c r="J6" s="227">
        <v>8</v>
      </c>
      <c r="K6" s="228">
        <v>4</v>
      </c>
      <c r="L6" s="228">
        <v>9</v>
      </c>
      <c r="M6" s="229">
        <v>9.5</v>
      </c>
      <c r="N6" s="229">
        <v>8.5</v>
      </c>
      <c r="O6" s="165">
        <v>82</v>
      </c>
      <c r="P6" s="165">
        <v>82</v>
      </c>
      <c r="R6" s="9" t="s">
        <v>315</v>
      </c>
      <c r="S6" s="51">
        <f>COUNTIFS(O3:O175,"&gt;=30",O3:O175,"&lt;40")</f>
        <v>1</v>
      </c>
    </row>
    <row r="7" spans="1:20" ht="15.75" customHeight="1">
      <c r="A7" s="293"/>
      <c r="B7" s="132" t="s">
        <v>8</v>
      </c>
      <c r="C7" s="165" t="b">
        <v>0</v>
      </c>
      <c r="D7" s="224">
        <v>5</v>
      </c>
      <c r="E7" s="224">
        <v>9.5</v>
      </c>
      <c r="F7" s="225">
        <v>18</v>
      </c>
      <c r="G7" s="226">
        <v>3</v>
      </c>
      <c r="H7" s="226">
        <v>12</v>
      </c>
      <c r="I7" s="227">
        <v>6</v>
      </c>
      <c r="J7" s="227">
        <v>10</v>
      </c>
      <c r="K7" s="228">
        <v>3.5</v>
      </c>
      <c r="L7" s="228">
        <v>16</v>
      </c>
      <c r="M7" s="229">
        <v>13</v>
      </c>
      <c r="N7" s="229">
        <v>10</v>
      </c>
      <c r="O7" s="165">
        <v>106</v>
      </c>
      <c r="P7" s="165">
        <v>100</v>
      </c>
      <c r="R7" s="9" t="s">
        <v>316</v>
      </c>
      <c r="S7" s="51">
        <f>COUNTIFS(O3:O175,"&gt;=40",O3:O175,"&lt;50")</f>
        <v>1</v>
      </c>
    </row>
    <row r="8" spans="1:20" ht="15.75" customHeight="1">
      <c r="A8" s="293"/>
      <c r="B8" s="132" t="s">
        <v>9</v>
      </c>
      <c r="C8" s="165" t="b">
        <v>0</v>
      </c>
      <c r="D8" s="224">
        <v>4</v>
      </c>
      <c r="E8" s="224">
        <v>9.5</v>
      </c>
      <c r="F8" s="225">
        <v>17</v>
      </c>
      <c r="G8" s="226">
        <v>3</v>
      </c>
      <c r="H8" s="226">
        <v>10.5</v>
      </c>
      <c r="I8" s="227">
        <v>6</v>
      </c>
      <c r="J8" s="227">
        <v>7</v>
      </c>
      <c r="K8" s="228">
        <v>4</v>
      </c>
      <c r="L8" s="228">
        <v>9</v>
      </c>
      <c r="M8" s="229">
        <v>7.5</v>
      </c>
      <c r="N8" s="229">
        <v>10</v>
      </c>
      <c r="O8" s="165">
        <v>87.5</v>
      </c>
      <c r="P8" s="165">
        <v>87.5</v>
      </c>
      <c r="R8" s="9" t="s">
        <v>317</v>
      </c>
      <c r="S8" s="51">
        <f>COUNTIFS(O3:O175,"&gt;=50",O3:O175,"&lt;60")</f>
        <v>4</v>
      </c>
    </row>
    <row r="9" spans="1:20" ht="15.75" customHeight="1">
      <c r="A9" s="293"/>
      <c r="B9" s="139" t="s">
        <v>10</v>
      </c>
      <c r="C9" s="165" t="b">
        <v>1</v>
      </c>
      <c r="D9" s="230"/>
      <c r="E9" s="230"/>
      <c r="F9" s="231"/>
      <c r="G9" s="232"/>
      <c r="H9" s="232"/>
      <c r="I9" s="233"/>
      <c r="J9" s="233"/>
      <c r="K9" s="234"/>
      <c r="L9" s="234"/>
      <c r="M9" s="235"/>
      <c r="N9" s="235"/>
      <c r="O9" s="167"/>
      <c r="P9" s="167"/>
      <c r="R9" s="9" t="s">
        <v>318</v>
      </c>
      <c r="S9" s="51">
        <f>COUNTIFS(O3:O175,"&gt;=60",O3:O175,"&lt;70")</f>
        <v>3</v>
      </c>
    </row>
    <row r="10" spans="1:20" ht="15.75" customHeight="1">
      <c r="A10" s="293"/>
      <c r="B10" s="132" t="s">
        <v>11</v>
      </c>
      <c r="C10" s="165" t="b">
        <v>0</v>
      </c>
      <c r="D10" s="224">
        <v>6</v>
      </c>
      <c r="E10" s="224">
        <v>8.5</v>
      </c>
      <c r="F10" s="225">
        <v>17</v>
      </c>
      <c r="G10" s="226">
        <v>2.5</v>
      </c>
      <c r="H10" s="226">
        <v>14</v>
      </c>
      <c r="I10" s="227">
        <v>6</v>
      </c>
      <c r="J10" s="227">
        <v>10</v>
      </c>
      <c r="K10" s="228">
        <v>3</v>
      </c>
      <c r="L10" s="228">
        <v>9</v>
      </c>
      <c r="M10" s="229">
        <v>13</v>
      </c>
      <c r="N10" s="229">
        <v>12</v>
      </c>
      <c r="O10" s="165">
        <v>101</v>
      </c>
      <c r="P10" s="165">
        <v>100</v>
      </c>
      <c r="R10" s="9" t="s">
        <v>319</v>
      </c>
      <c r="S10" s="51">
        <f>COUNTIFS(O3:O175,"&gt;=70",O3:O175,"&lt;80")</f>
        <v>15</v>
      </c>
    </row>
    <row r="11" spans="1:20" ht="15.75" customHeight="1">
      <c r="A11" s="293"/>
      <c r="B11" s="132" t="s">
        <v>12</v>
      </c>
      <c r="C11" s="165" t="b">
        <v>0</v>
      </c>
      <c r="D11" s="224">
        <v>5</v>
      </c>
      <c r="E11" s="224">
        <v>10</v>
      </c>
      <c r="F11" s="225">
        <v>16</v>
      </c>
      <c r="G11" s="226">
        <v>3</v>
      </c>
      <c r="H11" s="226">
        <v>13.5</v>
      </c>
      <c r="I11" s="227">
        <v>5</v>
      </c>
      <c r="J11" s="227">
        <v>10</v>
      </c>
      <c r="K11" s="228">
        <v>2</v>
      </c>
      <c r="L11" s="228">
        <v>16</v>
      </c>
      <c r="M11" s="229">
        <v>13</v>
      </c>
      <c r="N11" s="229">
        <v>9</v>
      </c>
      <c r="O11" s="165">
        <v>102.5</v>
      </c>
      <c r="P11" s="165">
        <v>100</v>
      </c>
      <c r="R11" s="9" t="s">
        <v>320</v>
      </c>
      <c r="S11" s="51">
        <f>COUNTIFS(O3:O175,"&gt;=80",O3:O175,"&lt;90")</f>
        <v>32</v>
      </c>
    </row>
    <row r="12" spans="1:20" ht="15.75" customHeight="1">
      <c r="A12" s="293"/>
      <c r="B12" s="132" t="s">
        <v>13</v>
      </c>
      <c r="C12" s="165" t="b">
        <v>1</v>
      </c>
      <c r="D12" s="230"/>
      <c r="E12" s="230"/>
      <c r="F12" s="231"/>
      <c r="G12" s="232"/>
      <c r="H12" s="232"/>
      <c r="I12" s="233"/>
      <c r="J12" s="233"/>
      <c r="K12" s="234"/>
      <c r="L12" s="234"/>
      <c r="M12" s="235"/>
      <c r="N12" s="235"/>
      <c r="O12" s="167"/>
      <c r="P12" s="167"/>
      <c r="R12" s="9" t="s">
        <v>321</v>
      </c>
      <c r="S12" s="51">
        <f>COUNTIFS(O3:O175,"&gt;=90",O3:O175,"&lt;100")</f>
        <v>42</v>
      </c>
    </row>
    <row r="13" spans="1:20" ht="15.75" customHeight="1">
      <c r="A13" s="293"/>
      <c r="B13" s="132" t="s">
        <v>14</v>
      </c>
      <c r="C13" s="165" t="b">
        <v>0</v>
      </c>
      <c r="D13" s="224">
        <v>5</v>
      </c>
      <c r="E13" s="224">
        <v>10</v>
      </c>
      <c r="F13" s="225">
        <v>18</v>
      </c>
      <c r="G13" s="226">
        <v>3</v>
      </c>
      <c r="H13" s="226">
        <v>11</v>
      </c>
      <c r="I13" s="227">
        <v>6</v>
      </c>
      <c r="J13" s="227">
        <v>10</v>
      </c>
      <c r="K13" s="228">
        <v>4</v>
      </c>
      <c r="L13" s="228">
        <v>16</v>
      </c>
      <c r="M13" s="229">
        <v>13</v>
      </c>
      <c r="N13" s="229">
        <v>12</v>
      </c>
      <c r="O13" s="165">
        <v>108</v>
      </c>
      <c r="P13" s="165">
        <v>100</v>
      </c>
      <c r="R13" s="9" t="s">
        <v>322</v>
      </c>
      <c r="S13" s="51">
        <f>COUNTIFS(O3:O175,"&gt;=100")</f>
        <v>46</v>
      </c>
      <c r="T13" s="16" t="s">
        <v>323</v>
      </c>
    </row>
    <row r="14" spans="1:20" ht="15.75" customHeight="1">
      <c r="A14" s="293"/>
      <c r="B14" s="132" t="s">
        <v>15</v>
      </c>
      <c r="C14" s="165" t="b">
        <v>0</v>
      </c>
      <c r="D14" s="224">
        <v>4</v>
      </c>
      <c r="E14" s="224">
        <v>10</v>
      </c>
      <c r="F14" s="225">
        <v>15</v>
      </c>
      <c r="G14" s="226">
        <v>3</v>
      </c>
      <c r="H14" s="226">
        <v>11</v>
      </c>
      <c r="I14" s="227">
        <v>5</v>
      </c>
      <c r="J14" s="227">
        <v>10</v>
      </c>
      <c r="K14" s="228">
        <v>3.5</v>
      </c>
      <c r="L14" s="228">
        <v>9</v>
      </c>
      <c r="M14" s="229">
        <v>10</v>
      </c>
      <c r="N14" s="229">
        <v>9.5</v>
      </c>
      <c r="O14" s="165">
        <v>90</v>
      </c>
      <c r="P14" s="165">
        <v>90</v>
      </c>
    </row>
    <row r="15" spans="1:20" ht="15.75" customHeight="1">
      <c r="A15" s="293"/>
      <c r="B15" s="132" t="s">
        <v>16</v>
      </c>
      <c r="C15" s="165" t="b">
        <v>0</v>
      </c>
      <c r="D15" s="224">
        <v>5</v>
      </c>
      <c r="E15" s="224">
        <v>9</v>
      </c>
      <c r="F15" s="225">
        <v>16</v>
      </c>
      <c r="G15" s="226">
        <v>3</v>
      </c>
      <c r="H15" s="226">
        <v>11</v>
      </c>
      <c r="I15" s="227">
        <v>4</v>
      </c>
      <c r="J15" s="227">
        <v>10</v>
      </c>
      <c r="K15" s="228">
        <v>4</v>
      </c>
      <c r="L15" s="228">
        <v>8</v>
      </c>
      <c r="M15" s="229">
        <v>13</v>
      </c>
      <c r="N15" s="229">
        <v>11</v>
      </c>
      <c r="O15" s="165">
        <v>94</v>
      </c>
      <c r="P15" s="165">
        <v>94</v>
      </c>
    </row>
    <row r="16" spans="1:20" ht="15.75" customHeight="1">
      <c r="A16" s="293"/>
      <c r="B16" s="139" t="s">
        <v>17</v>
      </c>
      <c r="C16" s="165" t="b">
        <v>1</v>
      </c>
      <c r="D16" s="230"/>
      <c r="E16" s="230"/>
      <c r="F16" s="231"/>
      <c r="G16" s="232"/>
      <c r="H16" s="232"/>
      <c r="I16" s="233"/>
      <c r="J16" s="233"/>
      <c r="K16" s="234"/>
      <c r="L16" s="234"/>
      <c r="M16" s="235"/>
      <c r="N16" s="235"/>
      <c r="O16" s="167"/>
      <c r="P16" s="167"/>
    </row>
    <row r="17" spans="1:16" ht="15.75" customHeight="1">
      <c r="A17" s="293"/>
      <c r="B17" s="132" t="s">
        <v>18</v>
      </c>
      <c r="C17" s="165" t="b">
        <v>0</v>
      </c>
      <c r="D17" s="224">
        <v>3</v>
      </c>
      <c r="E17" s="224">
        <v>9.5</v>
      </c>
      <c r="F17" s="225">
        <v>17</v>
      </c>
      <c r="G17" s="226">
        <v>3</v>
      </c>
      <c r="H17" s="226">
        <v>14</v>
      </c>
      <c r="I17" s="227">
        <v>3</v>
      </c>
      <c r="J17" s="227">
        <v>10</v>
      </c>
      <c r="K17" s="228">
        <v>4</v>
      </c>
      <c r="L17" s="228">
        <v>6</v>
      </c>
      <c r="M17" s="229">
        <v>11</v>
      </c>
      <c r="N17" s="229">
        <v>10</v>
      </c>
      <c r="O17" s="165">
        <v>90.5</v>
      </c>
      <c r="P17" s="165">
        <v>90.5</v>
      </c>
    </row>
    <row r="18" spans="1:16" ht="15.75" customHeight="1">
      <c r="A18" s="293"/>
      <c r="B18" s="132" t="s">
        <v>19</v>
      </c>
      <c r="C18" s="165" t="b">
        <v>0</v>
      </c>
      <c r="D18" s="224">
        <v>5</v>
      </c>
      <c r="E18" s="224">
        <v>10</v>
      </c>
      <c r="F18" s="225">
        <v>18</v>
      </c>
      <c r="G18" s="226">
        <v>3</v>
      </c>
      <c r="H18" s="226">
        <v>11</v>
      </c>
      <c r="I18" s="227">
        <v>6</v>
      </c>
      <c r="J18" s="227">
        <v>10</v>
      </c>
      <c r="K18" s="228">
        <v>4</v>
      </c>
      <c r="L18" s="228">
        <v>9</v>
      </c>
      <c r="M18" s="229">
        <v>13</v>
      </c>
      <c r="N18" s="229">
        <v>11</v>
      </c>
      <c r="O18" s="165">
        <v>100</v>
      </c>
      <c r="P18" s="165">
        <v>100</v>
      </c>
    </row>
    <row r="19" spans="1:16" ht="15.75" customHeight="1">
      <c r="A19" s="293"/>
      <c r="B19" s="132" t="s">
        <v>20</v>
      </c>
      <c r="C19" s="165" t="b">
        <v>0</v>
      </c>
      <c r="D19" s="224">
        <v>6</v>
      </c>
      <c r="E19" s="224">
        <v>10</v>
      </c>
      <c r="F19" s="225">
        <v>16</v>
      </c>
      <c r="G19" s="226">
        <v>3</v>
      </c>
      <c r="H19" s="226">
        <v>9.5</v>
      </c>
      <c r="I19" s="227">
        <v>6</v>
      </c>
      <c r="J19" s="227">
        <v>10</v>
      </c>
      <c r="K19" s="228">
        <v>3.5</v>
      </c>
      <c r="L19" s="228">
        <v>13</v>
      </c>
      <c r="M19" s="229">
        <v>8</v>
      </c>
      <c r="N19" s="229">
        <v>12</v>
      </c>
      <c r="O19" s="165">
        <v>97</v>
      </c>
      <c r="P19" s="165">
        <v>97</v>
      </c>
    </row>
    <row r="20" spans="1:16" ht="15.75" customHeight="1">
      <c r="A20" s="293"/>
      <c r="B20" s="132" t="s">
        <v>21</v>
      </c>
      <c r="C20" s="165" t="b">
        <v>0</v>
      </c>
      <c r="D20" s="224">
        <v>5</v>
      </c>
      <c r="E20" s="224">
        <v>10</v>
      </c>
      <c r="F20" s="225">
        <v>17</v>
      </c>
      <c r="G20" s="226">
        <v>3</v>
      </c>
      <c r="H20" s="226">
        <v>14.5</v>
      </c>
      <c r="I20" s="227">
        <v>6</v>
      </c>
      <c r="J20" s="227">
        <v>10</v>
      </c>
      <c r="K20" s="228">
        <v>3.5</v>
      </c>
      <c r="L20" s="228">
        <v>16</v>
      </c>
      <c r="M20" s="229">
        <v>13</v>
      </c>
      <c r="N20" s="229">
        <v>10</v>
      </c>
      <c r="O20" s="165">
        <v>108</v>
      </c>
      <c r="P20" s="165">
        <v>100</v>
      </c>
    </row>
    <row r="21" spans="1:16" ht="15.75" customHeight="1">
      <c r="A21" s="293"/>
      <c r="B21" s="132" t="s">
        <v>22</v>
      </c>
      <c r="C21" s="165" t="b">
        <v>0</v>
      </c>
      <c r="D21" s="224">
        <v>5</v>
      </c>
      <c r="E21" s="224">
        <v>10</v>
      </c>
      <c r="F21" s="225">
        <v>16</v>
      </c>
      <c r="G21" s="226">
        <v>3</v>
      </c>
      <c r="H21" s="226">
        <v>11</v>
      </c>
      <c r="I21" s="227">
        <v>6</v>
      </c>
      <c r="J21" s="227">
        <v>10</v>
      </c>
      <c r="K21" s="228">
        <v>4</v>
      </c>
      <c r="L21" s="228">
        <v>6</v>
      </c>
      <c r="M21" s="229">
        <v>13</v>
      </c>
      <c r="N21" s="229">
        <v>10</v>
      </c>
      <c r="O21" s="165">
        <v>94</v>
      </c>
      <c r="P21" s="165">
        <v>94</v>
      </c>
    </row>
    <row r="22" spans="1:16" ht="15.75" customHeight="1">
      <c r="A22" s="293"/>
      <c r="B22" s="141" t="s">
        <v>23</v>
      </c>
      <c r="C22" s="165" t="b">
        <v>1</v>
      </c>
      <c r="D22" s="230"/>
      <c r="E22" s="230"/>
      <c r="F22" s="231"/>
      <c r="G22" s="232"/>
      <c r="H22" s="232"/>
      <c r="I22" s="233"/>
      <c r="J22" s="233"/>
      <c r="K22" s="234"/>
      <c r="L22" s="234"/>
      <c r="M22" s="235"/>
      <c r="N22" s="235"/>
      <c r="O22" s="167"/>
      <c r="P22" s="167"/>
    </row>
    <row r="23" spans="1:16" ht="15.75" customHeight="1">
      <c r="A23" s="294" t="s">
        <v>24</v>
      </c>
      <c r="B23" s="142" t="s">
        <v>25</v>
      </c>
      <c r="C23" s="165" t="b">
        <v>0</v>
      </c>
      <c r="D23" s="224">
        <v>5</v>
      </c>
      <c r="E23" s="224">
        <v>9.5</v>
      </c>
      <c r="F23" s="225">
        <v>8.5</v>
      </c>
      <c r="G23" s="226">
        <v>3</v>
      </c>
      <c r="H23" s="226">
        <v>10.5</v>
      </c>
      <c r="I23" s="227">
        <v>2</v>
      </c>
      <c r="J23" s="227">
        <v>7.5</v>
      </c>
      <c r="K23" s="228">
        <v>1</v>
      </c>
      <c r="L23" s="228">
        <v>2</v>
      </c>
      <c r="M23" s="229">
        <v>4</v>
      </c>
      <c r="N23" s="229">
        <v>4</v>
      </c>
      <c r="O23" s="165">
        <v>57</v>
      </c>
      <c r="P23" s="165">
        <v>57</v>
      </c>
    </row>
    <row r="24" spans="1:16" ht="15.75" customHeight="1">
      <c r="A24" s="294"/>
      <c r="B24" s="142" t="s">
        <v>26</v>
      </c>
      <c r="C24" s="165" t="b">
        <v>0</v>
      </c>
      <c r="D24" s="224">
        <v>5</v>
      </c>
      <c r="E24" s="224">
        <v>6.5</v>
      </c>
      <c r="F24" s="225">
        <v>18</v>
      </c>
      <c r="G24" s="226">
        <v>3</v>
      </c>
      <c r="H24" s="226">
        <v>10.5</v>
      </c>
      <c r="I24" s="227">
        <v>6</v>
      </c>
      <c r="J24" s="227">
        <v>8</v>
      </c>
      <c r="K24" s="228">
        <v>3</v>
      </c>
      <c r="L24" s="228">
        <v>9</v>
      </c>
      <c r="M24" s="229">
        <v>0</v>
      </c>
      <c r="N24" s="229">
        <v>10</v>
      </c>
      <c r="O24" s="165">
        <v>79</v>
      </c>
      <c r="P24" s="165">
        <v>79</v>
      </c>
    </row>
    <row r="25" spans="1:16" ht="15.75" customHeight="1">
      <c r="A25" s="294"/>
      <c r="B25" s="142" t="s">
        <v>27</v>
      </c>
      <c r="C25" s="165" t="b">
        <v>1</v>
      </c>
      <c r="D25" s="230"/>
      <c r="E25" s="230"/>
      <c r="F25" s="231"/>
      <c r="G25" s="232"/>
      <c r="H25" s="232"/>
      <c r="I25" s="233"/>
      <c r="J25" s="233"/>
      <c r="K25" s="234"/>
      <c r="L25" s="234"/>
      <c r="M25" s="235"/>
      <c r="N25" s="235"/>
      <c r="O25" s="167"/>
      <c r="P25" s="167"/>
    </row>
    <row r="26" spans="1:16" ht="15.75" customHeight="1">
      <c r="A26" s="294"/>
      <c r="B26" s="142" t="s">
        <v>28</v>
      </c>
      <c r="C26" s="165" t="b">
        <v>0</v>
      </c>
      <c r="D26" s="224">
        <v>4</v>
      </c>
      <c r="E26" s="224">
        <v>10</v>
      </c>
      <c r="F26" s="225">
        <v>18</v>
      </c>
      <c r="G26" s="226">
        <v>3</v>
      </c>
      <c r="H26" s="226">
        <v>14</v>
      </c>
      <c r="I26" s="227">
        <v>6</v>
      </c>
      <c r="J26" s="227">
        <v>10</v>
      </c>
      <c r="K26" s="228">
        <v>4</v>
      </c>
      <c r="L26" s="228">
        <v>16</v>
      </c>
      <c r="M26" s="229">
        <v>5</v>
      </c>
      <c r="N26" s="229">
        <v>10</v>
      </c>
      <c r="O26" s="165">
        <v>100</v>
      </c>
      <c r="P26" s="165">
        <v>100</v>
      </c>
    </row>
    <row r="27" spans="1:16" ht="15.75" customHeight="1">
      <c r="A27" s="294"/>
      <c r="B27" s="142" t="s">
        <v>29</v>
      </c>
      <c r="C27" s="165" t="b">
        <v>0</v>
      </c>
      <c r="D27" s="224">
        <v>4</v>
      </c>
      <c r="E27" s="224">
        <v>1</v>
      </c>
      <c r="F27" s="225">
        <v>10</v>
      </c>
      <c r="G27" s="226">
        <v>3</v>
      </c>
      <c r="H27" s="226">
        <v>8</v>
      </c>
      <c r="I27" s="227">
        <v>3.5</v>
      </c>
      <c r="J27" s="227">
        <v>5.5</v>
      </c>
      <c r="K27" s="228">
        <v>3.5</v>
      </c>
      <c r="L27" s="228">
        <v>7</v>
      </c>
      <c r="M27" s="229">
        <v>2</v>
      </c>
      <c r="N27" s="229">
        <v>4</v>
      </c>
      <c r="O27" s="165">
        <v>51.5</v>
      </c>
      <c r="P27" s="165">
        <v>51.5</v>
      </c>
    </row>
    <row r="28" spans="1:16" ht="15.75" customHeight="1">
      <c r="A28" s="294"/>
      <c r="B28" s="142" t="s">
        <v>31</v>
      </c>
      <c r="C28" s="165" t="b">
        <v>0</v>
      </c>
      <c r="D28" s="224">
        <v>5</v>
      </c>
      <c r="E28" s="224">
        <v>10</v>
      </c>
      <c r="F28" s="225">
        <v>18</v>
      </c>
      <c r="G28" s="226">
        <v>3</v>
      </c>
      <c r="H28" s="226">
        <v>11</v>
      </c>
      <c r="I28" s="227">
        <v>4</v>
      </c>
      <c r="J28" s="227">
        <v>10</v>
      </c>
      <c r="K28" s="228">
        <v>4</v>
      </c>
      <c r="L28" s="228">
        <v>6</v>
      </c>
      <c r="M28" s="229">
        <v>4</v>
      </c>
      <c r="N28" s="229">
        <v>10</v>
      </c>
      <c r="O28" s="165">
        <v>85</v>
      </c>
      <c r="P28" s="165">
        <v>85</v>
      </c>
    </row>
    <row r="29" spans="1:16" ht="15.75" customHeight="1">
      <c r="A29" s="294"/>
      <c r="B29" s="142" t="s">
        <v>32</v>
      </c>
      <c r="C29" s="165" t="b">
        <v>0</v>
      </c>
      <c r="D29" s="224">
        <v>5</v>
      </c>
      <c r="E29" s="224">
        <v>8</v>
      </c>
      <c r="F29" s="225">
        <v>18</v>
      </c>
      <c r="G29" s="226">
        <v>3</v>
      </c>
      <c r="H29" s="226">
        <v>11</v>
      </c>
      <c r="I29" s="227">
        <v>5</v>
      </c>
      <c r="J29" s="227">
        <v>10</v>
      </c>
      <c r="K29" s="228">
        <v>3</v>
      </c>
      <c r="L29" s="228">
        <v>9</v>
      </c>
      <c r="M29" s="229">
        <v>12</v>
      </c>
      <c r="N29" s="229">
        <v>8.5</v>
      </c>
      <c r="O29" s="165">
        <v>92.5</v>
      </c>
      <c r="P29" s="165">
        <v>92.5</v>
      </c>
    </row>
    <row r="30" spans="1:16" ht="15.75" customHeight="1">
      <c r="A30" s="294"/>
      <c r="B30" s="142" t="s">
        <v>33</v>
      </c>
      <c r="C30" s="165" t="b">
        <v>0</v>
      </c>
      <c r="D30" s="224">
        <v>4</v>
      </c>
      <c r="E30" s="224">
        <v>9.5</v>
      </c>
      <c r="F30" s="225">
        <v>19</v>
      </c>
      <c r="G30" s="226">
        <v>2.5</v>
      </c>
      <c r="H30" s="226">
        <v>10.5</v>
      </c>
      <c r="I30" s="227">
        <v>2</v>
      </c>
      <c r="J30" s="227">
        <v>10</v>
      </c>
      <c r="K30" s="228">
        <v>3</v>
      </c>
      <c r="L30" s="228">
        <v>9</v>
      </c>
      <c r="M30" s="229">
        <v>8</v>
      </c>
      <c r="N30" s="229">
        <v>8</v>
      </c>
      <c r="O30" s="165">
        <v>85.5</v>
      </c>
      <c r="P30" s="165">
        <v>85.5</v>
      </c>
    </row>
    <row r="31" spans="1:16" ht="15.75" customHeight="1">
      <c r="A31" s="294"/>
      <c r="B31" s="141" t="s">
        <v>34</v>
      </c>
      <c r="C31" s="165" t="b">
        <v>1</v>
      </c>
      <c r="D31" s="230"/>
      <c r="E31" s="230"/>
      <c r="F31" s="231"/>
      <c r="G31" s="232"/>
      <c r="H31" s="232"/>
      <c r="I31" s="233"/>
      <c r="J31" s="233"/>
      <c r="K31" s="234"/>
      <c r="L31" s="234"/>
      <c r="M31" s="235"/>
      <c r="N31" s="235"/>
      <c r="O31" s="167"/>
      <c r="P31" s="167"/>
    </row>
    <row r="32" spans="1:16" ht="15.75" customHeight="1">
      <c r="A32" s="294"/>
      <c r="B32" s="142" t="s">
        <v>35</v>
      </c>
      <c r="C32" s="165" t="b">
        <v>0</v>
      </c>
      <c r="D32" s="224">
        <v>6</v>
      </c>
      <c r="E32" s="224">
        <v>9.5</v>
      </c>
      <c r="F32" s="225">
        <v>16</v>
      </c>
      <c r="G32" s="226">
        <v>3</v>
      </c>
      <c r="H32" s="226">
        <v>11</v>
      </c>
      <c r="I32" s="227">
        <v>6</v>
      </c>
      <c r="J32" s="227">
        <v>10</v>
      </c>
      <c r="K32" s="228">
        <v>4</v>
      </c>
      <c r="L32" s="228">
        <v>16</v>
      </c>
      <c r="M32" s="229">
        <v>13</v>
      </c>
      <c r="N32" s="229">
        <v>9</v>
      </c>
      <c r="O32" s="165">
        <v>103.5</v>
      </c>
      <c r="P32" s="165">
        <v>100</v>
      </c>
    </row>
    <row r="33" spans="1:16" ht="15.75" customHeight="1">
      <c r="A33" s="294"/>
      <c r="B33" s="142" t="s">
        <v>36</v>
      </c>
      <c r="C33" s="165" t="b">
        <v>0</v>
      </c>
      <c r="D33" s="224">
        <v>5</v>
      </c>
      <c r="E33" s="224">
        <v>9.5</v>
      </c>
      <c r="F33" s="225">
        <v>17</v>
      </c>
      <c r="G33" s="226">
        <v>3</v>
      </c>
      <c r="H33" s="226">
        <v>11</v>
      </c>
      <c r="I33" s="227">
        <v>6</v>
      </c>
      <c r="J33" s="227">
        <v>10</v>
      </c>
      <c r="K33" s="228">
        <v>3.5</v>
      </c>
      <c r="L33" s="228">
        <v>8</v>
      </c>
      <c r="M33" s="229">
        <v>10</v>
      </c>
      <c r="N33" s="229">
        <v>10</v>
      </c>
      <c r="O33" s="165">
        <v>93</v>
      </c>
      <c r="P33" s="165">
        <v>93</v>
      </c>
    </row>
    <row r="34" spans="1:16" ht="15.75" customHeight="1">
      <c r="A34" s="294"/>
      <c r="B34" s="142" t="s">
        <v>37</v>
      </c>
      <c r="C34" s="165" t="b">
        <v>0</v>
      </c>
      <c r="D34" s="224">
        <v>5</v>
      </c>
      <c r="E34" s="224">
        <v>8</v>
      </c>
      <c r="F34" s="225">
        <v>17</v>
      </c>
      <c r="G34" s="226">
        <v>2.5</v>
      </c>
      <c r="H34" s="226">
        <v>10</v>
      </c>
      <c r="I34" s="227">
        <v>6</v>
      </c>
      <c r="J34" s="227">
        <v>9</v>
      </c>
      <c r="K34" s="228">
        <v>4</v>
      </c>
      <c r="L34" s="228">
        <v>6</v>
      </c>
      <c r="M34" s="229">
        <v>5</v>
      </c>
      <c r="N34" s="229">
        <v>5</v>
      </c>
      <c r="O34" s="165">
        <v>77.5</v>
      </c>
      <c r="P34" s="165">
        <v>77.5</v>
      </c>
    </row>
    <row r="35" spans="1:16" ht="15.75" customHeight="1">
      <c r="A35" s="294"/>
      <c r="B35" s="142" t="s">
        <v>38</v>
      </c>
      <c r="C35" s="165" t="b">
        <v>0</v>
      </c>
      <c r="D35" s="224">
        <v>5</v>
      </c>
      <c r="E35" s="224">
        <v>6</v>
      </c>
      <c r="F35" s="225">
        <v>14</v>
      </c>
      <c r="G35" s="226">
        <v>3</v>
      </c>
      <c r="H35" s="226">
        <v>10.5</v>
      </c>
      <c r="I35" s="227">
        <v>4</v>
      </c>
      <c r="J35" s="227">
        <v>7.5</v>
      </c>
      <c r="K35" s="228">
        <v>4</v>
      </c>
      <c r="L35" s="228">
        <v>9</v>
      </c>
      <c r="M35" s="229">
        <v>10</v>
      </c>
      <c r="N35" s="229">
        <v>8.5</v>
      </c>
      <c r="O35" s="165">
        <v>81.5</v>
      </c>
      <c r="P35" s="165">
        <v>81.5</v>
      </c>
    </row>
    <row r="36" spans="1:16" ht="15.75" customHeight="1">
      <c r="A36" s="294"/>
      <c r="B36" s="142" t="s">
        <v>39</v>
      </c>
      <c r="C36" s="165" t="b">
        <v>0</v>
      </c>
      <c r="D36" s="224">
        <v>5</v>
      </c>
      <c r="E36" s="224">
        <v>6</v>
      </c>
      <c r="F36" s="225">
        <v>17.5</v>
      </c>
      <c r="G36" s="226">
        <v>3</v>
      </c>
      <c r="H36" s="226">
        <v>11</v>
      </c>
      <c r="I36" s="227">
        <v>6</v>
      </c>
      <c r="J36" s="227">
        <v>10</v>
      </c>
      <c r="K36" s="228">
        <v>4</v>
      </c>
      <c r="L36" s="228">
        <v>16</v>
      </c>
      <c r="M36" s="229">
        <v>10</v>
      </c>
      <c r="N36" s="229">
        <v>11</v>
      </c>
      <c r="O36" s="165">
        <v>99.5</v>
      </c>
      <c r="P36" s="165">
        <v>99.5</v>
      </c>
    </row>
    <row r="37" spans="1:16">
      <c r="A37" s="294"/>
      <c r="B37" s="141" t="s">
        <v>40</v>
      </c>
      <c r="C37" s="165" t="b">
        <v>1</v>
      </c>
      <c r="D37" s="230"/>
      <c r="E37" s="230"/>
      <c r="F37" s="231"/>
      <c r="G37" s="232"/>
      <c r="H37" s="232"/>
      <c r="I37" s="233"/>
      <c r="J37" s="233"/>
      <c r="K37" s="234"/>
      <c r="L37" s="234"/>
      <c r="M37" s="235"/>
      <c r="N37" s="235"/>
      <c r="O37" s="167"/>
      <c r="P37" s="167"/>
    </row>
    <row r="38" spans="1:16">
      <c r="A38" s="294"/>
      <c r="B38" s="142" t="s">
        <v>41</v>
      </c>
      <c r="C38" s="165" t="b">
        <v>0</v>
      </c>
      <c r="D38" s="224">
        <v>6</v>
      </c>
      <c r="E38" s="224">
        <v>10</v>
      </c>
      <c r="F38" s="225">
        <v>18</v>
      </c>
      <c r="G38" s="226">
        <v>3</v>
      </c>
      <c r="H38" s="226">
        <v>11</v>
      </c>
      <c r="I38" s="227">
        <v>6</v>
      </c>
      <c r="J38" s="227">
        <v>10</v>
      </c>
      <c r="K38" s="228">
        <v>4</v>
      </c>
      <c r="L38" s="228">
        <v>9</v>
      </c>
      <c r="M38" s="229">
        <v>8</v>
      </c>
      <c r="N38" s="229">
        <v>12</v>
      </c>
      <c r="O38" s="165">
        <v>97</v>
      </c>
      <c r="P38" s="165">
        <v>97</v>
      </c>
    </row>
    <row r="39" spans="1:16">
      <c r="A39" s="294"/>
      <c r="B39" s="142" t="s">
        <v>42</v>
      </c>
      <c r="C39" s="165" t="b">
        <v>0</v>
      </c>
      <c r="D39" s="224">
        <v>6</v>
      </c>
      <c r="E39" s="224">
        <v>10</v>
      </c>
      <c r="F39" s="225">
        <v>19</v>
      </c>
      <c r="G39" s="226">
        <v>3</v>
      </c>
      <c r="H39" s="226">
        <v>10.5</v>
      </c>
      <c r="I39" s="227">
        <v>6</v>
      </c>
      <c r="J39" s="227">
        <v>10</v>
      </c>
      <c r="K39" s="228">
        <v>4</v>
      </c>
      <c r="L39" s="228">
        <v>7</v>
      </c>
      <c r="M39" s="229">
        <v>13</v>
      </c>
      <c r="N39" s="229">
        <v>12</v>
      </c>
      <c r="O39" s="165">
        <v>100.5</v>
      </c>
      <c r="P39" s="165">
        <v>100</v>
      </c>
    </row>
    <row r="40" spans="1:16">
      <c r="A40" s="294"/>
      <c r="B40" s="142" t="s">
        <v>43</v>
      </c>
      <c r="C40" s="165" t="b">
        <v>0</v>
      </c>
      <c r="D40" s="224">
        <v>5</v>
      </c>
      <c r="E40" s="224">
        <v>9.5</v>
      </c>
      <c r="F40" s="225">
        <v>18</v>
      </c>
      <c r="G40" s="226">
        <v>3</v>
      </c>
      <c r="H40" s="226">
        <v>11</v>
      </c>
      <c r="I40" s="227">
        <v>6</v>
      </c>
      <c r="J40" s="227">
        <v>10</v>
      </c>
      <c r="K40" s="228">
        <v>2</v>
      </c>
      <c r="L40" s="228">
        <v>16</v>
      </c>
      <c r="M40" s="229">
        <v>10</v>
      </c>
      <c r="N40" s="229">
        <v>10.5</v>
      </c>
      <c r="O40" s="165">
        <v>101</v>
      </c>
      <c r="P40" s="165">
        <v>100</v>
      </c>
    </row>
    <row r="41" spans="1:16">
      <c r="A41" s="294"/>
      <c r="B41" s="142" t="s">
        <v>44</v>
      </c>
      <c r="C41" s="165" t="b">
        <v>0</v>
      </c>
      <c r="D41" s="224">
        <v>5</v>
      </c>
      <c r="E41" s="224">
        <v>6</v>
      </c>
      <c r="F41" s="225">
        <v>13</v>
      </c>
      <c r="G41" s="226">
        <v>3</v>
      </c>
      <c r="H41" s="226">
        <v>14</v>
      </c>
      <c r="I41" s="227">
        <v>5</v>
      </c>
      <c r="J41" s="227">
        <v>9</v>
      </c>
      <c r="K41" s="228">
        <v>3</v>
      </c>
      <c r="L41" s="228">
        <v>7</v>
      </c>
      <c r="M41" s="229">
        <v>5</v>
      </c>
      <c r="N41" s="229">
        <v>8.5</v>
      </c>
      <c r="O41" s="165">
        <v>78.5</v>
      </c>
      <c r="P41" s="165">
        <v>78.5</v>
      </c>
    </row>
    <row r="42" spans="1:16">
      <c r="A42" s="294"/>
      <c r="B42" s="142" t="s">
        <v>45</v>
      </c>
      <c r="C42" s="165" t="b">
        <v>1</v>
      </c>
      <c r="D42" s="230"/>
      <c r="E42" s="230"/>
      <c r="F42" s="231"/>
      <c r="G42" s="232"/>
      <c r="H42" s="232"/>
      <c r="I42" s="233"/>
      <c r="J42" s="233"/>
      <c r="K42" s="234"/>
      <c r="L42" s="234"/>
      <c r="M42" s="235"/>
      <c r="N42" s="235"/>
      <c r="O42" s="167"/>
      <c r="P42" s="167"/>
    </row>
    <row r="43" spans="1:16">
      <c r="A43" s="295" t="s">
        <v>46</v>
      </c>
      <c r="B43" s="143" t="s">
        <v>47</v>
      </c>
      <c r="C43" s="165" t="b">
        <v>0</v>
      </c>
      <c r="D43" s="224">
        <v>6</v>
      </c>
      <c r="E43" s="224">
        <v>10</v>
      </c>
      <c r="F43" s="225">
        <v>15</v>
      </c>
      <c r="G43" s="226">
        <v>3</v>
      </c>
      <c r="H43" s="226">
        <v>11</v>
      </c>
      <c r="I43" s="227">
        <v>6</v>
      </c>
      <c r="J43" s="227">
        <v>10</v>
      </c>
      <c r="K43" s="228">
        <v>4</v>
      </c>
      <c r="L43" s="228">
        <v>9</v>
      </c>
      <c r="M43" s="229">
        <v>13</v>
      </c>
      <c r="N43" s="229">
        <v>12</v>
      </c>
      <c r="O43" s="165">
        <v>99</v>
      </c>
      <c r="P43" s="165">
        <v>99</v>
      </c>
    </row>
    <row r="44" spans="1:16">
      <c r="A44" s="295"/>
      <c r="B44" s="143" t="s">
        <v>48</v>
      </c>
      <c r="C44" s="165" t="b">
        <v>0</v>
      </c>
      <c r="D44" s="224">
        <v>5</v>
      </c>
      <c r="E44" s="224">
        <v>9</v>
      </c>
      <c r="F44" s="225">
        <v>13.5</v>
      </c>
      <c r="G44" s="226">
        <v>3</v>
      </c>
      <c r="H44" s="226">
        <v>10</v>
      </c>
      <c r="I44" s="227">
        <v>6</v>
      </c>
      <c r="J44" s="227">
        <v>10</v>
      </c>
      <c r="K44" s="228">
        <v>4</v>
      </c>
      <c r="L44" s="228">
        <v>9</v>
      </c>
      <c r="M44" s="229">
        <v>8</v>
      </c>
      <c r="N44" s="229">
        <v>6</v>
      </c>
      <c r="O44" s="165">
        <v>83.5</v>
      </c>
      <c r="P44" s="165">
        <v>83.5</v>
      </c>
    </row>
    <row r="45" spans="1:16">
      <c r="A45" s="295"/>
      <c r="B45" s="143" t="s">
        <v>49</v>
      </c>
      <c r="C45" s="165" t="b">
        <v>0</v>
      </c>
      <c r="D45" s="224">
        <v>4.5</v>
      </c>
      <c r="E45" s="224">
        <v>8.5</v>
      </c>
      <c r="F45" s="225">
        <v>11</v>
      </c>
      <c r="G45" s="226">
        <v>3</v>
      </c>
      <c r="H45" s="226">
        <v>7</v>
      </c>
      <c r="I45" s="227">
        <v>6</v>
      </c>
      <c r="J45" s="227">
        <v>10</v>
      </c>
      <c r="K45" s="228">
        <v>3.5</v>
      </c>
      <c r="L45" s="228">
        <v>6</v>
      </c>
      <c r="M45" s="229">
        <v>4</v>
      </c>
      <c r="N45" s="229">
        <v>9</v>
      </c>
      <c r="O45" s="165">
        <v>72.5</v>
      </c>
      <c r="P45" s="165">
        <v>72.5</v>
      </c>
    </row>
    <row r="46" spans="1:16">
      <c r="A46" s="295"/>
      <c r="B46" s="143" t="s">
        <v>50</v>
      </c>
      <c r="C46" s="165" t="b">
        <v>0</v>
      </c>
      <c r="D46" s="224">
        <v>5</v>
      </c>
      <c r="E46" s="224">
        <v>9.5</v>
      </c>
      <c r="F46" s="225">
        <v>13</v>
      </c>
      <c r="G46" s="226">
        <v>3</v>
      </c>
      <c r="H46" s="226">
        <v>12.5</v>
      </c>
      <c r="I46" s="227">
        <v>6</v>
      </c>
      <c r="J46" s="227">
        <v>10</v>
      </c>
      <c r="K46" s="228">
        <v>3.5</v>
      </c>
      <c r="L46" s="228">
        <v>6</v>
      </c>
      <c r="M46" s="229">
        <v>9.5</v>
      </c>
      <c r="N46" s="229">
        <v>8.5</v>
      </c>
      <c r="O46" s="165">
        <v>86.5</v>
      </c>
      <c r="P46" s="165">
        <v>86.5</v>
      </c>
    </row>
    <row r="47" spans="1:16">
      <c r="A47" s="295"/>
      <c r="B47" s="143" t="s">
        <v>51</v>
      </c>
      <c r="C47" s="165" t="b">
        <v>0</v>
      </c>
      <c r="D47" s="224">
        <v>4</v>
      </c>
      <c r="E47" s="224">
        <v>7.5</v>
      </c>
      <c r="F47" s="225">
        <v>12.5</v>
      </c>
      <c r="G47" s="226">
        <v>2.5</v>
      </c>
      <c r="H47" s="226">
        <v>12</v>
      </c>
      <c r="I47" s="227">
        <v>6</v>
      </c>
      <c r="J47" s="227">
        <v>8.5</v>
      </c>
      <c r="K47" s="228">
        <v>4</v>
      </c>
      <c r="L47" s="228">
        <v>9</v>
      </c>
      <c r="M47" s="229">
        <v>8</v>
      </c>
      <c r="N47" s="229">
        <v>7</v>
      </c>
      <c r="O47" s="165">
        <v>81</v>
      </c>
      <c r="P47" s="165">
        <v>81</v>
      </c>
    </row>
    <row r="48" spans="1:16">
      <c r="A48" s="295"/>
      <c r="B48" s="143" t="s">
        <v>52</v>
      </c>
      <c r="C48" s="165" t="b">
        <v>0</v>
      </c>
      <c r="D48" s="224">
        <v>5</v>
      </c>
      <c r="E48" s="224">
        <v>5.5</v>
      </c>
      <c r="F48" s="225">
        <v>14</v>
      </c>
      <c r="G48" s="226">
        <v>3</v>
      </c>
      <c r="H48" s="226">
        <v>13</v>
      </c>
      <c r="I48" s="227">
        <v>6</v>
      </c>
      <c r="J48" s="227">
        <v>9</v>
      </c>
      <c r="K48" s="228">
        <v>2</v>
      </c>
      <c r="L48" s="228">
        <v>9</v>
      </c>
      <c r="M48" s="229">
        <v>5.5</v>
      </c>
      <c r="N48" s="229">
        <v>10</v>
      </c>
      <c r="O48" s="165">
        <v>82</v>
      </c>
      <c r="P48" s="165">
        <v>82</v>
      </c>
    </row>
    <row r="49" spans="1:16">
      <c r="A49" s="295"/>
      <c r="B49" s="143" t="s">
        <v>53</v>
      </c>
      <c r="C49" s="165" t="b">
        <v>0</v>
      </c>
      <c r="D49" s="224">
        <v>5</v>
      </c>
      <c r="E49" s="224">
        <v>10</v>
      </c>
      <c r="F49" s="225">
        <v>15</v>
      </c>
      <c r="G49" s="226">
        <v>2.5</v>
      </c>
      <c r="H49" s="226">
        <v>13.5</v>
      </c>
      <c r="I49" s="227">
        <v>6</v>
      </c>
      <c r="J49" s="227">
        <v>10</v>
      </c>
      <c r="K49" s="228">
        <v>4</v>
      </c>
      <c r="L49" s="228">
        <v>6</v>
      </c>
      <c r="M49" s="229">
        <v>9</v>
      </c>
      <c r="N49" s="229">
        <v>11.5</v>
      </c>
      <c r="O49" s="165">
        <v>92.5</v>
      </c>
      <c r="P49" s="165">
        <v>92.5</v>
      </c>
    </row>
    <row r="50" spans="1:16">
      <c r="A50" s="295"/>
      <c r="B50" s="143" t="s">
        <v>54</v>
      </c>
      <c r="C50" s="165" t="b">
        <v>0</v>
      </c>
      <c r="D50" s="224">
        <v>5</v>
      </c>
      <c r="E50" s="224">
        <v>9.5</v>
      </c>
      <c r="F50" s="225">
        <v>16</v>
      </c>
      <c r="G50" s="226">
        <v>3</v>
      </c>
      <c r="H50" s="226">
        <v>13</v>
      </c>
      <c r="I50" s="227">
        <v>6</v>
      </c>
      <c r="J50" s="227">
        <v>10</v>
      </c>
      <c r="K50" s="228">
        <v>3.5</v>
      </c>
      <c r="L50" s="228">
        <v>16</v>
      </c>
      <c r="M50" s="229">
        <v>9.5</v>
      </c>
      <c r="N50" s="229">
        <v>10</v>
      </c>
      <c r="O50" s="165">
        <v>101.5</v>
      </c>
      <c r="P50" s="165">
        <v>100</v>
      </c>
    </row>
    <row r="51" spans="1:16">
      <c r="A51" s="295"/>
      <c r="B51" s="141" t="s">
        <v>55</v>
      </c>
      <c r="C51" s="165" t="b">
        <v>1</v>
      </c>
      <c r="D51" s="230"/>
      <c r="E51" s="230"/>
      <c r="F51" s="231"/>
      <c r="G51" s="232"/>
      <c r="H51" s="232"/>
      <c r="I51" s="233"/>
      <c r="J51" s="233"/>
      <c r="K51" s="234"/>
      <c r="L51" s="234"/>
      <c r="M51" s="235"/>
      <c r="N51" s="235"/>
      <c r="O51" s="167"/>
      <c r="P51" s="167"/>
    </row>
    <row r="52" spans="1:16">
      <c r="A52" s="295"/>
      <c r="B52" s="143" t="s">
        <v>56</v>
      </c>
      <c r="C52" s="165" t="b">
        <v>0</v>
      </c>
      <c r="D52" s="224">
        <v>5</v>
      </c>
      <c r="E52" s="224">
        <v>7</v>
      </c>
      <c r="F52" s="225">
        <v>12</v>
      </c>
      <c r="G52" s="226">
        <v>3</v>
      </c>
      <c r="H52" s="226">
        <v>12</v>
      </c>
      <c r="I52" s="227">
        <v>6</v>
      </c>
      <c r="J52" s="227">
        <v>10</v>
      </c>
      <c r="K52" s="228">
        <v>4</v>
      </c>
      <c r="L52" s="228">
        <v>6</v>
      </c>
      <c r="M52" s="229">
        <v>8</v>
      </c>
      <c r="N52" s="229">
        <v>7</v>
      </c>
      <c r="O52" s="165">
        <v>80</v>
      </c>
      <c r="P52" s="165">
        <v>80</v>
      </c>
    </row>
    <row r="53" spans="1:16">
      <c r="A53" s="295"/>
      <c r="B53" s="143" t="s">
        <v>57</v>
      </c>
      <c r="C53" s="165" t="b">
        <v>0</v>
      </c>
      <c r="D53" s="224">
        <v>5</v>
      </c>
      <c r="E53" s="224">
        <v>9</v>
      </c>
      <c r="F53" s="225">
        <v>17</v>
      </c>
      <c r="G53" s="226">
        <v>3</v>
      </c>
      <c r="H53" s="226">
        <v>10.5</v>
      </c>
      <c r="I53" s="227">
        <v>5.5</v>
      </c>
      <c r="J53" s="227">
        <v>9.5</v>
      </c>
      <c r="K53" s="228">
        <v>4</v>
      </c>
      <c r="L53" s="228">
        <v>14</v>
      </c>
      <c r="M53" s="229">
        <v>13</v>
      </c>
      <c r="N53" s="229">
        <v>10</v>
      </c>
      <c r="O53" s="165">
        <v>100.5</v>
      </c>
      <c r="P53" s="165">
        <v>100</v>
      </c>
    </row>
    <row r="54" spans="1:16">
      <c r="A54" s="295"/>
      <c r="B54" s="143" t="s">
        <v>58</v>
      </c>
      <c r="C54" s="165" t="b">
        <v>0</v>
      </c>
      <c r="D54" s="224">
        <v>6</v>
      </c>
      <c r="E54" s="224">
        <v>8</v>
      </c>
      <c r="F54" s="225">
        <v>15</v>
      </c>
      <c r="G54" s="226">
        <v>3</v>
      </c>
      <c r="H54" s="226">
        <v>11</v>
      </c>
      <c r="I54" s="227">
        <v>6</v>
      </c>
      <c r="J54" s="227">
        <v>8</v>
      </c>
      <c r="K54" s="228">
        <v>4</v>
      </c>
      <c r="L54" s="228">
        <v>16</v>
      </c>
      <c r="M54" s="229">
        <v>12</v>
      </c>
      <c r="N54" s="229">
        <v>10</v>
      </c>
      <c r="O54" s="165">
        <v>99</v>
      </c>
      <c r="P54" s="165">
        <v>99</v>
      </c>
    </row>
    <row r="55" spans="1:16">
      <c r="A55" s="295"/>
      <c r="B55" s="143" t="s">
        <v>59</v>
      </c>
      <c r="C55" s="165" t="b">
        <v>0</v>
      </c>
      <c r="D55" s="224">
        <v>5</v>
      </c>
      <c r="E55" s="224">
        <v>10</v>
      </c>
      <c r="F55" s="225">
        <v>15</v>
      </c>
      <c r="G55" s="226">
        <v>2.5</v>
      </c>
      <c r="H55" s="226">
        <v>7</v>
      </c>
      <c r="I55" s="227">
        <v>5</v>
      </c>
      <c r="J55" s="227">
        <v>10</v>
      </c>
      <c r="K55" s="228">
        <v>3</v>
      </c>
      <c r="L55" s="228">
        <v>16</v>
      </c>
      <c r="M55" s="229">
        <v>8</v>
      </c>
      <c r="N55" s="229">
        <v>10</v>
      </c>
      <c r="O55" s="165">
        <v>91.5</v>
      </c>
      <c r="P55" s="165">
        <v>91.5</v>
      </c>
    </row>
    <row r="56" spans="1:16">
      <c r="A56" s="295"/>
      <c r="B56" s="143" t="s">
        <v>60</v>
      </c>
      <c r="C56" s="165" t="b">
        <v>1</v>
      </c>
      <c r="D56" s="230"/>
      <c r="E56" s="230"/>
      <c r="F56" s="231"/>
      <c r="G56" s="232"/>
      <c r="H56" s="232"/>
      <c r="I56" s="233"/>
      <c r="J56" s="233"/>
      <c r="K56" s="234"/>
      <c r="L56" s="234"/>
      <c r="M56" s="235"/>
      <c r="N56" s="235"/>
      <c r="O56" s="167"/>
      <c r="P56" s="167"/>
    </row>
    <row r="57" spans="1:16">
      <c r="A57" s="295"/>
      <c r="B57" s="143" t="s">
        <v>61</v>
      </c>
      <c r="C57" s="165" t="b">
        <v>0</v>
      </c>
      <c r="D57" s="224">
        <v>6</v>
      </c>
      <c r="E57" s="224">
        <v>10</v>
      </c>
      <c r="F57" s="225">
        <v>18</v>
      </c>
      <c r="G57" s="226">
        <v>3</v>
      </c>
      <c r="H57" s="226">
        <v>11</v>
      </c>
      <c r="I57" s="227">
        <v>6</v>
      </c>
      <c r="J57" s="227">
        <v>10</v>
      </c>
      <c r="K57" s="228">
        <v>3.5</v>
      </c>
      <c r="L57" s="228">
        <v>8</v>
      </c>
      <c r="M57" s="229">
        <v>13</v>
      </c>
      <c r="N57" s="229">
        <v>12</v>
      </c>
      <c r="O57" s="165">
        <v>100.5</v>
      </c>
      <c r="P57" s="165">
        <v>100</v>
      </c>
    </row>
    <row r="58" spans="1:16">
      <c r="A58" s="295"/>
      <c r="B58" s="143" t="s">
        <v>62</v>
      </c>
      <c r="C58" s="165" t="b">
        <v>0</v>
      </c>
      <c r="D58" s="224">
        <v>5</v>
      </c>
      <c r="E58" s="224">
        <v>6.5</v>
      </c>
      <c r="F58" s="225">
        <v>14</v>
      </c>
      <c r="G58" s="226">
        <v>3</v>
      </c>
      <c r="H58" s="226">
        <v>11</v>
      </c>
      <c r="I58" s="227">
        <v>5.5</v>
      </c>
      <c r="J58" s="227">
        <v>10</v>
      </c>
      <c r="K58" s="228">
        <v>4</v>
      </c>
      <c r="L58" s="228">
        <v>16</v>
      </c>
      <c r="M58" s="229">
        <v>4</v>
      </c>
      <c r="N58" s="229">
        <v>9.5</v>
      </c>
      <c r="O58" s="165">
        <v>88.5</v>
      </c>
      <c r="P58" s="165">
        <v>88.5</v>
      </c>
    </row>
    <row r="59" spans="1:16">
      <c r="A59" s="295"/>
      <c r="B59" s="143" t="s">
        <v>63</v>
      </c>
      <c r="C59" s="165" t="b">
        <v>0</v>
      </c>
      <c r="D59" s="224">
        <v>6</v>
      </c>
      <c r="E59" s="224">
        <v>8</v>
      </c>
      <c r="F59" s="225">
        <v>15</v>
      </c>
      <c r="G59" s="226">
        <v>1</v>
      </c>
      <c r="H59" s="226">
        <v>10.5</v>
      </c>
      <c r="I59" s="227">
        <v>6</v>
      </c>
      <c r="J59" s="227">
        <v>9</v>
      </c>
      <c r="K59" s="228">
        <v>4</v>
      </c>
      <c r="L59" s="228">
        <v>9</v>
      </c>
      <c r="M59" s="229">
        <v>8</v>
      </c>
      <c r="N59" s="229">
        <v>10</v>
      </c>
      <c r="O59" s="165">
        <v>86.5</v>
      </c>
      <c r="P59" s="165">
        <v>86.5</v>
      </c>
    </row>
    <row r="60" spans="1:16">
      <c r="A60" s="295"/>
      <c r="B60" s="143" t="s">
        <v>64</v>
      </c>
      <c r="C60" s="165" t="b">
        <v>0</v>
      </c>
      <c r="D60" s="224">
        <v>5</v>
      </c>
      <c r="E60" s="224">
        <v>10</v>
      </c>
      <c r="F60" s="225">
        <v>14.5</v>
      </c>
      <c r="G60" s="226">
        <v>2.5</v>
      </c>
      <c r="H60" s="226">
        <v>11</v>
      </c>
      <c r="I60" s="227">
        <v>6</v>
      </c>
      <c r="J60" s="227">
        <v>7</v>
      </c>
      <c r="K60" s="228">
        <v>4</v>
      </c>
      <c r="L60" s="228">
        <v>16</v>
      </c>
      <c r="M60" s="229">
        <v>10</v>
      </c>
      <c r="N60" s="229">
        <v>11</v>
      </c>
      <c r="O60" s="165">
        <v>97</v>
      </c>
      <c r="P60" s="165">
        <v>97</v>
      </c>
    </row>
    <row r="61" spans="1:16">
      <c r="A61" s="295"/>
      <c r="B61" s="143" t="s">
        <v>65</v>
      </c>
      <c r="C61" s="165" t="b">
        <v>0</v>
      </c>
      <c r="D61" s="224">
        <v>4.5</v>
      </c>
      <c r="E61" s="224">
        <v>7.5</v>
      </c>
      <c r="F61" s="225">
        <v>11</v>
      </c>
      <c r="G61" s="226">
        <v>2</v>
      </c>
      <c r="H61" s="226">
        <v>15</v>
      </c>
      <c r="I61" s="227">
        <v>6</v>
      </c>
      <c r="J61" s="227">
        <v>6</v>
      </c>
      <c r="K61" s="228">
        <v>3.5</v>
      </c>
      <c r="L61" s="228">
        <v>7</v>
      </c>
      <c r="M61" s="229">
        <v>4.5</v>
      </c>
      <c r="N61" s="229">
        <v>4</v>
      </c>
      <c r="O61" s="165">
        <v>71</v>
      </c>
      <c r="P61" s="165">
        <v>71</v>
      </c>
    </row>
    <row r="62" spans="1:16">
      <c r="A62" s="295"/>
      <c r="B62" s="143" t="s">
        <v>66</v>
      </c>
      <c r="C62" s="165" t="b">
        <v>0</v>
      </c>
      <c r="D62" s="224">
        <v>4</v>
      </c>
      <c r="E62" s="224">
        <v>6.5</v>
      </c>
      <c r="F62" s="225">
        <v>12.5</v>
      </c>
      <c r="G62" s="226">
        <v>2.5</v>
      </c>
      <c r="H62" s="226">
        <v>11</v>
      </c>
      <c r="I62" s="227">
        <v>6</v>
      </c>
      <c r="J62" s="227">
        <v>10</v>
      </c>
      <c r="K62" s="228">
        <v>4</v>
      </c>
      <c r="L62" s="228">
        <v>6</v>
      </c>
      <c r="M62" s="229">
        <v>13</v>
      </c>
      <c r="N62" s="229">
        <v>9.5</v>
      </c>
      <c r="O62" s="165">
        <v>85</v>
      </c>
      <c r="P62" s="165">
        <v>85</v>
      </c>
    </row>
    <row r="63" spans="1:16">
      <c r="A63" s="296" t="s">
        <v>67</v>
      </c>
      <c r="B63" s="144" t="s">
        <v>68</v>
      </c>
      <c r="C63" s="165" t="b">
        <v>0</v>
      </c>
      <c r="D63" s="224">
        <v>5</v>
      </c>
      <c r="E63" s="224">
        <v>9.5</v>
      </c>
      <c r="F63" s="225">
        <v>16</v>
      </c>
      <c r="G63" s="226">
        <v>3</v>
      </c>
      <c r="H63" s="226">
        <v>11</v>
      </c>
      <c r="I63" s="227">
        <v>6</v>
      </c>
      <c r="J63" s="227">
        <v>10</v>
      </c>
      <c r="K63" s="228">
        <v>4</v>
      </c>
      <c r="L63" s="228">
        <v>16</v>
      </c>
      <c r="M63" s="229">
        <v>9</v>
      </c>
      <c r="N63" s="229">
        <v>10</v>
      </c>
      <c r="O63" s="165">
        <v>99.5</v>
      </c>
      <c r="P63" s="165">
        <v>99.5</v>
      </c>
    </row>
    <row r="64" spans="1:16">
      <c r="A64" s="296"/>
      <c r="B64" s="144" t="s">
        <v>69</v>
      </c>
      <c r="C64" s="165" t="b">
        <v>0</v>
      </c>
      <c r="D64" s="224">
        <v>6</v>
      </c>
      <c r="E64" s="224">
        <v>10</v>
      </c>
      <c r="F64" s="225">
        <v>12</v>
      </c>
      <c r="G64" s="226">
        <v>3</v>
      </c>
      <c r="H64" s="226">
        <v>13</v>
      </c>
      <c r="I64" s="227">
        <v>5</v>
      </c>
      <c r="J64" s="227">
        <v>10</v>
      </c>
      <c r="K64" s="228">
        <v>3.5</v>
      </c>
      <c r="L64" s="228">
        <v>9</v>
      </c>
      <c r="M64" s="229">
        <v>13</v>
      </c>
      <c r="N64" s="229">
        <v>12</v>
      </c>
      <c r="O64" s="165">
        <v>96.5</v>
      </c>
      <c r="P64" s="165">
        <v>96.5</v>
      </c>
    </row>
    <row r="65" spans="1:16">
      <c r="A65" s="296"/>
      <c r="B65" s="141" t="s">
        <v>70</v>
      </c>
      <c r="C65" s="165" t="b">
        <v>1</v>
      </c>
      <c r="D65" s="230"/>
      <c r="E65" s="230"/>
      <c r="F65" s="231"/>
      <c r="G65" s="232"/>
      <c r="H65" s="232"/>
      <c r="I65" s="233"/>
      <c r="J65" s="233"/>
      <c r="K65" s="234"/>
      <c r="L65" s="234"/>
      <c r="M65" s="235"/>
      <c r="N65" s="235"/>
      <c r="O65" s="167"/>
      <c r="P65" s="167"/>
    </row>
    <row r="66" spans="1:16">
      <c r="A66" s="296"/>
      <c r="B66" s="139" t="s">
        <v>71</v>
      </c>
      <c r="C66" s="165" t="b">
        <v>1</v>
      </c>
      <c r="D66" s="230"/>
      <c r="E66" s="230"/>
      <c r="F66" s="231"/>
      <c r="G66" s="232"/>
      <c r="H66" s="232"/>
      <c r="I66" s="233"/>
      <c r="J66" s="233"/>
      <c r="K66" s="234"/>
      <c r="L66" s="234"/>
      <c r="M66" s="235"/>
      <c r="N66" s="235"/>
      <c r="O66" s="167"/>
      <c r="P66" s="167"/>
    </row>
    <row r="67" spans="1:16">
      <c r="A67" s="296"/>
      <c r="B67" s="144" t="s">
        <v>72</v>
      </c>
      <c r="C67" s="165" t="b">
        <v>0</v>
      </c>
      <c r="D67" s="224">
        <v>4</v>
      </c>
      <c r="E67" s="224">
        <v>10</v>
      </c>
      <c r="F67" s="225">
        <v>15</v>
      </c>
      <c r="G67" s="226">
        <v>3</v>
      </c>
      <c r="H67" s="226">
        <v>10.5</v>
      </c>
      <c r="I67" s="227">
        <v>6</v>
      </c>
      <c r="J67" s="227">
        <v>9</v>
      </c>
      <c r="K67" s="228">
        <v>4</v>
      </c>
      <c r="L67" s="228">
        <v>9</v>
      </c>
      <c r="M67" s="229">
        <v>12</v>
      </c>
      <c r="N67" s="229">
        <v>9.5</v>
      </c>
      <c r="O67" s="165">
        <v>92</v>
      </c>
      <c r="P67" s="165">
        <v>92</v>
      </c>
    </row>
    <row r="68" spans="1:16">
      <c r="A68" s="296"/>
      <c r="B68" s="141" t="s">
        <v>73</v>
      </c>
      <c r="C68" s="165" t="b">
        <v>1</v>
      </c>
      <c r="D68" s="230"/>
      <c r="E68" s="230"/>
      <c r="F68" s="231"/>
      <c r="G68" s="232"/>
      <c r="H68" s="232"/>
      <c r="I68" s="233"/>
      <c r="J68" s="233"/>
      <c r="K68" s="234"/>
      <c r="L68" s="234"/>
      <c r="M68" s="235"/>
      <c r="N68" s="235"/>
      <c r="O68" s="167"/>
      <c r="P68" s="167"/>
    </row>
    <row r="69" spans="1:16">
      <c r="A69" s="296"/>
      <c r="B69" s="144" t="s">
        <v>74</v>
      </c>
      <c r="C69" s="165" t="b">
        <v>0</v>
      </c>
      <c r="D69" s="224">
        <v>4</v>
      </c>
      <c r="E69" s="224">
        <v>8.5</v>
      </c>
      <c r="F69" s="225">
        <v>12</v>
      </c>
      <c r="G69" s="226">
        <v>3</v>
      </c>
      <c r="H69" s="226">
        <v>10</v>
      </c>
      <c r="I69" s="227">
        <v>6</v>
      </c>
      <c r="J69" s="227">
        <v>8</v>
      </c>
      <c r="K69" s="228">
        <v>3.5</v>
      </c>
      <c r="L69" s="228">
        <v>7</v>
      </c>
      <c r="M69" s="229">
        <v>2</v>
      </c>
      <c r="N69" s="229">
        <v>9</v>
      </c>
      <c r="O69" s="165">
        <v>73</v>
      </c>
      <c r="P69" s="165">
        <v>73</v>
      </c>
    </row>
    <row r="70" spans="1:16">
      <c r="A70" s="296"/>
      <c r="B70" s="144" t="s">
        <v>75</v>
      </c>
      <c r="C70" s="165" t="b">
        <v>0</v>
      </c>
      <c r="D70" s="224">
        <v>5</v>
      </c>
      <c r="E70" s="224">
        <v>10</v>
      </c>
      <c r="F70" s="225">
        <v>15</v>
      </c>
      <c r="G70" s="226">
        <v>3</v>
      </c>
      <c r="H70" s="226">
        <v>14</v>
      </c>
      <c r="I70" s="227">
        <v>6</v>
      </c>
      <c r="J70" s="227">
        <v>10</v>
      </c>
      <c r="K70" s="228">
        <v>3.5</v>
      </c>
      <c r="L70" s="228">
        <v>9</v>
      </c>
      <c r="M70" s="229">
        <v>6</v>
      </c>
      <c r="N70" s="229">
        <v>7</v>
      </c>
      <c r="O70" s="165">
        <v>88.5</v>
      </c>
      <c r="P70" s="165">
        <v>88.5</v>
      </c>
    </row>
    <row r="71" spans="1:16">
      <c r="A71" s="296"/>
      <c r="B71" s="144" t="s">
        <v>76</v>
      </c>
      <c r="C71" s="165" t="b">
        <v>1</v>
      </c>
      <c r="D71" s="230"/>
      <c r="E71" s="230"/>
      <c r="F71" s="231"/>
      <c r="G71" s="232"/>
      <c r="H71" s="232"/>
      <c r="I71" s="233"/>
      <c r="J71" s="233"/>
      <c r="K71" s="234"/>
      <c r="L71" s="234"/>
      <c r="M71" s="235"/>
      <c r="N71" s="235"/>
      <c r="O71" s="167"/>
      <c r="P71" s="167"/>
    </row>
    <row r="72" spans="1:16">
      <c r="A72" s="296"/>
      <c r="B72" s="144" t="s">
        <v>77</v>
      </c>
      <c r="C72" s="165" t="b">
        <v>0</v>
      </c>
      <c r="D72" s="224">
        <v>5</v>
      </c>
      <c r="E72" s="224">
        <v>9</v>
      </c>
      <c r="F72" s="225">
        <v>12</v>
      </c>
      <c r="G72" s="226">
        <v>2.5</v>
      </c>
      <c r="H72" s="226">
        <v>11.5</v>
      </c>
      <c r="I72" s="227">
        <v>2</v>
      </c>
      <c r="J72" s="227">
        <v>10</v>
      </c>
      <c r="K72" s="228">
        <v>2.5</v>
      </c>
      <c r="L72" s="228">
        <v>6</v>
      </c>
      <c r="M72" s="229">
        <v>1</v>
      </c>
      <c r="N72" s="229">
        <v>10</v>
      </c>
      <c r="O72" s="165">
        <v>71.5</v>
      </c>
      <c r="P72" s="165">
        <v>71.5</v>
      </c>
    </row>
    <row r="73" spans="1:16">
      <c r="A73" s="296"/>
      <c r="B73" s="144" t="s">
        <v>78</v>
      </c>
      <c r="C73" s="165" t="b">
        <v>0</v>
      </c>
      <c r="D73" s="224">
        <v>6</v>
      </c>
      <c r="E73" s="224">
        <v>9</v>
      </c>
      <c r="F73" s="225">
        <v>16</v>
      </c>
      <c r="G73" s="226">
        <v>3</v>
      </c>
      <c r="H73" s="226">
        <v>13</v>
      </c>
      <c r="I73" s="227">
        <v>6</v>
      </c>
      <c r="J73" s="227">
        <v>10</v>
      </c>
      <c r="K73" s="228">
        <v>4</v>
      </c>
      <c r="L73" s="228">
        <v>6</v>
      </c>
      <c r="M73" s="229">
        <v>8</v>
      </c>
      <c r="N73" s="229">
        <v>10</v>
      </c>
      <c r="O73" s="165">
        <v>91</v>
      </c>
      <c r="P73" s="165">
        <v>91</v>
      </c>
    </row>
    <row r="74" spans="1:16">
      <c r="A74" s="296"/>
      <c r="B74" s="144" t="s">
        <v>79</v>
      </c>
      <c r="C74" s="165" t="b">
        <v>0</v>
      </c>
      <c r="D74" s="224">
        <v>5</v>
      </c>
      <c r="E74" s="224">
        <v>10</v>
      </c>
      <c r="F74" s="225">
        <v>15</v>
      </c>
      <c r="G74" s="226">
        <v>3</v>
      </c>
      <c r="H74" s="226">
        <v>13</v>
      </c>
      <c r="I74" s="227">
        <v>6</v>
      </c>
      <c r="J74" s="227">
        <v>10</v>
      </c>
      <c r="K74" s="228">
        <v>3.5</v>
      </c>
      <c r="L74" s="228">
        <v>16</v>
      </c>
      <c r="M74" s="229">
        <v>8</v>
      </c>
      <c r="N74" s="229">
        <v>8</v>
      </c>
      <c r="O74" s="165">
        <v>97.5</v>
      </c>
      <c r="P74" s="165">
        <v>97.5</v>
      </c>
    </row>
    <row r="75" spans="1:16">
      <c r="A75" s="296"/>
      <c r="B75" s="144" t="s">
        <v>80</v>
      </c>
      <c r="C75" s="165" t="b">
        <v>0</v>
      </c>
      <c r="D75" s="224">
        <v>5</v>
      </c>
      <c r="E75" s="224">
        <v>10</v>
      </c>
      <c r="F75" s="225">
        <v>19</v>
      </c>
      <c r="G75" s="226">
        <v>3</v>
      </c>
      <c r="H75" s="226">
        <v>14</v>
      </c>
      <c r="I75" s="227">
        <v>6</v>
      </c>
      <c r="J75" s="227">
        <v>9.5</v>
      </c>
      <c r="K75" s="228">
        <v>4</v>
      </c>
      <c r="L75" s="228">
        <v>9</v>
      </c>
      <c r="M75" s="229">
        <v>13</v>
      </c>
      <c r="N75" s="229">
        <v>12</v>
      </c>
      <c r="O75" s="165">
        <v>104.5</v>
      </c>
      <c r="P75" s="165">
        <v>100</v>
      </c>
    </row>
    <row r="76" spans="1:16">
      <c r="A76" s="296"/>
      <c r="B76" s="144" t="s">
        <v>81</v>
      </c>
      <c r="C76" s="165" t="b">
        <v>0</v>
      </c>
      <c r="D76" s="224">
        <v>5</v>
      </c>
      <c r="E76" s="224">
        <v>7</v>
      </c>
      <c r="F76" s="225">
        <v>14</v>
      </c>
      <c r="G76" s="226">
        <v>2.5</v>
      </c>
      <c r="H76" s="226">
        <v>12.5</v>
      </c>
      <c r="I76" s="227">
        <v>5</v>
      </c>
      <c r="J76" s="227">
        <v>10</v>
      </c>
      <c r="K76" s="228">
        <v>3</v>
      </c>
      <c r="L76" s="228">
        <v>3</v>
      </c>
      <c r="M76" s="229">
        <v>4</v>
      </c>
      <c r="N76" s="229">
        <v>2</v>
      </c>
      <c r="O76" s="165">
        <v>68</v>
      </c>
      <c r="P76" s="165">
        <v>68</v>
      </c>
    </row>
    <row r="77" spans="1:16">
      <c r="A77" s="296"/>
      <c r="B77" s="144" t="s">
        <v>82</v>
      </c>
      <c r="C77" s="165" t="b">
        <v>0</v>
      </c>
      <c r="D77" s="224">
        <v>5</v>
      </c>
      <c r="E77" s="224">
        <v>8.5</v>
      </c>
      <c r="F77" s="225">
        <v>19</v>
      </c>
      <c r="G77" s="226">
        <v>2.5</v>
      </c>
      <c r="H77" s="226">
        <v>11</v>
      </c>
      <c r="I77" s="227">
        <v>6</v>
      </c>
      <c r="J77" s="227">
        <v>8</v>
      </c>
      <c r="K77" s="228">
        <v>4</v>
      </c>
      <c r="L77" s="228">
        <v>9</v>
      </c>
      <c r="M77" s="229">
        <v>10</v>
      </c>
      <c r="N77" s="229">
        <v>11.5</v>
      </c>
      <c r="O77" s="165">
        <v>94.5</v>
      </c>
      <c r="P77" s="165">
        <v>94.5</v>
      </c>
    </row>
    <row r="78" spans="1:16">
      <c r="A78" s="296"/>
      <c r="B78" s="144" t="s">
        <v>83</v>
      </c>
      <c r="C78" s="165" t="b">
        <v>0</v>
      </c>
      <c r="D78" s="224">
        <v>4</v>
      </c>
      <c r="E78" s="224">
        <v>9.5</v>
      </c>
      <c r="F78" s="225">
        <v>17.5</v>
      </c>
      <c r="G78" s="226">
        <v>2</v>
      </c>
      <c r="H78" s="226">
        <v>9.5</v>
      </c>
      <c r="I78" s="227">
        <v>2.5</v>
      </c>
      <c r="J78" s="227">
        <v>8</v>
      </c>
      <c r="K78" s="228">
        <v>3.5</v>
      </c>
      <c r="L78" s="228">
        <v>6</v>
      </c>
      <c r="M78" s="229">
        <v>11</v>
      </c>
      <c r="N78" s="229">
        <v>11</v>
      </c>
      <c r="O78" s="165">
        <v>84.5</v>
      </c>
      <c r="P78" s="165">
        <v>84.5</v>
      </c>
    </row>
    <row r="79" spans="1:16">
      <c r="A79" s="296"/>
      <c r="B79" s="144" t="s">
        <v>84</v>
      </c>
      <c r="C79" s="165" t="b">
        <v>1</v>
      </c>
      <c r="D79" s="230"/>
      <c r="E79" s="230"/>
      <c r="F79" s="231"/>
      <c r="G79" s="232"/>
      <c r="H79" s="232"/>
      <c r="I79" s="233"/>
      <c r="J79" s="233"/>
      <c r="K79" s="234"/>
      <c r="L79" s="234"/>
      <c r="M79" s="235"/>
      <c r="N79" s="235"/>
      <c r="O79" s="167"/>
      <c r="P79" s="167"/>
    </row>
    <row r="80" spans="1:16">
      <c r="A80" s="296"/>
      <c r="B80" s="144" t="s">
        <v>85</v>
      </c>
      <c r="C80" s="165" t="b">
        <v>0</v>
      </c>
      <c r="D80" s="224">
        <v>5</v>
      </c>
      <c r="E80" s="224">
        <v>9.5</v>
      </c>
      <c r="F80" s="225">
        <v>10.5</v>
      </c>
      <c r="G80" s="226">
        <v>3</v>
      </c>
      <c r="H80" s="226">
        <v>13</v>
      </c>
      <c r="I80" s="227">
        <v>6</v>
      </c>
      <c r="J80" s="227">
        <v>8</v>
      </c>
      <c r="K80" s="228">
        <v>4</v>
      </c>
      <c r="L80" s="228">
        <v>9</v>
      </c>
      <c r="M80" s="229">
        <v>9</v>
      </c>
      <c r="N80" s="229">
        <v>7</v>
      </c>
      <c r="O80" s="165">
        <v>84</v>
      </c>
      <c r="P80" s="165">
        <v>84</v>
      </c>
    </row>
    <row r="81" spans="1:16">
      <c r="A81" s="296"/>
      <c r="B81" s="144" t="s">
        <v>86</v>
      </c>
      <c r="C81" s="165" t="b">
        <v>0</v>
      </c>
      <c r="D81" s="224">
        <v>5</v>
      </c>
      <c r="E81" s="224">
        <v>10</v>
      </c>
      <c r="F81" s="225">
        <v>19</v>
      </c>
      <c r="G81" s="226">
        <v>3</v>
      </c>
      <c r="H81" s="226">
        <v>13.5</v>
      </c>
      <c r="I81" s="227">
        <v>6</v>
      </c>
      <c r="J81" s="227">
        <v>10</v>
      </c>
      <c r="K81" s="228">
        <v>3</v>
      </c>
      <c r="L81" s="228">
        <v>16</v>
      </c>
      <c r="M81" s="229">
        <v>13</v>
      </c>
      <c r="N81" s="229">
        <v>10</v>
      </c>
      <c r="O81" s="165">
        <v>108.5</v>
      </c>
      <c r="P81" s="165">
        <v>100</v>
      </c>
    </row>
    <row r="82" spans="1:16">
      <c r="A82" s="296"/>
      <c r="B82" s="144" t="s">
        <v>87</v>
      </c>
      <c r="C82" s="165" t="b">
        <v>0</v>
      </c>
      <c r="D82" s="224">
        <v>5</v>
      </c>
      <c r="E82" s="224">
        <v>10</v>
      </c>
      <c r="F82" s="225">
        <v>16</v>
      </c>
      <c r="G82" s="226">
        <v>3</v>
      </c>
      <c r="H82" s="226">
        <v>11</v>
      </c>
      <c r="I82" s="227">
        <v>6</v>
      </c>
      <c r="J82" s="227">
        <v>10</v>
      </c>
      <c r="K82" s="228">
        <v>4</v>
      </c>
      <c r="L82" s="228">
        <v>16</v>
      </c>
      <c r="M82" s="229">
        <v>13</v>
      </c>
      <c r="N82" s="229">
        <v>9</v>
      </c>
      <c r="O82" s="165">
        <v>103</v>
      </c>
      <c r="P82" s="165">
        <v>100</v>
      </c>
    </row>
    <row r="83" spans="1:16">
      <c r="A83" s="297" t="s">
        <v>88</v>
      </c>
      <c r="B83" s="145" t="s">
        <v>89</v>
      </c>
      <c r="C83" s="165" t="b">
        <v>0</v>
      </c>
      <c r="D83" s="224">
        <v>5</v>
      </c>
      <c r="E83" s="224">
        <v>10</v>
      </c>
      <c r="F83" s="225">
        <v>15.5</v>
      </c>
      <c r="G83" s="226">
        <v>3</v>
      </c>
      <c r="H83" s="226">
        <v>10</v>
      </c>
      <c r="I83" s="227">
        <v>6</v>
      </c>
      <c r="J83" s="227">
        <v>9</v>
      </c>
      <c r="K83" s="228">
        <v>4</v>
      </c>
      <c r="L83" s="228">
        <v>6</v>
      </c>
      <c r="M83" s="229">
        <v>12</v>
      </c>
      <c r="N83" s="229">
        <v>8</v>
      </c>
      <c r="O83" s="165">
        <v>88.5</v>
      </c>
      <c r="P83" s="165">
        <v>88.5</v>
      </c>
    </row>
    <row r="84" spans="1:16">
      <c r="A84" s="297"/>
      <c r="B84" s="145" t="s">
        <v>90</v>
      </c>
      <c r="C84" s="165" t="b">
        <v>0</v>
      </c>
      <c r="D84" s="224">
        <v>6</v>
      </c>
      <c r="E84" s="224">
        <v>10</v>
      </c>
      <c r="F84" s="225">
        <v>13</v>
      </c>
      <c r="G84" s="226">
        <v>3</v>
      </c>
      <c r="H84" s="226">
        <v>14</v>
      </c>
      <c r="I84" s="227">
        <v>5</v>
      </c>
      <c r="J84" s="227">
        <v>8</v>
      </c>
      <c r="K84" s="228">
        <v>3.5</v>
      </c>
      <c r="L84" s="228">
        <v>5</v>
      </c>
      <c r="M84" s="229">
        <v>9</v>
      </c>
      <c r="N84" s="229">
        <v>10</v>
      </c>
      <c r="O84" s="165">
        <v>86.5</v>
      </c>
      <c r="P84" s="165">
        <v>86.5</v>
      </c>
    </row>
    <row r="85" spans="1:16">
      <c r="A85" s="297"/>
      <c r="B85" s="145" t="s">
        <v>91</v>
      </c>
      <c r="C85" s="165" t="b">
        <v>0</v>
      </c>
      <c r="D85" s="224">
        <v>4.5</v>
      </c>
      <c r="E85" s="224">
        <v>9.5</v>
      </c>
      <c r="F85" s="225">
        <v>10</v>
      </c>
      <c r="G85" s="226">
        <v>3</v>
      </c>
      <c r="H85" s="226">
        <v>11</v>
      </c>
      <c r="I85" s="227">
        <v>5</v>
      </c>
      <c r="J85" s="227">
        <v>10</v>
      </c>
      <c r="K85" s="228">
        <v>3</v>
      </c>
      <c r="L85" s="228">
        <v>9</v>
      </c>
      <c r="M85" s="229">
        <v>0.5</v>
      </c>
      <c r="N85" s="229">
        <v>10</v>
      </c>
      <c r="O85" s="165">
        <v>75.5</v>
      </c>
      <c r="P85" s="165">
        <v>75.5</v>
      </c>
    </row>
    <row r="86" spans="1:16">
      <c r="A86" s="297"/>
      <c r="B86" s="145" t="s">
        <v>92</v>
      </c>
      <c r="C86" s="165" t="b">
        <v>0</v>
      </c>
      <c r="D86" s="224">
        <v>6</v>
      </c>
      <c r="E86" s="224">
        <v>10</v>
      </c>
      <c r="F86" s="225">
        <v>17</v>
      </c>
      <c r="G86" s="226">
        <v>3</v>
      </c>
      <c r="H86" s="226">
        <v>11</v>
      </c>
      <c r="I86" s="227">
        <v>6</v>
      </c>
      <c r="J86" s="227">
        <v>10</v>
      </c>
      <c r="K86" s="228">
        <v>2</v>
      </c>
      <c r="L86" s="228">
        <v>9</v>
      </c>
      <c r="M86" s="229">
        <v>14</v>
      </c>
      <c r="N86" s="229">
        <v>12</v>
      </c>
      <c r="O86" s="165">
        <v>100</v>
      </c>
      <c r="P86" s="165">
        <v>100</v>
      </c>
    </row>
    <row r="87" spans="1:16">
      <c r="A87" s="297"/>
      <c r="B87" s="145" t="s">
        <v>93</v>
      </c>
      <c r="C87" s="165" t="b">
        <v>0</v>
      </c>
      <c r="D87" s="224">
        <v>6</v>
      </c>
      <c r="E87" s="224">
        <v>10</v>
      </c>
      <c r="F87" s="225">
        <v>16</v>
      </c>
      <c r="G87" s="226">
        <v>3</v>
      </c>
      <c r="H87" s="226">
        <v>11</v>
      </c>
      <c r="I87" s="227">
        <v>6</v>
      </c>
      <c r="J87" s="227">
        <v>10</v>
      </c>
      <c r="K87" s="228">
        <v>4</v>
      </c>
      <c r="L87" s="228">
        <v>9</v>
      </c>
      <c r="M87" s="229">
        <v>13</v>
      </c>
      <c r="N87" s="229">
        <v>12</v>
      </c>
      <c r="O87" s="165">
        <v>100</v>
      </c>
      <c r="P87" s="165">
        <v>100</v>
      </c>
    </row>
    <row r="88" spans="1:16">
      <c r="A88" s="297"/>
      <c r="B88" s="145" t="s">
        <v>94</v>
      </c>
      <c r="C88" s="165" t="b">
        <v>0</v>
      </c>
      <c r="D88" s="224">
        <v>6</v>
      </c>
      <c r="E88" s="224">
        <v>10</v>
      </c>
      <c r="F88" s="225">
        <v>18</v>
      </c>
      <c r="G88" s="226">
        <v>3</v>
      </c>
      <c r="H88" s="226">
        <v>11</v>
      </c>
      <c r="I88" s="227">
        <v>5</v>
      </c>
      <c r="J88" s="227">
        <v>10</v>
      </c>
      <c r="K88" s="228">
        <v>4</v>
      </c>
      <c r="L88" s="228">
        <v>9</v>
      </c>
      <c r="M88" s="229">
        <v>12</v>
      </c>
      <c r="N88" s="229">
        <v>12</v>
      </c>
      <c r="O88" s="165">
        <v>100</v>
      </c>
      <c r="P88" s="165">
        <v>100</v>
      </c>
    </row>
    <row r="89" spans="1:16">
      <c r="A89" s="297"/>
      <c r="B89" s="145" t="s">
        <v>95</v>
      </c>
      <c r="C89" s="165" t="b">
        <v>1</v>
      </c>
      <c r="D89" s="230"/>
      <c r="E89" s="230"/>
      <c r="F89" s="231"/>
      <c r="G89" s="232"/>
      <c r="H89" s="232"/>
      <c r="I89" s="233"/>
      <c r="J89" s="233"/>
      <c r="K89" s="234"/>
      <c r="L89" s="234"/>
      <c r="M89" s="235"/>
      <c r="N89" s="235"/>
      <c r="O89" s="167"/>
      <c r="P89" s="167"/>
    </row>
    <row r="90" spans="1:16">
      <c r="A90" s="297"/>
      <c r="B90" s="145" t="s">
        <v>96</v>
      </c>
      <c r="C90" s="165" t="b">
        <v>0</v>
      </c>
      <c r="D90" s="224">
        <v>6</v>
      </c>
      <c r="E90" s="224">
        <v>10</v>
      </c>
      <c r="F90" s="225">
        <v>15</v>
      </c>
      <c r="G90" s="226">
        <v>3</v>
      </c>
      <c r="H90" s="226">
        <v>11</v>
      </c>
      <c r="I90" s="227">
        <v>5</v>
      </c>
      <c r="J90" s="227">
        <v>10</v>
      </c>
      <c r="K90" s="228">
        <v>4</v>
      </c>
      <c r="L90" s="228">
        <v>16</v>
      </c>
      <c r="M90" s="229">
        <v>10</v>
      </c>
      <c r="N90" s="229">
        <v>12</v>
      </c>
      <c r="O90" s="165">
        <v>102</v>
      </c>
      <c r="P90" s="165">
        <v>100</v>
      </c>
    </row>
    <row r="91" spans="1:16">
      <c r="A91" s="297"/>
      <c r="B91" s="145" t="s">
        <v>97</v>
      </c>
      <c r="C91" s="165" t="b">
        <v>0</v>
      </c>
      <c r="D91" s="224">
        <v>5</v>
      </c>
      <c r="E91" s="224">
        <v>10</v>
      </c>
      <c r="F91" s="225">
        <v>17</v>
      </c>
      <c r="G91" s="226">
        <v>3</v>
      </c>
      <c r="H91" s="226">
        <v>11</v>
      </c>
      <c r="I91" s="227">
        <v>6</v>
      </c>
      <c r="J91" s="227">
        <v>10</v>
      </c>
      <c r="K91" s="228">
        <v>3.5</v>
      </c>
      <c r="L91" s="228">
        <v>16</v>
      </c>
      <c r="M91" s="229">
        <v>13</v>
      </c>
      <c r="N91" s="229">
        <v>10</v>
      </c>
      <c r="O91" s="165">
        <v>104.5</v>
      </c>
      <c r="P91" s="165">
        <v>100</v>
      </c>
    </row>
    <row r="92" spans="1:16">
      <c r="A92" s="297"/>
      <c r="B92" s="145" t="s">
        <v>98</v>
      </c>
      <c r="C92" s="165" t="b">
        <v>0</v>
      </c>
      <c r="D92" s="224">
        <v>6</v>
      </c>
      <c r="E92" s="224">
        <v>10</v>
      </c>
      <c r="F92" s="225">
        <v>19</v>
      </c>
      <c r="G92" s="226">
        <v>3</v>
      </c>
      <c r="H92" s="226">
        <v>14</v>
      </c>
      <c r="I92" s="227">
        <v>6</v>
      </c>
      <c r="J92" s="227">
        <v>10</v>
      </c>
      <c r="K92" s="228">
        <v>4</v>
      </c>
      <c r="L92" s="228">
        <v>16</v>
      </c>
      <c r="M92" s="229">
        <v>14</v>
      </c>
      <c r="N92" s="229">
        <v>12</v>
      </c>
      <c r="O92" s="165">
        <v>114</v>
      </c>
      <c r="P92" s="165">
        <v>100</v>
      </c>
    </row>
    <row r="93" spans="1:16">
      <c r="A93" s="297"/>
      <c r="B93" s="145" t="s">
        <v>99</v>
      </c>
      <c r="C93" s="165" t="b">
        <v>0</v>
      </c>
      <c r="D93" s="224">
        <v>6</v>
      </c>
      <c r="E93" s="224">
        <v>10</v>
      </c>
      <c r="F93" s="225">
        <v>18</v>
      </c>
      <c r="G93" s="226">
        <v>3</v>
      </c>
      <c r="H93" s="226">
        <v>12.5</v>
      </c>
      <c r="I93" s="227">
        <v>6</v>
      </c>
      <c r="J93" s="227">
        <v>10</v>
      </c>
      <c r="K93" s="228">
        <v>4</v>
      </c>
      <c r="L93" s="228">
        <v>9</v>
      </c>
      <c r="M93" s="229">
        <v>14</v>
      </c>
      <c r="N93" s="229">
        <v>12</v>
      </c>
      <c r="O93" s="165">
        <v>104.5</v>
      </c>
      <c r="P93" s="165">
        <v>100</v>
      </c>
    </row>
    <row r="94" spans="1:16">
      <c r="A94" s="297"/>
      <c r="B94" s="145" t="s">
        <v>100</v>
      </c>
      <c r="C94" s="165" t="b">
        <v>0</v>
      </c>
      <c r="D94" s="224">
        <v>5</v>
      </c>
      <c r="E94" s="224">
        <v>10</v>
      </c>
      <c r="F94" s="225">
        <v>19</v>
      </c>
      <c r="G94" s="226">
        <v>3</v>
      </c>
      <c r="H94" s="226">
        <v>14</v>
      </c>
      <c r="I94" s="227">
        <v>6</v>
      </c>
      <c r="J94" s="227">
        <v>8</v>
      </c>
      <c r="K94" s="228">
        <v>4</v>
      </c>
      <c r="L94" s="228">
        <v>16</v>
      </c>
      <c r="M94" s="229">
        <v>9.5</v>
      </c>
      <c r="N94" s="229">
        <v>10.5</v>
      </c>
      <c r="O94" s="165">
        <v>105</v>
      </c>
      <c r="P94" s="165">
        <v>100</v>
      </c>
    </row>
    <row r="95" spans="1:16">
      <c r="A95" s="297"/>
      <c r="B95" s="145" t="s">
        <v>101</v>
      </c>
      <c r="C95" s="165" t="b">
        <v>1</v>
      </c>
      <c r="D95" s="230"/>
      <c r="E95" s="230"/>
      <c r="F95" s="231"/>
      <c r="G95" s="232"/>
      <c r="H95" s="232"/>
      <c r="I95" s="233"/>
      <c r="J95" s="233"/>
      <c r="K95" s="234"/>
      <c r="L95" s="234"/>
      <c r="M95" s="235"/>
      <c r="N95" s="235"/>
      <c r="O95" s="167"/>
      <c r="P95" s="167"/>
    </row>
    <row r="96" spans="1:16">
      <c r="A96" s="297"/>
      <c r="B96" s="145" t="s">
        <v>102</v>
      </c>
      <c r="C96" s="165" t="b">
        <v>0</v>
      </c>
      <c r="D96" s="224">
        <v>4</v>
      </c>
      <c r="E96" s="224">
        <v>10</v>
      </c>
      <c r="F96" s="225">
        <v>16</v>
      </c>
      <c r="G96" s="226">
        <v>3</v>
      </c>
      <c r="H96" s="226">
        <v>10</v>
      </c>
      <c r="I96" s="227">
        <v>6</v>
      </c>
      <c r="J96" s="227">
        <v>10</v>
      </c>
      <c r="K96" s="228">
        <v>4</v>
      </c>
      <c r="L96" s="228">
        <v>9</v>
      </c>
      <c r="M96" s="229">
        <v>13</v>
      </c>
      <c r="N96" s="229">
        <v>12</v>
      </c>
      <c r="O96" s="165">
        <v>97</v>
      </c>
      <c r="P96" s="165">
        <v>97</v>
      </c>
    </row>
    <row r="97" spans="1:16">
      <c r="A97" s="297"/>
      <c r="B97" s="139" t="s">
        <v>103</v>
      </c>
      <c r="C97" s="165" t="b">
        <v>1</v>
      </c>
      <c r="D97" s="230"/>
      <c r="E97" s="230"/>
      <c r="F97" s="231"/>
      <c r="G97" s="232"/>
      <c r="H97" s="232"/>
      <c r="I97" s="233"/>
      <c r="J97" s="233"/>
      <c r="K97" s="234"/>
      <c r="L97" s="234"/>
      <c r="M97" s="235"/>
      <c r="N97" s="235"/>
      <c r="O97" s="167"/>
      <c r="P97" s="167"/>
    </row>
    <row r="98" spans="1:16">
      <c r="A98" s="297"/>
      <c r="B98" s="145" t="s">
        <v>104</v>
      </c>
      <c r="C98" s="165" t="b">
        <v>0</v>
      </c>
      <c r="D98" s="224">
        <v>5</v>
      </c>
      <c r="E98" s="224">
        <v>8</v>
      </c>
      <c r="F98" s="225">
        <v>15</v>
      </c>
      <c r="G98" s="226">
        <v>3</v>
      </c>
      <c r="H98" s="226">
        <v>14</v>
      </c>
      <c r="I98" s="227">
        <v>6</v>
      </c>
      <c r="J98" s="227">
        <v>10</v>
      </c>
      <c r="K98" s="228">
        <v>4</v>
      </c>
      <c r="L98" s="228">
        <v>7</v>
      </c>
      <c r="M98" s="229">
        <v>13</v>
      </c>
      <c r="N98" s="229">
        <v>12</v>
      </c>
      <c r="O98" s="165">
        <v>97</v>
      </c>
      <c r="P98" s="165">
        <v>97</v>
      </c>
    </row>
    <row r="99" spans="1:16">
      <c r="A99" s="297"/>
      <c r="B99" s="145" t="s">
        <v>105</v>
      </c>
      <c r="C99" s="165" t="b">
        <v>0</v>
      </c>
      <c r="D99" s="224">
        <v>5</v>
      </c>
      <c r="E99" s="224">
        <v>9.5</v>
      </c>
      <c r="F99" s="225">
        <v>14</v>
      </c>
      <c r="G99" s="226">
        <v>3</v>
      </c>
      <c r="H99" s="226">
        <v>11</v>
      </c>
      <c r="I99" s="227">
        <v>6</v>
      </c>
      <c r="J99" s="227">
        <v>10</v>
      </c>
      <c r="K99" s="228">
        <v>4</v>
      </c>
      <c r="L99" s="228">
        <v>9</v>
      </c>
      <c r="M99" s="229">
        <v>12</v>
      </c>
      <c r="N99" s="229">
        <v>9</v>
      </c>
      <c r="O99" s="165">
        <v>92.5</v>
      </c>
      <c r="P99" s="165">
        <v>92.5</v>
      </c>
    </row>
    <row r="100" spans="1:16">
      <c r="A100" s="297"/>
      <c r="B100" s="145" t="s">
        <v>106</v>
      </c>
      <c r="C100" s="165" t="b">
        <v>0</v>
      </c>
      <c r="D100" s="224">
        <v>5</v>
      </c>
      <c r="E100" s="224">
        <v>10</v>
      </c>
      <c r="F100" s="225">
        <v>19</v>
      </c>
      <c r="G100" s="226">
        <v>2.5</v>
      </c>
      <c r="H100" s="226">
        <v>13.5</v>
      </c>
      <c r="I100" s="227">
        <v>6</v>
      </c>
      <c r="J100" s="227">
        <v>10</v>
      </c>
      <c r="K100" s="228">
        <v>4</v>
      </c>
      <c r="L100" s="228">
        <v>9</v>
      </c>
      <c r="M100" s="229">
        <v>13</v>
      </c>
      <c r="N100" s="229">
        <v>10</v>
      </c>
      <c r="O100" s="165">
        <v>102</v>
      </c>
      <c r="P100" s="165">
        <v>100</v>
      </c>
    </row>
    <row r="101" spans="1:16">
      <c r="A101" s="297"/>
      <c r="B101" s="145" t="s">
        <v>107</v>
      </c>
      <c r="C101" s="165" t="b">
        <v>1</v>
      </c>
      <c r="D101" s="230"/>
      <c r="E101" s="230"/>
      <c r="F101" s="231"/>
      <c r="G101" s="232"/>
      <c r="H101" s="232"/>
      <c r="I101" s="233"/>
      <c r="J101" s="233"/>
      <c r="K101" s="234"/>
      <c r="L101" s="234"/>
      <c r="M101" s="235"/>
      <c r="N101" s="235"/>
      <c r="O101" s="167"/>
      <c r="P101" s="167"/>
    </row>
    <row r="102" spans="1:16">
      <c r="A102" s="297"/>
      <c r="B102" s="145" t="s">
        <v>108</v>
      </c>
      <c r="C102" s="165" t="b">
        <v>0</v>
      </c>
      <c r="D102" s="224">
        <v>5</v>
      </c>
      <c r="E102" s="224">
        <v>10</v>
      </c>
      <c r="F102" s="225">
        <v>16.5</v>
      </c>
      <c r="G102" s="226">
        <v>3</v>
      </c>
      <c r="H102" s="226">
        <v>11</v>
      </c>
      <c r="I102" s="227">
        <v>3.5</v>
      </c>
      <c r="J102" s="227">
        <v>10</v>
      </c>
      <c r="K102" s="228">
        <v>3.5</v>
      </c>
      <c r="L102" s="228">
        <v>16</v>
      </c>
      <c r="M102" s="229">
        <v>9</v>
      </c>
      <c r="N102" s="229">
        <v>8</v>
      </c>
      <c r="O102" s="165">
        <v>95.5</v>
      </c>
      <c r="P102" s="165">
        <v>95.5</v>
      </c>
    </row>
    <row r="103" spans="1:16">
      <c r="A103" s="288" t="s">
        <v>109</v>
      </c>
      <c r="B103" s="146" t="s">
        <v>110</v>
      </c>
      <c r="C103" s="165" t="b">
        <v>0</v>
      </c>
      <c r="D103" s="224">
        <v>5</v>
      </c>
      <c r="E103" s="224">
        <v>10</v>
      </c>
      <c r="F103" s="225">
        <v>18</v>
      </c>
      <c r="G103" s="226">
        <v>3</v>
      </c>
      <c r="H103" s="226">
        <v>14</v>
      </c>
      <c r="I103" s="227">
        <v>6</v>
      </c>
      <c r="J103" s="227">
        <v>10</v>
      </c>
      <c r="K103" s="228">
        <v>4</v>
      </c>
      <c r="L103" s="228">
        <v>16</v>
      </c>
      <c r="M103" s="229">
        <v>13</v>
      </c>
      <c r="N103" s="229">
        <v>12</v>
      </c>
      <c r="O103" s="165">
        <v>111</v>
      </c>
      <c r="P103" s="165">
        <v>100</v>
      </c>
    </row>
    <row r="104" spans="1:16">
      <c r="A104" s="288"/>
      <c r="B104" s="146" t="s">
        <v>111</v>
      </c>
      <c r="C104" s="165" t="b">
        <v>0</v>
      </c>
      <c r="D104" s="224">
        <v>5</v>
      </c>
      <c r="E104" s="224">
        <v>10</v>
      </c>
      <c r="F104" s="225">
        <v>17</v>
      </c>
      <c r="G104" s="226">
        <v>3</v>
      </c>
      <c r="H104" s="226">
        <v>13</v>
      </c>
      <c r="I104" s="227">
        <v>6</v>
      </c>
      <c r="J104" s="227">
        <v>8</v>
      </c>
      <c r="K104" s="228">
        <v>4</v>
      </c>
      <c r="L104" s="228">
        <v>16</v>
      </c>
      <c r="M104" s="229">
        <v>14</v>
      </c>
      <c r="N104" s="229">
        <v>12</v>
      </c>
      <c r="O104" s="165">
        <v>108</v>
      </c>
      <c r="P104" s="165">
        <v>100</v>
      </c>
    </row>
    <row r="105" spans="1:16">
      <c r="A105" s="288"/>
      <c r="B105" s="146" t="s">
        <v>112</v>
      </c>
      <c r="C105" s="165" t="b">
        <v>0</v>
      </c>
      <c r="D105" s="224">
        <v>4</v>
      </c>
      <c r="E105" s="224">
        <v>9</v>
      </c>
      <c r="F105" s="225">
        <v>12</v>
      </c>
      <c r="G105" s="226">
        <v>2</v>
      </c>
      <c r="H105" s="226">
        <v>7</v>
      </c>
      <c r="I105" s="227">
        <v>4</v>
      </c>
      <c r="J105" s="227">
        <v>10</v>
      </c>
      <c r="K105" s="228">
        <v>2.5</v>
      </c>
      <c r="L105" s="228">
        <v>7</v>
      </c>
      <c r="M105" s="229">
        <v>3</v>
      </c>
      <c r="N105" s="229">
        <v>4</v>
      </c>
      <c r="O105" s="165">
        <v>64.5</v>
      </c>
      <c r="P105" s="165">
        <v>64.5</v>
      </c>
    </row>
    <row r="106" spans="1:16">
      <c r="A106" s="288"/>
      <c r="B106" s="146" t="s">
        <v>113</v>
      </c>
      <c r="C106" s="165" t="b">
        <v>0</v>
      </c>
      <c r="D106" s="224">
        <v>5</v>
      </c>
      <c r="E106" s="224">
        <v>10</v>
      </c>
      <c r="F106" s="225">
        <v>16</v>
      </c>
      <c r="G106" s="226">
        <v>3</v>
      </c>
      <c r="H106" s="226">
        <v>13</v>
      </c>
      <c r="I106" s="227">
        <v>6</v>
      </c>
      <c r="J106" s="227">
        <v>10</v>
      </c>
      <c r="K106" s="228">
        <v>3.5</v>
      </c>
      <c r="L106" s="228">
        <v>16</v>
      </c>
      <c r="M106" s="229">
        <v>14</v>
      </c>
      <c r="N106" s="229">
        <v>11.5</v>
      </c>
      <c r="O106" s="165">
        <v>108</v>
      </c>
      <c r="P106" s="165">
        <v>100</v>
      </c>
    </row>
    <row r="107" spans="1:16">
      <c r="A107" s="288"/>
      <c r="B107" s="146" t="s">
        <v>114</v>
      </c>
      <c r="C107" s="165" t="b">
        <v>0</v>
      </c>
      <c r="D107" s="224">
        <v>5</v>
      </c>
      <c r="E107" s="224">
        <v>9.5</v>
      </c>
      <c r="F107" s="225">
        <v>17</v>
      </c>
      <c r="G107" s="226">
        <v>3</v>
      </c>
      <c r="H107" s="226">
        <v>11</v>
      </c>
      <c r="I107" s="227">
        <v>6</v>
      </c>
      <c r="J107" s="227">
        <v>10</v>
      </c>
      <c r="K107" s="228">
        <v>4</v>
      </c>
      <c r="L107" s="228">
        <v>9</v>
      </c>
      <c r="M107" s="229">
        <v>13</v>
      </c>
      <c r="N107" s="229">
        <v>10</v>
      </c>
      <c r="O107" s="165">
        <v>97.5</v>
      </c>
      <c r="P107" s="165">
        <v>97.5</v>
      </c>
    </row>
    <row r="108" spans="1:16">
      <c r="A108" s="288"/>
      <c r="B108" s="146" t="s">
        <v>115</v>
      </c>
      <c r="C108" s="165" t="b">
        <v>0</v>
      </c>
      <c r="D108" s="224">
        <v>5</v>
      </c>
      <c r="E108" s="224">
        <v>10</v>
      </c>
      <c r="F108" s="225">
        <v>17</v>
      </c>
      <c r="G108" s="226">
        <v>3</v>
      </c>
      <c r="H108" s="226">
        <v>11</v>
      </c>
      <c r="I108" s="227">
        <v>6</v>
      </c>
      <c r="J108" s="227">
        <v>10</v>
      </c>
      <c r="K108" s="228">
        <v>3</v>
      </c>
      <c r="L108" s="228">
        <v>7</v>
      </c>
      <c r="M108" s="229">
        <v>13</v>
      </c>
      <c r="N108" s="229">
        <v>10</v>
      </c>
      <c r="O108" s="165">
        <v>95</v>
      </c>
      <c r="P108" s="165">
        <v>95</v>
      </c>
    </row>
    <row r="109" spans="1:16">
      <c r="A109" s="288"/>
      <c r="B109" s="146" t="s">
        <v>116</v>
      </c>
      <c r="C109" s="165" t="b">
        <v>0</v>
      </c>
      <c r="D109" s="224">
        <v>6</v>
      </c>
      <c r="E109" s="224">
        <v>10</v>
      </c>
      <c r="F109" s="225">
        <v>16</v>
      </c>
      <c r="G109" s="226">
        <v>3</v>
      </c>
      <c r="H109" s="226">
        <v>11</v>
      </c>
      <c r="I109" s="227">
        <v>5</v>
      </c>
      <c r="J109" s="227">
        <v>9</v>
      </c>
      <c r="K109" s="228">
        <v>3</v>
      </c>
      <c r="L109" s="228">
        <v>7</v>
      </c>
      <c r="M109" s="229">
        <v>10</v>
      </c>
      <c r="N109" s="229">
        <v>10</v>
      </c>
      <c r="O109" s="165">
        <v>90</v>
      </c>
      <c r="P109" s="165">
        <v>90</v>
      </c>
    </row>
    <row r="110" spans="1:16">
      <c r="A110" s="288"/>
      <c r="B110" s="146" t="s">
        <v>117</v>
      </c>
      <c r="C110" s="165" t="b">
        <v>0</v>
      </c>
      <c r="D110" s="224">
        <v>5</v>
      </c>
      <c r="E110" s="224">
        <v>10</v>
      </c>
      <c r="F110" s="225">
        <v>18</v>
      </c>
      <c r="G110" s="226">
        <v>3</v>
      </c>
      <c r="H110" s="226">
        <v>10</v>
      </c>
      <c r="I110" s="227">
        <v>6</v>
      </c>
      <c r="J110" s="227">
        <v>10</v>
      </c>
      <c r="K110" s="228">
        <v>3.5</v>
      </c>
      <c r="L110" s="228">
        <v>16</v>
      </c>
      <c r="M110" s="229">
        <v>14</v>
      </c>
      <c r="N110" s="229">
        <v>12</v>
      </c>
      <c r="O110" s="165">
        <v>107.5</v>
      </c>
      <c r="P110" s="165">
        <v>100</v>
      </c>
    </row>
    <row r="111" spans="1:16">
      <c r="A111" s="288"/>
      <c r="B111" s="146" t="s">
        <v>118</v>
      </c>
      <c r="C111" s="165" t="b">
        <v>0</v>
      </c>
      <c r="D111" s="224">
        <v>5</v>
      </c>
      <c r="E111" s="224">
        <v>8</v>
      </c>
      <c r="F111" s="225">
        <v>17</v>
      </c>
      <c r="G111" s="226">
        <v>3</v>
      </c>
      <c r="H111" s="226">
        <v>7</v>
      </c>
      <c r="I111" s="227">
        <v>6</v>
      </c>
      <c r="J111" s="227">
        <v>10</v>
      </c>
      <c r="K111" s="228">
        <v>3.5</v>
      </c>
      <c r="L111" s="228">
        <v>8</v>
      </c>
      <c r="M111" s="229">
        <v>9</v>
      </c>
      <c r="N111" s="229">
        <v>10</v>
      </c>
      <c r="O111" s="165">
        <v>86.5</v>
      </c>
      <c r="P111" s="165">
        <v>86.5</v>
      </c>
    </row>
    <row r="112" spans="1:16">
      <c r="A112" s="288"/>
      <c r="B112" s="146" t="s">
        <v>119</v>
      </c>
      <c r="C112" s="165" t="b">
        <v>0</v>
      </c>
      <c r="D112" s="224">
        <v>5</v>
      </c>
      <c r="E112" s="224">
        <v>10</v>
      </c>
      <c r="F112" s="225">
        <v>16</v>
      </c>
      <c r="G112" s="226">
        <v>3</v>
      </c>
      <c r="H112" s="226">
        <v>13.5</v>
      </c>
      <c r="I112" s="227">
        <v>6</v>
      </c>
      <c r="J112" s="227">
        <v>10</v>
      </c>
      <c r="K112" s="228">
        <v>4</v>
      </c>
      <c r="L112" s="228">
        <v>6</v>
      </c>
      <c r="M112" s="229">
        <v>12</v>
      </c>
      <c r="N112" s="229">
        <v>11.5</v>
      </c>
      <c r="O112" s="165">
        <v>97</v>
      </c>
      <c r="P112" s="165">
        <v>97</v>
      </c>
    </row>
    <row r="113" spans="1:16">
      <c r="A113" s="288"/>
      <c r="B113" s="146" t="s">
        <v>120</v>
      </c>
      <c r="C113" s="165" t="b">
        <v>0</v>
      </c>
      <c r="D113" s="224">
        <v>5</v>
      </c>
      <c r="E113" s="224">
        <v>9.5</v>
      </c>
      <c r="F113" s="225">
        <v>11</v>
      </c>
      <c r="G113" s="226">
        <v>3</v>
      </c>
      <c r="H113" s="226">
        <v>12</v>
      </c>
      <c r="I113" s="227">
        <v>5.5</v>
      </c>
      <c r="J113" s="227">
        <v>10</v>
      </c>
      <c r="K113" s="228">
        <v>3</v>
      </c>
      <c r="L113" s="228">
        <v>7</v>
      </c>
      <c r="M113" s="229">
        <v>9</v>
      </c>
      <c r="N113" s="229">
        <v>8</v>
      </c>
      <c r="O113" s="165">
        <v>83</v>
      </c>
      <c r="P113" s="165">
        <v>83</v>
      </c>
    </row>
    <row r="114" spans="1:16">
      <c r="A114" s="288"/>
      <c r="B114" s="146" t="s">
        <v>121</v>
      </c>
      <c r="C114" s="165" t="b">
        <v>0</v>
      </c>
      <c r="D114" s="224">
        <v>5</v>
      </c>
      <c r="E114" s="224">
        <v>10</v>
      </c>
      <c r="F114" s="225">
        <v>15</v>
      </c>
      <c r="G114" s="226">
        <v>3</v>
      </c>
      <c r="H114" s="226">
        <v>13.5</v>
      </c>
      <c r="I114" s="227">
        <v>6</v>
      </c>
      <c r="J114" s="227">
        <v>10</v>
      </c>
      <c r="K114" s="228">
        <v>3.5</v>
      </c>
      <c r="L114" s="228">
        <v>16</v>
      </c>
      <c r="M114" s="229">
        <v>13</v>
      </c>
      <c r="N114" s="229">
        <v>12</v>
      </c>
      <c r="O114" s="165">
        <v>107</v>
      </c>
      <c r="P114" s="165">
        <v>100</v>
      </c>
    </row>
    <row r="115" spans="1:16">
      <c r="A115" s="288"/>
      <c r="B115" s="146" t="s">
        <v>122</v>
      </c>
      <c r="C115" s="165" t="b">
        <v>0</v>
      </c>
      <c r="D115" s="224">
        <v>5</v>
      </c>
      <c r="E115" s="224">
        <v>10</v>
      </c>
      <c r="F115" s="225">
        <v>17</v>
      </c>
      <c r="G115" s="226">
        <v>3</v>
      </c>
      <c r="H115" s="226">
        <v>13.5</v>
      </c>
      <c r="I115" s="227">
        <v>6</v>
      </c>
      <c r="J115" s="227">
        <v>10</v>
      </c>
      <c r="K115" s="228">
        <v>3.5</v>
      </c>
      <c r="L115" s="228">
        <v>16</v>
      </c>
      <c r="M115" s="229">
        <v>14</v>
      </c>
      <c r="N115" s="229">
        <v>12</v>
      </c>
      <c r="O115" s="165">
        <v>110</v>
      </c>
      <c r="P115" s="165">
        <v>100</v>
      </c>
    </row>
    <row r="116" spans="1:16">
      <c r="A116" s="288"/>
      <c r="B116" s="146" t="s">
        <v>123</v>
      </c>
      <c r="C116" s="165" t="b">
        <v>0</v>
      </c>
      <c r="D116" s="224">
        <v>6</v>
      </c>
      <c r="E116" s="224">
        <v>10</v>
      </c>
      <c r="F116" s="225">
        <v>17</v>
      </c>
      <c r="G116" s="226">
        <v>3</v>
      </c>
      <c r="H116" s="226">
        <v>11</v>
      </c>
      <c r="I116" s="227">
        <v>6</v>
      </c>
      <c r="J116" s="227">
        <v>10</v>
      </c>
      <c r="K116" s="228">
        <v>3</v>
      </c>
      <c r="L116" s="228">
        <v>9</v>
      </c>
      <c r="M116" s="229">
        <v>13</v>
      </c>
      <c r="N116" s="229">
        <v>12</v>
      </c>
      <c r="O116" s="165">
        <v>100</v>
      </c>
      <c r="P116" s="165">
        <v>100</v>
      </c>
    </row>
    <row r="117" spans="1:16">
      <c r="A117" s="288"/>
      <c r="B117" s="146" t="s">
        <v>124</v>
      </c>
      <c r="C117" s="165" t="b">
        <v>0</v>
      </c>
      <c r="D117" s="224">
        <v>6</v>
      </c>
      <c r="E117" s="224">
        <v>10</v>
      </c>
      <c r="F117" s="225">
        <v>18</v>
      </c>
      <c r="G117" s="226">
        <v>3</v>
      </c>
      <c r="H117" s="226">
        <v>11</v>
      </c>
      <c r="I117" s="227">
        <v>5</v>
      </c>
      <c r="J117" s="227">
        <v>10</v>
      </c>
      <c r="K117" s="228">
        <v>4</v>
      </c>
      <c r="L117" s="228">
        <v>16</v>
      </c>
      <c r="M117" s="229">
        <v>13</v>
      </c>
      <c r="N117" s="229">
        <v>11.5</v>
      </c>
      <c r="O117" s="165">
        <v>107.5</v>
      </c>
      <c r="P117" s="165">
        <v>100</v>
      </c>
    </row>
    <row r="118" spans="1:16">
      <c r="A118" s="288"/>
      <c r="B118" s="146" t="s">
        <v>125</v>
      </c>
      <c r="C118" s="165" t="b">
        <v>0</v>
      </c>
      <c r="D118" s="224">
        <v>5</v>
      </c>
      <c r="E118" s="224">
        <v>10</v>
      </c>
      <c r="F118" s="225">
        <v>18</v>
      </c>
      <c r="G118" s="226">
        <v>3</v>
      </c>
      <c r="H118" s="226">
        <v>13.5</v>
      </c>
      <c r="I118" s="227">
        <v>6</v>
      </c>
      <c r="J118" s="227">
        <v>10</v>
      </c>
      <c r="K118" s="228">
        <v>4</v>
      </c>
      <c r="L118" s="228">
        <v>8</v>
      </c>
      <c r="M118" s="229">
        <v>14</v>
      </c>
      <c r="N118" s="229">
        <v>12</v>
      </c>
      <c r="O118" s="165">
        <v>103.5</v>
      </c>
      <c r="P118" s="165">
        <v>100</v>
      </c>
    </row>
    <row r="119" spans="1:16">
      <c r="A119" s="289" t="s">
        <v>126</v>
      </c>
      <c r="B119" s="147" t="s">
        <v>127</v>
      </c>
      <c r="C119" s="165" t="b">
        <v>1</v>
      </c>
      <c r="D119" s="230"/>
      <c r="E119" s="230"/>
      <c r="F119" s="231"/>
      <c r="G119" s="232"/>
      <c r="H119" s="232"/>
      <c r="I119" s="233"/>
      <c r="J119" s="233"/>
      <c r="K119" s="234"/>
      <c r="L119" s="234"/>
      <c r="M119" s="235"/>
      <c r="N119" s="235"/>
      <c r="O119" s="167"/>
      <c r="P119" s="167"/>
    </row>
    <row r="120" spans="1:16">
      <c r="A120" s="289"/>
      <c r="B120" s="147" t="s">
        <v>128</v>
      </c>
      <c r="C120" s="165" t="b">
        <v>0</v>
      </c>
      <c r="D120" s="224">
        <v>4.5</v>
      </c>
      <c r="E120" s="224">
        <v>9</v>
      </c>
      <c r="F120" s="225">
        <v>13.5</v>
      </c>
      <c r="G120" s="226">
        <v>2</v>
      </c>
      <c r="H120" s="226">
        <v>10</v>
      </c>
      <c r="I120" s="227">
        <v>4.5</v>
      </c>
      <c r="J120" s="227">
        <v>10</v>
      </c>
      <c r="K120" s="228">
        <v>3.5</v>
      </c>
      <c r="L120" s="228">
        <v>6</v>
      </c>
      <c r="M120" s="229">
        <v>6</v>
      </c>
      <c r="N120" s="229">
        <v>8</v>
      </c>
      <c r="O120" s="165">
        <v>77</v>
      </c>
      <c r="P120" s="165">
        <v>77</v>
      </c>
    </row>
    <row r="121" spans="1:16">
      <c r="A121" s="289"/>
      <c r="B121" s="147" t="s">
        <v>129</v>
      </c>
      <c r="C121" s="165" t="b">
        <v>0</v>
      </c>
      <c r="D121" s="224">
        <v>5</v>
      </c>
      <c r="E121" s="224">
        <v>9</v>
      </c>
      <c r="F121" s="225">
        <v>15.5</v>
      </c>
      <c r="G121" s="226">
        <v>1.5</v>
      </c>
      <c r="H121" s="226">
        <v>10.5</v>
      </c>
      <c r="I121" s="227">
        <v>4.5</v>
      </c>
      <c r="J121" s="227">
        <v>10</v>
      </c>
      <c r="K121" s="228">
        <v>3.5</v>
      </c>
      <c r="L121" s="228">
        <v>6</v>
      </c>
      <c r="M121" s="229">
        <v>13</v>
      </c>
      <c r="N121" s="229">
        <v>10</v>
      </c>
      <c r="O121" s="165">
        <v>88.5</v>
      </c>
      <c r="P121" s="165">
        <v>88.5</v>
      </c>
    </row>
    <row r="122" spans="1:16">
      <c r="A122" s="289"/>
      <c r="B122" s="147" t="s">
        <v>130</v>
      </c>
      <c r="C122" s="165" t="b">
        <v>0</v>
      </c>
      <c r="D122" s="224">
        <v>5</v>
      </c>
      <c r="E122" s="224">
        <v>9</v>
      </c>
      <c r="F122" s="225">
        <v>15</v>
      </c>
      <c r="G122" s="226">
        <v>2.5</v>
      </c>
      <c r="H122" s="226">
        <v>10.5</v>
      </c>
      <c r="I122" s="227">
        <v>3</v>
      </c>
      <c r="J122" s="227">
        <v>10</v>
      </c>
      <c r="K122" s="228">
        <v>4</v>
      </c>
      <c r="L122" s="228">
        <v>9</v>
      </c>
      <c r="M122" s="229">
        <v>14</v>
      </c>
      <c r="N122" s="229">
        <v>9</v>
      </c>
      <c r="O122" s="165">
        <v>91</v>
      </c>
      <c r="P122" s="165">
        <v>91</v>
      </c>
    </row>
    <row r="123" spans="1:16">
      <c r="A123" s="289"/>
      <c r="B123" s="147" t="s">
        <v>131</v>
      </c>
      <c r="C123" s="165" t="b">
        <v>0</v>
      </c>
      <c r="D123" s="224">
        <v>5</v>
      </c>
      <c r="E123" s="224">
        <v>10</v>
      </c>
      <c r="F123" s="225">
        <v>17</v>
      </c>
      <c r="G123" s="226">
        <v>3</v>
      </c>
      <c r="H123" s="226">
        <v>13.5</v>
      </c>
      <c r="I123" s="227">
        <v>6</v>
      </c>
      <c r="J123" s="227">
        <v>8</v>
      </c>
      <c r="K123" s="228">
        <v>4</v>
      </c>
      <c r="L123" s="228">
        <v>9</v>
      </c>
      <c r="M123" s="229">
        <v>11</v>
      </c>
      <c r="N123" s="229">
        <v>8</v>
      </c>
      <c r="O123" s="165">
        <v>94.5</v>
      </c>
      <c r="P123" s="165">
        <v>94.5</v>
      </c>
    </row>
    <row r="124" spans="1:16">
      <c r="A124" s="289"/>
      <c r="B124" s="147" t="s">
        <v>132</v>
      </c>
      <c r="C124" s="165" t="b">
        <v>0</v>
      </c>
      <c r="D124" s="224">
        <v>3</v>
      </c>
      <c r="E124" s="224">
        <v>2</v>
      </c>
      <c r="F124" s="225">
        <v>8</v>
      </c>
      <c r="G124" s="226">
        <v>1</v>
      </c>
      <c r="H124" s="226">
        <v>9</v>
      </c>
      <c r="I124" s="227">
        <v>1.5</v>
      </c>
      <c r="J124" s="227">
        <v>7</v>
      </c>
      <c r="K124" s="228">
        <v>4</v>
      </c>
      <c r="L124" s="228">
        <v>2</v>
      </c>
      <c r="M124" s="229">
        <v>2</v>
      </c>
      <c r="N124" s="229">
        <v>2</v>
      </c>
      <c r="O124" s="165">
        <v>41.5</v>
      </c>
      <c r="P124" s="165">
        <v>41.5</v>
      </c>
    </row>
    <row r="125" spans="1:16">
      <c r="A125" s="289"/>
      <c r="B125" s="147" t="s">
        <v>133</v>
      </c>
      <c r="C125" s="165" t="b">
        <v>0</v>
      </c>
      <c r="D125" s="224">
        <v>5</v>
      </c>
      <c r="E125" s="224">
        <v>5.5</v>
      </c>
      <c r="F125" s="225">
        <v>19</v>
      </c>
      <c r="G125" s="226">
        <v>2.5</v>
      </c>
      <c r="H125" s="226">
        <v>14</v>
      </c>
      <c r="I125" s="227">
        <v>6</v>
      </c>
      <c r="J125" s="227">
        <v>8</v>
      </c>
      <c r="K125" s="228">
        <v>4</v>
      </c>
      <c r="L125" s="228">
        <v>9</v>
      </c>
      <c r="M125" s="229">
        <v>10</v>
      </c>
      <c r="N125" s="229">
        <v>9.5</v>
      </c>
      <c r="O125" s="165">
        <v>92.5</v>
      </c>
      <c r="P125" s="165">
        <v>92.5</v>
      </c>
    </row>
    <row r="126" spans="1:16">
      <c r="A126" s="289"/>
      <c r="B126" s="147" t="s">
        <v>134</v>
      </c>
      <c r="C126" s="165" t="b">
        <v>0</v>
      </c>
      <c r="D126" s="224">
        <v>4</v>
      </c>
      <c r="E126" s="224">
        <v>5</v>
      </c>
      <c r="F126" s="225">
        <v>13</v>
      </c>
      <c r="G126" s="226">
        <v>2</v>
      </c>
      <c r="H126" s="226">
        <v>11</v>
      </c>
      <c r="I126" s="227">
        <v>6</v>
      </c>
      <c r="J126" s="227">
        <v>10</v>
      </c>
      <c r="K126" s="228">
        <v>4</v>
      </c>
      <c r="L126" s="228">
        <v>6</v>
      </c>
      <c r="M126" s="229">
        <v>8</v>
      </c>
      <c r="N126" s="229">
        <v>10</v>
      </c>
      <c r="O126" s="165">
        <v>79</v>
      </c>
      <c r="P126" s="165">
        <v>79</v>
      </c>
    </row>
    <row r="127" spans="1:16">
      <c r="A127" s="289"/>
      <c r="B127" s="147" t="s">
        <v>135</v>
      </c>
      <c r="C127" s="165" t="b">
        <v>0</v>
      </c>
      <c r="D127" s="224">
        <v>6</v>
      </c>
      <c r="E127" s="224">
        <v>8</v>
      </c>
      <c r="F127" s="225">
        <v>12</v>
      </c>
      <c r="G127" s="226">
        <v>3</v>
      </c>
      <c r="H127" s="226">
        <v>7.5</v>
      </c>
      <c r="I127" s="227">
        <v>4</v>
      </c>
      <c r="J127" s="227">
        <v>5</v>
      </c>
      <c r="K127" s="228">
        <v>3.5</v>
      </c>
      <c r="L127" s="228">
        <v>9</v>
      </c>
      <c r="M127" s="229">
        <v>10</v>
      </c>
      <c r="N127" s="229">
        <v>10</v>
      </c>
      <c r="O127" s="165">
        <v>78</v>
      </c>
      <c r="P127" s="165">
        <v>78</v>
      </c>
    </row>
    <row r="128" spans="1:16">
      <c r="A128" s="289"/>
      <c r="B128" s="147" t="s">
        <v>136</v>
      </c>
      <c r="C128" s="165" t="b">
        <v>0</v>
      </c>
      <c r="D128" s="224">
        <v>4</v>
      </c>
      <c r="E128" s="224">
        <v>10</v>
      </c>
      <c r="F128" s="225">
        <v>16</v>
      </c>
      <c r="G128" s="226">
        <v>3</v>
      </c>
      <c r="H128" s="226">
        <v>11</v>
      </c>
      <c r="I128" s="227">
        <v>5</v>
      </c>
      <c r="J128" s="227">
        <v>10</v>
      </c>
      <c r="K128" s="228">
        <v>3</v>
      </c>
      <c r="L128" s="228">
        <v>13</v>
      </c>
      <c r="M128" s="229">
        <v>14</v>
      </c>
      <c r="N128" s="229">
        <v>12</v>
      </c>
      <c r="O128" s="165">
        <v>101</v>
      </c>
      <c r="P128" s="165">
        <v>100</v>
      </c>
    </row>
    <row r="129" spans="1:16">
      <c r="A129" s="289"/>
      <c r="B129" s="147" t="s">
        <v>137</v>
      </c>
      <c r="C129" s="165" t="b">
        <v>1</v>
      </c>
      <c r="D129" s="230"/>
      <c r="E129" s="230"/>
      <c r="F129" s="231"/>
      <c r="G129" s="232"/>
      <c r="H129" s="232"/>
      <c r="I129" s="233"/>
      <c r="J129" s="233"/>
      <c r="K129" s="234"/>
      <c r="L129" s="234"/>
      <c r="M129" s="235"/>
      <c r="N129" s="235"/>
      <c r="O129" s="167"/>
      <c r="P129" s="167"/>
    </row>
    <row r="130" spans="1:16">
      <c r="A130" s="289"/>
      <c r="B130" s="147" t="s">
        <v>138</v>
      </c>
      <c r="C130" s="165" t="b">
        <v>0</v>
      </c>
      <c r="D130" s="224">
        <v>2.5</v>
      </c>
      <c r="E130" s="224">
        <v>1</v>
      </c>
      <c r="F130" s="225">
        <v>2</v>
      </c>
      <c r="G130" s="226">
        <v>2</v>
      </c>
      <c r="H130" s="226">
        <v>6</v>
      </c>
      <c r="I130" s="227">
        <v>5</v>
      </c>
      <c r="J130" s="227">
        <v>4</v>
      </c>
      <c r="K130" s="228">
        <v>2</v>
      </c>
      <c r="L130" s="228">
        <v>4</v>
      </c>
      <c r="M130" s="229">
        <v>4</v>
      </c>
      <c r="N130" s="229">
        <v>2</v>
      </c>
      <c r="O130" s="165">
        <v>34.5</v>
      </c>
      <c r="P130" s="165">
        <v>34.5</v>
      </c>
    </row>
    <row r="131" spans="1:16">
      <c r="A131" s="289"/>
      <c r="B131" s="147" t="s">
        <v>139</v>
      </c>
      <c r="C131" s="165" t="b">
        <v>0</v>
      </c>
      <c r="D131" s="224">
        <v>4</v>
      </c>
      <c r="E131" s="224">
        <v>9</v>
      </c>
      <c r="F131" s="225">
        <v>6</v>
      </c>
      <c r="G131" s="226">
        <v>2</v>
      </c>
      <c r="H131" s="226">
        <v>6</v>
      </c>
      <c r="I131" s="227">
        <v>4.5</v>
      </c>
      <c r="J131" s="227">
        <v>8</v>
      </c>
      <c r="K131" s="228">
        <v>3.5</v>
      </c>
      <c r="L131" s="228">
        <v>6</v>
      </c>
      <c r="M131" s="229">
        <v>0</v>
      </c>
      <c r="N131" s="229">
        <v>2</v>
      </c>
      <c r="O131" s="165">
        <v>51</v>
      </c>
      <c r="P131" s="165">
        <v>51</v>
      </c>
    </row>
    <row r="132" spans="1:16">
      <c r="A132" s="289"/>
      <c r="B132" s="147" t="s">
        <v>140</v>
      </c>
      <c r="C132" s="165" t="b">
        <v>0</v>
      </c>
      <c r="D132" s="224">
        <v>5</v>
      </c>
      <c r="E132" s="224">
        <v>10</v>
      </c>
      <c r="F132" s="225">
        <v>16</v>
      </c>
      <c r="G132" s="226">
        <v>3</v>
      </c>
      <c r="H132" s="226">
        <v>11.5</v>
      </c>
      <c r="I132" s="227">
        <v>5.5</v>
      </c>
      <c r="J132" s="227">
        <v>10</v>
      </c>
      <c r="K132" s="228">
        <v>3.5</v>
      </c>
      <c r="L132" s="228">
        <v>7</v>
      </c>
      <c r="M132" s="229">
        <v>10</v>
      </c>
      <c r="N132" s="229">
        <v>10</v>
      </c>
      <c r="O132" s="165">
        <v>91.5</v>
      </c>
      <c r="P132" s="165">
        <v>91.5</v>
      </c>
    </row>
    <row r="133" spans="1:16">
      <c r="A133" s="289"/>
      <c r="B133" s="147" t="s">
        <v>141</v>
      </c>
      <c r="C133" s="165" t="b">
        <v>0</v>
      </c>
      <c r="D133" s="224">
        <v>5</v>
      </c>
      <c r="E133" s="224">
        <v>10</v>
      </c>
      <c r="F133" s="225">
        <v>18</v>
      </c>
      <c r="G133" s="226">
        <v>3</v>
      </c>
      <c r="H133" s="226">
        <v>11</v>
      </c>
      <c r="I133" s="227">
        <v>6</v>
      </c>
      <c r="J133" s="227">
        <v>9</v>
      </c>
      <c r="K133" s="228">
        <v>4</v>
      </c>
      <c r="L133" s="228">
        <v>16</v>
      </c>
      <c r="M133" s="229">
        <v>13</v>
      </c>
      <c r="N133" s="229">
        <v>10</v>
      </c>
      <c r="O133" s="165">
        <v>105</v>
      </c>
      <c r="P133" s="165">
        <v>100</v>
      </c>
    </row>
    <row r="134" spans="1:16">
      <c r="A134" s="289"/>
      <c r="B134" s="147" t="s">
        <v>142</v>
      </c>
      <c r="C134" s="165" t="b">
        <v>1</v>
      </c>
      <c r="D134" s="230"/>
      <c r="E134" s="230"/>
      <c r="F134" s="231"/>
      <c r="G134" s="232"/>
      <c r="H134" s="232"/>
      <c r="I134" s="233"/>
      <c r="J134" s="233"/>
      <c r="K134" s="234"/>
      <c r="L134" s="234"/>
      <c r="M134" s="235"/>
      <c r="N134" s="235"/>
      <c r="O134" s="167"/>
      <c r="P134" s="167"/>
    </row>
    <row r="135" spans="1:16">
      <c r="A135" s="301" t="s">
        <v>143</v>
      </c>
      <c r="B135" s="148" t="s">
        <v>144</v>
      </c>
      <c r="C135" s="165" t="b">
        <v>0</v>
      </c>
      <c r="D135" s="224">
        <v>5</v>
      </c>
      <c r="E135" s="224">
        <v>10</v>
      </c>
      <c r="F135" s="225">
        <v>19</v>
      </c>
      <c r="G135" s="226">
        <v>3</v>
      </c>
      <c r="H135" s="226">
        <v>13.5</v>
      </c>
      <c r="I135" s="227">
        <v>6</v>
      </c>
      <c r="J135" s="227">
        <v>10</v>
      </c>
      <c r="K135" s="228">
        <v>4</v>
      </c>
      <c r="L135" s="228">
        <v>9</v>
      </c>
      <c r="M135" s="229">
        <v>13</v>
      </c>
      <c r="N135" s="229">
        <v>11.5</v>
      </c>
      <c r="O135" s="165">
        <v>104</v>
      </c>
      <c r="P135" s="165">
        <v>100</v>
      </c>
    </row>
    <row r="136" spans="1:16">
      <c r="A136" s="301"/>
      <c r="B136" s="149" t="s">
        <v>145</v>
      </c>
      <c r="C136" s="165" t="b">
        <v>1</v>
      </c>
      <c r="D136" s="230"/>
      <c r="E136" s="230"/>
      <c r="F136" s="231"/>
      <c r="G136" s="232"/>
      <c r="H136" s="232"/>
      <c r="I136" s="233"/>
      <c r="J136" s="233"/>
      <c r="K136" s="234"/>
      <c r="L136" s="234"/>
      <c r="M136" s="235"/>
      <c r="N136" s="235"/>
      <c r="O136" s="167"/>
      <c r="P136" s="167"/>
    </row>
    <row r="137" spans="1:16">
      <c r="A137" s="301"/>
      <c r="B137" s="148" t="s">
        <v>146</v>
      </c>
      <c r="C137" s="165" t="b">
        <v>0</v>
      </c>
      <c r="D137" s="224">
        <v>4.5</v>
      </c>
      <c r="E137" s="224">
        <v>10</v>
      </c>
      <c r="F137" s="225">
        <v>10.5</v>
      </c>
      <c r="G137" s="226">
        <v>2.5</v>
      </c>
      <c r="H137" s="226">
        <v>14</v>
      </c>
      <c r="I137" s="227">
        <v>6</v>
      </c>
      <c r="J137" s="227">
        <v>10</v>
      </c>
      <c r="K137" s="228">
        <v>3.5</v>
      </c>
      <c r="L137" s="228">
        <v>7</v>
      </c>
      <c r="M137" s="229">
        <v>11</v>
      </c>
      <c r="N137" s="229">
        <v>10</v>
      </c>
      <c r="O137" s="165">
        <v>89</v>
      </c>
      <c r="P137" s="165">
        <v>89</v>
      </c>
    </row>
    <row r="138" spans="1:16">
      <c r="A138" s="301"/>
      <c r="B138" s="149" t="s">
        <v>148</v>
      </c>
      <c r="C138" s="165" t="b">
        <v>1</v>
      </c>
      <c r="D138" s="230"/>
      <c r="E138" s="230"/>
      <c r="F138" s="231"/>
      <c r="G138" s="232"/>
      <c r="H138" s="232"/>
      <c r="I138" s="233"/>
      <c r="J138" s="233"/>
      <c r="K138" s="234"/>
      <c r="L138" s="234"/>
      <c r="M138" s="235"/>
      <c r="N138" s="235"/>
      <c r="O138" s="167"/>
      <c r="P138" s="167"/>
    </row>
    <row r="139" spans="1:16">
      <c r="A139" s="301"/>
      <c r="B139" s="149" t="s">
        <v>149</v>
      </c>
      <c r="C139" s="165" t="b">
        <v>1</v>
      </c>
      <c r="D139" s="230"/>
      <c r="E139" s="230"/>
      <c r="F139" s="231"/>
      <c r="G139" s="232"/>
      <c r="H139" s="232"/>
      <c r="I139" s="233"/>
      <c r="J139" s="233"/>
      <c r="K139" s="234"/>
      <c r="L139" s="234"/>
      <c r="M139" s="235"/>
      <c r="N139" s="235"/>
      <c r="O139" s="167"/>
      <c r="P139" s="167"/>
    </row>
    <row r="140" spans="1:16">
      <c r="A140" s="301"/>
      <c r="B140" s="148" t="s">
        <v>150</v>
      </c>
      <c r="C140" s="165" t="b">
        <v>0</v>
      </c>
      <c r="D140" s="224">
        <v>4</v>
      </c>
      <c r="E140" s="224">
        <v>9.5</v>
      </c>
      <c r="F140" s="225">
        <v>16</v>
      </c>
      <c r="G140" s="226">
        <v>3</v>
      </c>
      <c r="H140" s="226">
        <v>14</v>
      </c>
      <c r="I140" s="227">
        <v>6</v>
      </c>
      <c r="J140" s="227">
        <v>10</v>
      </c>
      <c r="K140" s="228">
        <v>4</v>
      </c>
      <c r="L140" s="228">
        <v>6</v>
      </c>
      <c r="M140" s="229">
        <v>8</v>
      </c>
      <c r="N140" s="229">
        <v>10</v>
      </c>
      <c r="O140" s="165">
        <v>90.5</v>
      </c>
      <c r="P140" s="165">
        <v>90.5</v>
      </c>
    </row>
    <row r="141" spans="1:16">
      <c r="A141" s="301"/>
      <c r="B141" s="148" t="s">
        <v>151</v>
      </c>
      <c r="C141" s="165" t="b">
        <v>0</v>
      </c>
      <c r="D141" s="224">
        <v>6</v>
      </c>
      <c r="E141" s="224">
        <v>10</v>
      </c>
      <c r="F141" s="225">
        <v>11</v>
      </c>
      <c r="G141" s="226">
        <v>1</v>
      </c>
      <c r="H141" s="226">
        <v>9.5</v>
      </c>
      <c r="I141" s="227">
        <v>5</v>
      </c>
      <c r="J141" s="227">
        <v>10</v>
      </c>
      <c r="K141" s="228">
        <v>3</v>
      </c>
      <c r="L141" s="228">
        <v>9</v>
      </c>
      <c r="M141" s="229">
        <v>8</v>
      </c>
      <c r="N141" s="229">
        <v>8</v>
      </c>
      <c r="O141" s="165">
        <v>80.5</v>
      </c>
      <c r="P141" s="165">
        <v>80.5</v>
      </c>
    </row>
    <row r="142" spans="1:16">
      <c r="A142" s="301"/>
      <c r="B142" s="148" t="s">
        <v>152</v>
      </c>
      <c r="C142" s="165" t="b">
        <v>0</v>
      </c>
      <c r="D142" s="224">
        <v>5</v>
      </c>
      <c r="E142" s="224">
        <v>10</v>
      </c>
      <c r="F142" s="225">
        <v>16</v>
      </c>
      <c r="G142" s="226">
        <v>3</v>
      </c>
      <c r="H142" s="226">
        <v>11</v>
      </c>
      <c r="I142" s="227">
        <v>6</v>
      </c>
      <c r="J142" s="227">
        <v>10</v>
      </c>
      <c r="K142" s="228">
        <v>4</v>
      </c>
      <c r="L142" s="228">
        <v>16</v>
      </c>
      <c r="M142" s="229">
        <v>14</v>
      </c>
      <c r="N142" s="229">
        <v>11</v>
      </c>
      <c r="O142" s="165">
        <v>106</v>
      </c>
      <c r="P142" s="165">
        <v>100</v>
      </c>
    </row>
    <row r="143" spans="1:16">
      <c r="A143" s="301"/>
      <c r="B143" s="148" t="s">
        <v>153</v>
      </c>
      <c r="C143" s="165" t="b">
        <v>0</v>
      </c>
      <c r="D143" s="224">
        <v>5</v>
      </c>
      <c r="E143" s="224">
        <v>4</v>
      </c>
      <c r="F143" s="225">
        <v>17</v>
      </c>
      <c r="G143" s="226">
        <v>3</v>
      </c>
      <c r="H143" s="226">
        <v>11.5</v>
      </c>
      <c r="I143" s="227">
        <v>6</v>
      </c>
      <c r="J143" s="227">
        <v>8</v>
      </c>
      <c r="K143" s="228">
        <v>4</v>
      </c>
      <c r="L143" s="228">
        <v>9</v>
      </c>
      <c r="M143" s="229">
        <v>13</v>
      </c>
      <c r="N143" s="229">
        <v>10</v>
      </c>
      <c r="O143" s="165">
        <v>90.5</v>
      </c>
      <c r="P143" s="165">
        <v>90.5</v>
      </c>
    </row>
    <row r="144" spans="1:16">
      <c r="A144" s="301"/>
      <c r="B144" s="148" t="s">
        <v>154</v>
      </c>
      <c r="C144" s="165" t="b">
        <v>0</v>
      </c>
      <c r="D144" s="224">
        <v>6</v>
      </c>
      <c r="E144" s="224">
        <v>10</v>
      </c>
      <c r="F144" s="225">
        <v>17</v>
      </c>
      <c r="G144" s="226">
        <v>3</v>
      </c>
      <c r="H144" s="226">
        <v>15</v>
      </c>
      <c r="I144" s="227">
        <v>6</v>
      </c>
      <c r="J144" s="227">
        <v>10</v>
      </c>
      <c r="K144" s="228">
        <v>3</v>
      </c>
      <c r="L144" s="228">
        <v>9</v>
      </c>
      <c r="M144" s="229">
        <v>8</v>
      </c>
      <c r="N144" s="229">
        <v>11</v>
      </c>
      <c r="O144" s="165">
        <v>98</v>
      </c>
      <c r="P144" s="165">
        <v>98</v>
      </c>
    </row>
    <row r="145" spans="1:16">
      <c r="A145" s="301"/>
      <c r="B145" s="148" t="s">
        <v>155</v>
      </c>
      <c r="C145" s="165" t="b">
        <v>0</v>
      </c>
      <c r="D145" s="224">
        <v>6</v>
      </c>
      <c r="E145" s="224">
        <v>9.5</v>
      </c>
      <c r="F145" s="225">
        <v>16</v>
      </c>
      <c r="G145" s="226">
        <v>3</v>
      </c>
      <c r="H145" s="226">
        <v>11</v>
      </c>
      <c r="I145" s="227">
        <v>6</v>
      </c>
      <c r="J145" s="227">
        <v>10</v>
      </c>
      <c r="K145" s="228">
        <v>3.5</v>
      </c>
      <c r="L145" s="228">
        <v>16</v>
      </c>
      <c r="M145" s="229">
        <v>11</v>
      </c>
      <c r="N145" s="229">
        <v>8</v>
      </c>
      <c r="O145" s="165">
        <v>100</v>
      </c>
      <c r="P145" s="165">
        <v>100</v>
      </c>
    </row>
    <row r="146" spans="1:16">
      <c r="A146" s="301"/>
      <c r="B146" s="149" t="s">
        <v>156</v>
      </c>
      <c r="C146" s="165" t="b">
        <v>1</v>
      </c>
      <c r="D146" s="230"/>
      <c r="E146" s="230"/>
      <c r="F146" s="231"/>
      <c r="G146" s="232"/>
      <c r="H146" s="232"/>
      <c r="I146" s="233"/>
      <c r="J146" s="233"/>
      <c r="K146" s="234"/>
      <c r="L146" s="234"/>
      <c r="M146" s="235"/>
      <c r="N146" s="235"/>
      <c r="O146" s="167"/>
      <c r="P146" s="167"/>
    </row>
    <row r="147" spans="1:16">
      <c r="A147" s="301"/>
      <c r="B147" s="148" t="s">
        <v>157</v>
      </c>
      <c r="C147" s="165" t="b">
        <v>0</v>
      </c>
      <c r="D147" s="224">
        <v>5</v>
      </c>
      <c r="E147" s="224">
        <v>10</v>
      </c>
      <c r="F147" s="225">
        <v>16</v>
      </c>
      <c r="G147" s="226">
        <v>3</v>
      </c>
      <c r="H147" s="226">
        <v>13</v>
      </c>
      <c r="I147" s="227">
        <v>4</v>
      </c>
      <c r="J147" s="227">
        <v>10</v>
      </c>
      <c r="K147" s="228">
        <v>3.5</v>
      </c>
      <c r="L147" s="228">
        <v>9</v>
      </c>
      <c r="M147" s="229">
        <v>9</v>
      </c>
      <c r="N147" s="229">
        <v>7</v>
      </c>
      <c r="O147" s="165">
        <v>89.5</v>
      </c>
      <c r="P147" s="165">
        <v>89.5</v>
      </c>
    </row>
    <row r="148" spans="1:16">
      <c r="A148" s="301"/>
      <c r="B148" s="148" t="s">
        <v>158</v>
      </c>
      <c r="C148" s="165" t="b">
        <v>0</v>
      </c>
      <c r="D148" s="224">
        <v>6</v>
      </c>
      <c r="E148" s="224">
        <v>10</v>
      </c>
      <c r="F148" s="225">
        <v>14.5</v>
      </c>
      <c r="G148" s="226">
        <v>0</v>
      </c>
      <c r="H148" s="226">
        <v>13.5</v>
      </c>
      <c r="I148" s="227">
        <v>6</v>
      </c>
      <c r="J148" s="227">
        <v>10</v>
      </c>
      <c r="K148" s="228">
        <v>4</v>
      </c>
      <c r="L148" s="228">
        <v>6</v>
      </c>
      <c r="M148" s="229">
        <v>12.5</v>
      </c>
      <c r="N148" s="229">
        <v>10</v>
      </c>
      <c r="O148" s="165">
        <v>92.5</v>
      </c>
      <c r="P148" s="165">
        <v>92.5</v>
      </c>
    </row>
    <row r="149" spans="1:16">
      <c r="A149" s="301"/>
      <c r="B149" s="148" t="s">
        <v>159</v>
      </c>
      <c r="C149" s="166" t="b">
        <v>0</v>
      </c>
      <c r="D149" s="151">
        <v>4</v>
      </c>
      <c r="E149" s="151">
        <v>3</v>
      </c>
      <c r="F149" s="151">
        <v>14</v>
      </c>
      <c r="G149" s="226">
        <v>3</v>
      </c>
      <c r="H149" s="226">
        <v>13.5</v>
      </c>
      <c r="I149" s="227">
        <v>4</v>
      </c>
      <c r="J149" s="227">
        <v>8</v>
      </c>
      <c r="K149" s="228">
        <v>3.5</v>
      </c>
      <c r="L149" s="228">
        <v>16</v>
      </c>
      <c r="M149" s="229">
        <v>6</v>
      </c>
      <c r="N149" s="229">
        <v>9.5</v>
      </c>
      <c r="O149" s="166">
        <v>84.5</v>
      </c>
      <c r="P149" s="166">
        <v>84.5</v>
      </c>
    </row>
    <row r="150" spans="1:16">
      <c r="A150" s="301"/>
      <c r="B150" s="148" t="s">
        <v>160</v>
      </c>
      <c r="C150" s="169" t="b">
        <v>0</v>
      </c>
      <c r="D150" s="157">
        <v>6</v>
      </c>
      <c r="E150" s="157">
        <v>10</v>
      </c>
      <c r="F150" s="157">
        <v>17</v>
      </c>
      <c r="G150" s="226">
        <v>3</v>
      </c>
      <c r="H150" s="226">
        <v>11</v>
      </c>
      <c r="I150" s="227">
        <v>6</v>
      </c>
      <c r="J150" s="227">
        <v>10</v>
      </c>
      <c r="K150" s="228">
        <v>4</v>
      </c>
      <c r="L150" s="228">
        <v>13</v>
      </c>
      <c r="M150" s="229">
        <v>12</v>
      </c>
      <c r="N150" s="229">
        <v>8</v>
      </c>
      <c r="O150" s="169">
        <v>100</v>
      </c>
      <c r="P150" s="169">
        <v>100</v>
      </c>
    </row>
    <row r="151" spans="1:16">
      <c r="A151" s="301"/>
      <c r="B151" s="148" t="s">
        <v>161</v>
      </c>
      <c r="C151" s="166" t="b">
        <v>0</v>
      </c>
      <c r="D151" s="151">
        <v>5</v>
      </c>
      <c r="E151" s="151">
        <v>8</v>
      </c>
      <c r="F151" s="151">
        <v>13</v>
      </c>
      <c r="G151" s="226">
        <v>2</v>
      </c>
      <c r="H151" s="226">
        <v>14</v>
      </c>
      <c r="I151" s="227">
        <v>6</v>
      </c>
      <c r="J151" s="227">
        <v>10</v>
      </c>
      <c r="K151" s="228">
        <v>4</v>
      </c>
      <c r="L151" s="228">
        <v>16</v>
      </c>
      <c r="M151" s="229">
        <v>4</v>
      </c>
      <c r="N151" s="229">
        <v>9.5</v>
      </c>
      <c r="O151" s="166">
        <v>91.5</v>
      </c>
      <c r="P151" s="166">
        <v>91.5</v>
      </c>
    </row>
    <row r="152" spans="1:16">
      <c r="A152" s="301"/>
      <c r="B152" s="148" t="s">
        <v>162</v>
      </c>
      <c r="C152" s="169" t="b">
        <v>0</v>
      </c>
      <c r="D152" s="157">
        <v>5</v>
      </c>
      <c r="E152" s="157">
        <v>10</v>
      </c>
      <c r="F152" s="157">
        <v>16</v>
      </c>
      <c r="G152" s="226">
        <v>3</v>
      </c>
      <c r="H152" s="226">
        <v>10</v>
      </c>
      <c r="I152" s="227">
        <v>6</v>
      </c>
      <c r="J152" s="227">
        <v>10</v>
      </c>
      <c r="K152" s="228">
        <v>4</v>
      </c>
      <c r="L152" s="228">
        <v>15</v>
      </c>
      <c r="M152" s="229">
        <v>14</v>
      </c>
      <c r="N152" s="229">
        <v>12</v>
      </c>
      <c r="O152" s="169">
        <v>105</v>
      </c>
      <c r="P152" s="169">
        <v>100</v>
      </c>
    </row>
    <row r="153" spans="1:16">
      <c r="A153" s="301"/>
      <c r="B153" s="148" t="s">
        <v>163</v>
      </c>
      <c r="C153" s="166" t="b">
        <v>1</v>
      </c>
      <c r="D153" s="152"/>
      <c r="E153" s="152"/>
      <c r="F153" s="152"/>
      <c r="G153" s="232"/>
      <c r="H153" s="232"/>
      <c r="I153" s="233"/>
      <c r="J153" s="233"/>
      <c r="K153" s="234"/>
      <c r="L153" s="234"/>
      <c r="M153" s="235"/>
      <c r="N153" s="235"/>
      <c r="O153" s="168"/>
      <c r="P153" s="168"/>
    </row>
    <row r="154" spans="1:16">
      <c r="A154" s="301"/>
      <c r="B154" s="149" t="s">
        <v>164</v>
      </c>
      <c r="C154" s="169" t="b">
        <v>1</v>
      </c>
      <c r="D154" s="158"/>
      <c r="E154" s="158"/>
      <c r="F154" s="158"/>
      <c r="G154" s="232"/>
      <c r="H154" s="232"/>
      <c r="I154" s="233"/>
      <c r="J154" s="233"/>
      <c r="K154" s="234"/>
      <c r="L154" s="234"/>
      <c r="M154" s="235"/>
      <c r="N154" s="235"/>
      <c r="O154" s="170"/>
      <c r="P154" s="170"/>
    </row>
    <row r="155" spans="1:16">
      <c r="A155" s="301"/>
      <c r="B155" s="148" t="s">
        <v>165</v>
      </c>
      <c r="C155" s="166" t="b">
        <v>0</v>
      </c>
      <c r="D155" s="151">
        <v>5</v>
      </c>
      <c r="E155" s="151">
        <v>2</v>
      </c>
      <c r="F155" s="151">
        <v>14</v>
      </c>
      <c r="G155" s="226">
        <v>2</v>
      </c>
      <c r="H155" s="226">
        <v>10</v>
      </c>
      <c r="I155" s="227">
        <v>6</v>
      </c>
      <c r="J155" s="227">
        <v>10</v>
      </c>
      <c r="K155" s="228">
        <v>3.5</v>
      </c>
      <c r="L155" s="228">
        <v>16</v>
      </c>
      <c r="M155" s="229">
        <v>6</v>
      </c>
      <c r="N155" s="229">
        <v>5</v>
      </c>
      <c r="O155" s="166">
        <v>79.5</v>
      </c>
      <c r="P155" s="166">
        <v>79.5</v>
      </c>
    </row>
    <row r="156" spans="1:16">
      <c r="A156" s="301"/>
      <c r="B156" s="148" t="s">
        <v>166</v>
      </c>
      <c r="C156" s="169" t="b">
        <v>0</v>
      </c>
      <c r="D156" s="157">
        <v>5</v>
      </c>
      <c r="E156" s="157">
        <v>10</v>
      </c>
      <c r="F156" s="157">
        <v>17</v>
      </c>
      <c r="G156" s="226">
        <v>3</v>
      </c>
      <c r="H156" s="226">
        <v>8.5</v>
      </c>
      <c r="I156" s="227">
        <v>6</v>
      </c>
      <c r="J156" s="227">
        <v>10</v>
      </c>
      <c r="K156" s="228">
        <v>3</v>
      </c>
      <c r="L156" s="228">
        <v>16</v>
      </c>
      <c r="M156" s="229">
        <v>10</v>
      </c>
      <c r="N156" s="229">
        <v>10</v>
      </c>
      <c r="O156" s="169">
        <v>98.5</v>
      </c>
      <c r="P156" s="169">
        <v>98.5</v>
      </c>
    </row>
    <row r="157" spans="1:16">
      <c r="A157" s="301"/>
      <c r="B157" s="148" t="s">
        <v>167</v>
      </c>
      <c r="C157" s="166" t="b">
        <v>0</v>
      </c>
      <c r="D157" s="151">
        <v>5</v>
      </c>
      <c r="E157" s="151">
        <v>8.5</v>
      </c>
      <c r="F157" s="151">
        <v>16</v>
      </c>
      <c r="G157" s="226">
        <v>3</v>
      </c>
      <c r="H157" s="226">
        <v>10</v>
      </c>
      <c r="I157" s="227">
        <v>5</v>
      </c>
      <c r="J157" s="227">
        <v>10</v>
      </c>
      <c r="K157" s="228">
        <v>4</v>
      </c>
      <c r="L157" s="228">
        <v>4</v>
      </c>
      <c r="M157" s="229">
        <v>10.5</v>
      </c>
      <c r="N157" s="229">
        <v>6</v>
      </c>
      <c r="O157" s="166">
        <v>82</v>
      </c>
      <c r="P157" s="166">
        <v>82</v>
      </c>
    </row>
    <row r="158" spans="1:16">
      <c r="A158" s="301"/>
      <c r="B158" s="148" t="s">
        <v>168</v>
      </c>
      <c r="C158" s="169" t="b">
        <v>0</v>
      </c>
      <c r="D158" s="157">
        <v>6</v>
      </c>
      <c r="E158" s="157">
        <v>10</v>
      </c>
      <c r="F158" s="157">
        <v>16</v>
      </c>
      <c r="G158" s="226">
        <v>2.5</v>
      </c>
      <c r="H158" s="226">
        <v>12.5</v>
      </c>
      <c r="I158" s="227">
        <v>2</v>
      </c>
      <c r="J158" s="227">
        <v>7</v>
      </c>
      <c r="K158" s="228">
        <v>2.5</v>
      </c>
      <c r="L158" s="228">
        <v>5</v>
      </c>
      <c r="M158" s="229">
        <v>9</v>
      </c>
      <c r="N158" s="229">
        <v>10</v>
      </c>
      <c r="O158" s="169">
        <v>82.5</v>
      </c>
      <c r="P158" s="169">
        <v>82.5</v>
      </c>
    </row>
    <row r="159" spans="1:16">
      <c r="A159" s="301"/>
      <c r="B159" s="148" t="s">
        <v>169</v>
      </c>
      <c r="C159" s="166" t="b">
        <v>0</v>
      </c>
      <c r="D159" s="151">
        <v>5.5</v>
      </c>
      <c r="E159" s="151">
        <v>8.5</v>
      </c>
      <c r="F159" s="151">
        <v>16</v>
      </c>
      <c r="G159" s="226">
        <v>2.5</v>
      </c>
      <c r="H159" s="226">
        <v>9</v>
      </c>
      <c r="I159" s="227">
        <v>5</v>
      </c>
      <c r="J159" s="227">
        <v>10</v>
      </c>
      <c r="K159" s="228">
        <v>3.5</v>
      </c>
      <c r="L159" s="228">
        <v>16</v>
      </c>
      <c r="M159" s="229">
        <v>4</v>
      </c>
      <c r="N159" s="229">
        <v>9</v>
      </c>
      <c r="O159" s="166">
        <v>89</v>
      </c>
      <c r="P159" s="166">
        <v>89</v>
      </c>
    </row>
    <row r="160" spans="1:16">
      <c r="A160" s="301"/>
      <c r="B160" s="148" t="s">
        <v>170</v>
      </c>
      <c r="C160" s="169" t="b">
        <v>0</v>
      </c>
      <c r="D160" s="157">
        <v>5</v>
      </c>
      <c r="E160" s="157">
        <v>9.5</v>
      </c>
      <c r="F160" s="157">
        <v>15</v>
      </c>
      <c r="G160" s="226">
        <v>3</v>
      </c>
      <c r="H160" s="226">
        <v>11</v>
      </c>
      <c r="I160" s="227">
        <v>6</v>
      </c>
      <c r="J160" s="227">
        <v>10</v>
      </c>
      <c r="K160" s="228">
        <v>3.5</v>
      </c>
      <c r="L160" s="228">
        <v>7</v>
      </c>
      <c r="M160" s="229">
        <v>11</v>
      </c>
      <c r="N160" s="229">
        <v>7</v>
      </c>
      <c r="O160" s="169">
        <v>88</v>
      </c>
      <c r="P160" s="169">
        <v>88</v>
      </c>
    </row>
    <row r="161" spans="1:16">
      <c r="A161" s="301"/>
      <c r="B161" s="148" t="s">
        <v>171</v>
      </c>
      <c r="C161" s="166" t="b">
        <v>0</v>
      </c>
      <c r="D161" s="151">
        <v>5</v>
      </c>
      <c r="E161" s="151">
        <v>9</v>
      </c>
      <c r="F161" s="151">
        <v>18</v>
      </c>
      <c r="G161" s="226">
        <v>3</v>
      </c>
      <c r="H161" s="226">
        <v>10</v>
      </c>
      <c r="I161" s="227">
        <v>6</v>
      </c>
      <c r="J161" s="227">
        <v>8.5</v>
      </c>
      <c r="K161" s="228">
        <v>3</v>
      </c>
      <c r="L161" s="228">
        <v>9</v>
      </c>
      <c r="M161" s="229">
        <v>2</v>
      </c>
      <c r="N161" s="229">
        <v>10</v>
      </c>
      <c r="O161" s="166">
        <v>83.5</v>
      </c>
      <c r="P161" s="166">
        <v>83.5</v>
      </c>
    </row>
    <row r="162" spans="1:16">
      <c r="A162" s="301"/>
      <c r="B162" s="148" t="s">
        <v>172</v>
      </c>
      <c r="C162" s="169" t="b">
        <v>0</v>
      </c>
      <c r="D162" s="157">
        <v>5</v>
      </c>
      <c r="E162" s="157">
        <v>10</v>
      </c>
      <c r="F162" s="157">
        <v>15</v>
      </c>
      <c r="G162" s="226">
        <v>3</v>
      </c>
      <c r="H162" s="226">
        <v>12</v>
      </c>
      <c r="I162" s="227">
        <v>6</v>
      </c>
      <c r="J162" s="227">
        <v>10</v>
      </c>
      <c r="K162" s="228">
        <v>4</v>
      </c>
      <c r="L162" s="228">
        <v>16</v>
      </c>
      <c r="M162" s="229">
        <v>13</v>
      </c>
      <c r="N162" s="229">
        <v>12</v>
      </c>
      <c r="O162" s="169">
        <v>106</v>
      </c>
      <c r="P162" s="169">
        <v>100</v>
      </c>
    </row>
    <row r="163" spans="1:16">
      <c r="A163" s="301"/>
      <c r="B163" s="148" t="s">
        <v>173</v>
      </c>
      <c r="C163" s="166" t="b">
        <v>0</v>
      </c>
      <c r="D163" s="151">
        <v>5</v>
      </c>
      <c r="E163" s="151">
        <v>10</v>
      </c>
      <c r="F163" s="151">
        <v>16.5</v>
      </c>
      <c r="G163" s="226">
        <v>2.5</v>
      </c>
      <c r="H163" s="226">
        <v>12.5</v>
      </c>
      <c r="I163" s="227">
        <v>6</v>
      </c>
      <c r="J163" s="227">
        <v>10</v>
      </c>
      <c r="K163" s="228">
        <v>3</v>
      </c>
      <c r="L163" s="228">
        <v>6</v>
      </c>
      <c r="M163" s="229">
        <v>7.5</v>
      </c>
      <c r="N163" s="229">
        <v>12</v>
      </c>
      <c r="O163" s="166">
        <v>91</v>
      </c>
      <c r="P163" s="166">
        <v>91</v>
      </c>
    </row>
    <row r="164" spans="1:16">
      <c r="A164" s="301"/>
      <c r="B164" s="148" t="s">
        <v>174</v>
      </c>
      <c r="C164" s="169" t="b">
        <v>0</v>
      </c>
      <c r="D164" s="157">
        <v>6</v>
      </c>
      <c r="E164" s="157">
        <v>8.5</v>
      </c>
      <c r="F164" s="157">
        <v>14</v>
      </c>
      <c r="G164" s="226">
        <v>3</v>
      </c>
      <c r="H164" s="226">
        <v>14</v>
      </c>
      <c r="I164" s="227">
        <v>3</v>
      </c>
      <c r="J164" s="227">
        <v>10</v>
      </c>
      <c r="K164" s="228">
        <v>3.5</v>
      </c>
      <c r="L164" s="228">
        <v>9</v>
      </c>
      <c r="M164" s="229">
        <v>5</v>
      </c>
      <c r="N164" s="229">
        <v>4</v>
      </c>
      <c r="O164" s="169">
        <v>80</v>
      </c>
      <c r="P164" s="169">
        <v>80</v>
      </c>
    </row>
    <row r="165" spans="1:16">
      <c r="A165" s="301"/>
      <c r="B165" s="148" t="s">
        <v>175</v>
      </c>
      <c r="C165" s="166" t="b">
        <v>0</v>
      </c>
      <c r="D165" s="151">
        <v>5</v>
      </c>
      <c r="E165" s="151">
        <v>10</v>
      </c>
      <c r="F165" s="151">
        <v>17</v>
      </c>
      <c r="G165" s="226">
        <v>3</v>
      </c>
      <c r="H165" s="226">
        <v>13</v>
      </c>
      <c r="I165" s="227">
        <v>6</v>
      </c>
      <c r="J165" s="227">
        <v>9</v>
      </c>
      <c r="K165" s="228">
        <v>4</v>
      </c>
      <c r="L165" s="228">
        <v>9</v>
      </c>
      <c r="M165" s="229">
        <v>14</v>
      </c>
      <c r="N165" s="229">
        <v>12</v>
      </c>
      <c r="O165" s="166">
        <v>102</v>
      </c>
      <c r="P165" s="166">
        <v>100</v>
      </c>
    </row>
    <row r="166" spans="1:16">
      <c r="A166" s="301"/>
      <c r="B166" s="148" t="s">
        <v>176</v>
      </c>
      <c r="C166" s="169" t="b">
        <v>0</v>
      </c>
      <c r="D166" s="157">
        <v>5</v>
      </c>
      <c r="E166" s="157">
        <v>8</v>
      </c>
      <c r="F166" s="157">
        <v>14</v>
      </c>
      <c r="G166" s="226">
        <v>3</v>
      </c>
      <c r="H166" s="226">
        <v>9</v>
      </c>
      <c r="I166" s="227">
        <v>2</v>
      </c>
      <c r="J166" s="227">
        <v>8</v>
      </c>
      <c r="K166" s="228">
        <v>4</v>
      </c>
      <c r="L166" s="228">
        <v>9</v>
      </c>
      <c r="M166" s="229">
        <v>10</v>
      </c>
      <c r="N166" s="229">
        <v>10</v>
      </c>
      <c r="O166" s="169">
        <v>82</v>
      </c>
      <c r="P166" s="169">
        <v>82</v>
      </c>
    </row>
    <row r="167" spans="1:16">
      <c r="A167" s="301"/>
      <c r="B167" s="148" t="s">
        <v>177</v>
      </c>
      <c r="C167" s="166" t="b">
        <v>0</v>
      </c>
      <c r="D167" s="151">
        <v>6</v>
      </c>
      <c r="E167" s="151">
        <v>9.5</v>
      </c>
      <c r="F167" s="151">
        <v>17</v>
      </c>
      <c r="G167" s="226">
        <v>3</v>
      </c>
      <c r="H167" s="226">
        <v>12</v>
      </c>
      <c r="I167" s="227">
        <v>6</v>
      </c>
      <c r="J167" s="227">
        <v>9</v>
      </c>
      <c r="K167" s="228">
        <v>4</v>
      </c>
      <c r="L167" s="228">
        <v>9</v>
      </c>
      <c r="M167" s="229">
        <v>14</v>
      </c>
      <c r="N167" s="229">
        <v>12</v>
      </c>
      <c r="O167" s="166">
        <v>101.5</v>
      </c>
      <c r="P167" s="166">
        <v>100</v>
      </c>
    </row>
    <row r="168" spans="1:16">
      <c r="A168" s="301"/>
      <c r="B168" s="148" t="s">
        <v>178</v>
      </c>
      <c r="C168" s="169" t="b">
        <v>0</v>
      </c>
      <c r="D168" s="157">
        <v>5.5</v>
      </c>
      <c r="E168" s="157">
        <v>10</v>
      </c>
      <c r="F168" s="157">
        <v>19</v>
      </c>
      <c r="G168" s="226">
        <v>2.5</v>
      </c>
      <c r="H168" s="226">
        <v>11</v>
      </c>
      <c r="I168" s="227">
        <v>5.5</v>
      </c>
      <c r="J168" s="227">
        <v>10</v>
      </c>
      <c r="K168" s="228">
        <v>3.5</v>
      </c>
      <c r="L168" s="228">
        <v>16</v>
      </c>
      <c r="M168" s="229">
        <v>8</v>
      </c>
      <c r="N168" s="229">
        <v>10</v>
      </c>
      <c r="O168" s="169">
        <v>101</v>
      </c>
      <c r="P168" s="169">
        <v>100</v>
      </c>
    </row>
    <row r="169" spans="1:16">
      <c r="A169" s="301"/>
      <c r="B169" s="148" t="s">
        <v>179</v>
      </c>
      <c r="C169" s="166" t="b">
        <v>0</v>
      </c>
      <c r="D169" s="151">
        <v>4.5</v>
      </c>
      <c r="E169" s="151">
        <v>1</v>
      </c>
      <c r="F169" s="151">
        <v>9</v>
      </c>
      <c r="G169" s="226">
        <v>3</v>
      </c>
      <c r="H169" s="226">
        <v>10.5</v>
      </c>
      <c r="I169" s="227">
        <v>6</v>
      </c>
      <c r="J169" s="227">
        <v>6</v>
      </c>
      <c r="K169" s="228">
        <v>2</v>
      </c>
      <c r="L169" s="228">
        <v>9</v>
      </c>
      <c r="M169" s="229">
        <v>8</v>
      </c>
      <c r="N169" s="229">
        <v>4</v>
      </c>
      <c r="O169" s="166">
        <v>63</v>
      </c>
      <c r="P169" s="166">
        <v>63</v>
      </c>
    </row>
    <row r="170" spans="1:16">
      <c r="A170" s="301"/>
      <c r="B170" s="149" t="s">
        <v>180</v>
      </c>
      <c r="C170" s="169" t="b">
        <v>1</v>
      </c>
      <c r="D170" s="158"/>
      <c r="E170" s="158"/>
      <c r="F170" s="158"/>
      <c r="G170" s="232"/>
      <c r="H170" s="232"/>
      <c r="I170" s="233"/>
      <c r="J170" s="233"/>
      <c r="K170" s="234"/>
      <c r="L170" s="234"/>
      <c r="M170" s="235"/>
      <c r="N170" s="235"/>
      <c r="O170" s="170"/>
      <c r="P170" s="170"/>
    </row>
    <row r="171" spans="1:16">
      <c r="A171" s="301"/>
      <c r="B171" s="148" t="s">
        <v>181</v>
      </c>
      <c r="C171" s="165" t="b">
        <v>0</v>
      </c>
      <c r="D171" s="224">
        <v>4.5</v>
      </c>
      <c r="E171" s="224">
        <v>9.5</v>
      </c>
      <c r="F171" s="225">
        <v>17</v>
      </c>
      <c r="G171" s="226">
        <v>3</v>
      </c>
      <c r="H171" s="226">
        <v>10.5</v>
      </c>
      <c r="I171" s="227">
        <v>6</v>
      </c>
      <c r="J171" s="227">
        <v>10</v>
      </c>
      <c r="K171" s="228">
        <v>4</v>
      </c>
      <c r="L171" s="228">
        <v>9</v>
      </c>
      <c r="M171" s="229">
        <v>13</v>
      </c>
      <c r="N171" s="229">
        <v>11</v>
      </c>
      <c r="O171" s="165">
        <v>97.5</v>
      </c>
      <c r="P171" s="165">
        <v>97.5</v>
      </c>
    </row>
    <row r="172" spans="1:16">
      <c r="A172" s="301"/>
      <c r="B172" s="148" t="s">
        <v>182</v>
      </c>
      <c r="C172" s="165" t="b">
        <v>0</v>
      </c>
      <c r="D172" s="224">
        <v>4</v>
      </c>
      <c r="E172" s="224">
        <v>6</v>
      </c>
      <c r="F172" s="225">
        <v>11</v>
      </c>
      <c r="G172" s="226">
        <v>3</v>
      </c>
      <c r="H172" s="226">
        <v>10</v>
      </c>
      <c r="I172" s="227">
        <v>6</v>
      </c>
      <c r="J172" s="227">
        <v>10</v>
      </c>
      <c r="K172" s="228">
        <v>4</v>
      </c>
      <c r="L172" s="228">
        <v>13</v>
      </c>
      <c r="M172" s="229">
        <v>14</v>
      </c>
      <c r="N172" s="229">
        <v>9.5</v>
      </c>
      <c r="O172" s="165">
        <v>90.5</v>
      </c>
      <c r="P172" s="165">
        <v>90.5</v>
      </c>
    </row>
    <row r="173" spans="1:16">
      <c r="A173" s="301"/>
      <c r="B173" s="148" t="s">
        <v>184</v>
      </c>
      <c r="C173" s="165" t="b">
        <v>0</v>
      </c>
      <c r="D173" s="224">
        <v>2.5</v>
      </c>
      <c r="E173" s="224">
        <v>10</v>
      </c>
      <c r="F173" s="225">
        <v>13</v>
      </c>
      <c r="G173" s="226">
        <v>3</v>
      </c>
      <c r="H173" s="226">
        <v>11</v>
      </c>
      <c r="I173" s="227">
        <v>5</v>
      </c>
      <c r="J173" s="227">
        <v>10</v>
      </c>
      <c r="K173" s="228">
        <v>3</v>
      </c>
      <c r="L173" s="228">
        <v>4</v>
      </c>
      <c r="M173" s="229">
        <v>6</v>
      </c>
      <c r="N173" s="229">
        <v>9</v>
      </c>
      <c r="O173" s="165">
        <v>76.5</v>
      </c>
      <c r="P173" s="165">
        <v>76.5</v>
      </c>
    </row>
    <row r="174" spans="1:16">
      <c r="A174" s="301"/>
      <c r="B174" s="148" t="s">
        <v>185</v>
      </c>
      <c r="C174" s="165" t="b">
        <v>0</v>
      </c>
      <c r="D174" s="224">
        <v>5</v>
      </c>
      <c r="E174" s="224">
        <v>8</v>
      </c>
      <c r="F174" s="225">
        <v>13</v>
      </c>
      <c r="G174" s="226">
        <v>1.5</v>
      </c>
      <c r="H174" s="226">
        <v>12</v>
      </c>
      <c r="I174" s="227">
        <v>5.5</v>
      </c>
      <c r="J174" s="227">
        <v>8</v>
      </c>
      <c r="K174" s="228">
        <v>3.5</v>
      </c>
      <c r="L174" s="228">
        <v>9</v>
      </c>
      <c r="M174" s="229">
        <v>5</v>
      </c>
      <c r="N174" s="229">
        <v>4</v>
      </c>
      <c r="O174" s="165">
        <v>74.5</v>
      </c>
      <c r="P174" s="165">
        <v>74.5</v>
      </c>
    </row>
    <row r="175" spans="1:16">
      <c r="A175" s="301"/>
      <c r="B175" s="148" t="s">
        <v>186</v>
      </c>
      <c r="C175" s="165" t="b">
        <v>0</v>
      </c>
      <c r="D175" s="224">
        <v>5</v>
      </c>
      <c r="E175" s="224">
        <v>10</v>
      </c>
      <c r="F175" s="225">
        <v>15</v>
      </c>
      <c r="G175" s="226">
        <v>3</v>
      </c>
      <c r="H175" s="226">
        <v>11</v>
      </c>
      <c r="I175" s="227">
        <v>6</v>
      </c>
      <c r="J175" s="227">
        <v>10</v>
      </c>
      <c r="K175" s="228">
        <v>3.5</v>
      </c>
      <c r="L175" s="228">
        <v>14</v>
      </c>
      <c r="M175" s="229">
        <v>13</v>
      </c>
      <c r="N175" s="229">
        <v>10</v>
      </c>
      <c r="O175" s="165">
        <v>100.5</v>
      </c>
      <c r="P175" s="165">
        <v>100</v>
      </c>
    </row>
    <row r="176" spans="1:16" ht="12.75">
      <c r="B176" s="15" t="s">
        <v>324</v>
      </c>
      <c r="C176" s="15"/>
      <c r="D176" s="13">
        <f t="shared" ref="D176:O176" si="0">AVERAGEIF(D3:D175,"&gt;0")</f>
        <v>4.9826388888888893</v>
      </c>
      <c r="E176" s="13">
        <f t="shared" si="0"/>
        <v>8.78125</v>
      </c>
      <c r="F176" s="13">
        <f t="shared" si="0"/>
        <v>15.288194444444445</v>
      </c>
      <c r="G176" s="13">
        <f t="shared" si="0"/>
        <v>2.8006993006993008</v>
      </c>
      <c r="H176" s="13">
        <f t="shared" si="0"/>
        <v>11.375</v>
      </c>
      <c r="I176" s="13">
        <f t="shared" si="0"/>
        <v>5.3923611111111107</v>
      </c>
      <c r="J176" s="13">
        <f t="shared" si="0"/>
        <v>9.3506944444444446</v>
      </c>
      <c r="K176" s="13">
        <f t="shared" si="0"/>
        <v>3.5729166666666665</v>
      </c>
      <c r="L176" s="13">
        <f t="shared" si="0"/>
        <v>10.125</v>
      </c>
      <c r="M176" s="13">
        <f t="shared" si="0"/>
        <v>9.841549295774648</v>
      </c>
      <c r="N176" s="13">
        <f t="shared" si="0"/>
        <v>9.4861111111111107</v>
      </c>
      <c r="O176" s="13">
        <f t="shared" si="0"/>
        <v>90.840277777777771</v>
      </c>
      <c r="P176" s="13">
        <f>AVERAGEIF(P3:P175,"&lt;&gt;")</f>
        <v>89.621527777777771</v>
      </c>
    </row>
    <row r="177" spans="2:3" ht="12.75">
      <c r="B177" s="15" t="s">
        <v>325</v>
      </c>
      <c r="C177" s="60">
        <f>COUNTIF(C3:C175, "True")</f>
        <v>29</v>
      </c>
    </row>
  </sheetData>
  <mergeCells count="18">
    <mergeCell ref="M1:N1"/>
    <mergeCell ref="O1:O2"/>
    <mergeCell ref="P1:P2"/>
    <mergeCell ref="A3:A22"/>
    <mergeCell ref="A23:A42"/>
    <mergeCell ref="G1:H1"/>
    <mergeCell ref="I1:J1"/>
    <mergeCell ref="K1:L1"/>
    <mergeCell ref="A135:A175"/>
    <mergeCell ref="A1:A2"/>
    <mergeCell ref="B1:B2"/>
    <mergeCell ref="C1:C2"/>
    <mergeCell ref="D1:E1"/>
    <mergeCell ref="A43:A62"/>
    <mergeCell ref="A63:A82"/>
    <mergeCell ref="A83:A102"/>
    <mergeCell ref="A103:A118"/>
    <mergeCell ref="A119:A134"/>
  </mergeCells>
  <phoneticPr fontId="17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T1001"/>
  <sheetViews>
    <sheetView topLeftCell="B1" workbookViewId="0">
      <selection activeCell="I16" sqref="I16"/>
    </sheetView>
  </sheetViews>
  <sheetFormatPr defaultColWidth="12.59765625" defaultRowHeight="15.75" customHeight="1"/>
  <sheetData>
    <row r="1" spans="1:20" ht="15.75" customHeight="1">
      <c r="A1" s="292" t="s">
        <v>0</v>
      </c>
      <c r="B1" s="292" t="s">
        <v>2</v>
      </c>
      <c r="C1" s="302" t="s">
        <v>287</v>
      </c>
      <c r="D1" s="302"/>
      <c r="E1" s="298" t="s">
        <v>227</v>
      </c>
      <c r="F1" s="298"/>
      <c r="G1" s="298"/>
      <c r="H1" s="298"/>
      <c r="I1" s="236" t="s">
        <v>326</v>
      </c>
      <c r="J1" s="299" t="s">
        <v>327</v>
      </c>
      <c r="K1" s="299"/>
      <c r="L1" s="299"/>
      <c r="M1" s="299"/>
      <c r="N1" s="299"/>
      <c r="O1" s="299"/>
      <c r="P1" s="175" t="s">
        <v>229</v>
      </c>
      <c r="Q1" s="300" t="s">
        <v>230</v>
      </c>
      <c r="R1" s="300"/>
      <c r="S1" s="300"/>
      <c r="T1" s="300"/>
    </row>
    <row r="2" spans="1:20" ht="15.75" customHeight="1">
      <c r="A2" s="292"/>
      <c r="B2" s="292"/>
      <c r="C2" s="176" t="s">
        <v>301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236" t="s">
        <v>328</v>
      </c>
      <c r="J2" s="178" t="s">
        <v>237</v>
      </c>
      <c r="K2" s="178" t="s">
        <v>238</v>
      </c>
      <c r="L2" s="178" t="s">
        <v>239</v>
      </c>
      <c r="M2" s="178" t="s">
        <v>240</v>
      </c>
      <c r="N2" s="178" t="s">
        <v>241</v>
      </c>
      <c r="O2" s="178" t="s">
        <v>242</v>
      </c>
      <c r="P2" s="175" t="s">
        <v>243</v>
      </c>
      <c r="Q2" s="179" t="s">
        <v>302</v>
      </c>
      <c r="R2" s="179" t="s">
        <v>329</v>
      </c>
      <c r="S2" s="179" t="s">
        <v>244</v>
      </c>
      <c r="T2" s="179" t="s">
        <v>296</v>
      </c>
    </row>
    <row r="3" spans="1:20" ht="15.75" customHeight="1">
      <c r="A3" s="293" t="s">
        <v>3</v>
      </c>
      <c r="B3" s="180" t="s">
        <v>4</v>
      </c>
      <c r="C3" s="237" t="s">
        <v>246</v>
      </c>
      <c r="D3" s="135"/>
      <c r="E3" s="237" t="s">
        <v>247</v>
      </c>
      <c r="F3" s="237" t="s">
        <v>247</v>
      </c>
      <c r="G3" s="237" t="s">
        <v>247</v>
      </c>
      <c r="H3" s="237" t="s">
        <v>247</v>
      </c>
      <c r="I3" s="237" t="s">
        <v>246</v>
      </c>
      <c r="J3" s="238">
        <v>47.1</v>
      </c>
      <c r="K3" s="238">
        <v>552535.6</v>
      </c>
      <c r="L3" s="238">
        <v>1000000</v>
      </c>
      <c r="M3" s="204">
        <v>3.05296E+17</v>
      </c>
      <c r="N3" s="137">
        <v>135</v>
      </c>
      <c r="O3" s="137">
        <v>-3.1522032379999998</v>
      </c>
      <c r="P3" s="134" t="b">
        <v>0</v>
      </c>
      <c r="Q3" s="239">
        <v>70</v>
      </c>
      <c r="R3" s="239">
        <v>25</v>
      </c>
      <c r="S3" s="239">
        <v>0.14000000000000001</v>
      </c>
      <c r="T3" s="137">
        <v>95.14</v>
      </c>
    </row>
    <row r="4" spans="1:20" ht="15.75" customHeight="1">
      <c r="A4" s="293"/>
      <c r="B4" s="180" t="s">
        <v>5</v>
      </c>
      <c r="C4" s="237" t="s">
        <v>246</v>
      </c>
      <c r="D4" s="135"/>
      <c r="E4" s="237" t="s">
        <v>247</v>
      </c>
      <c r="F4" s="237" t="s">
        <v>247</v>
      </c>
      <c r="G4" s="237" t="s">
        <v>247</v>
      </c>
      <c r="H4" s="237" t="s">
        <v>247</v>
      </c>
      <c r="I4" s="237" t="s">
        <v>246</v>
      </c>
      <c r="J4" s="238">
        <v>47.1</v>
      </c>
      <c r="K4" s="238">
        <v>112841.8</v>
      </c>
      <c r="L4" s="238">
        <v>932796</v>
      </c>
      <c r="M4" s="204">
        <v>1.18775E+16</v>
      </c>
      <c r="N4" s="137">
        <v>76</v>
      </c>
      <c r="O4" s="137">
        <v>0.26705001630000003</v>
      </c>
      <c r="P4" s="134" t="b">
        <v>0</v>
      </c>
      <c r="Q4" s="239">
        <v>70</v>
      </c>
      <c r="R4" s="239">
        <v>25</v>
      </c>
      <c r="S4" s="239">
        <v>2.2799999999999998</v>
      </c>
      <c r="T4" s="137">
        <v>97.28</v>
      </c>
    </row>
    <row r="5" spans="1:20" ht="15.75" customHeight="1">
      <c r="A5" s="293"/>
      <c r="B5" s="180" t="s">
        <v>6</v>
      </c>
      <c r="C5" s="237" t="s">
        <v>246</v>
      </c>
      <c r="D5" s="135"/>
      <c r="E5" s="237" t="s">
        <v>247</v>
      </c>
      <c r="F5" s="237" t="s">
        <v>247</v>
      </c>
      <c r="G5" s="237" t="s">
        <v>247</v>
      </c>
      <c r="H5" s="237" t="s">
        <v>247</v>
      </c>
      <c r="I5" s="237" t="s">
        <v>246</v>
      </c>
      <c r="J5" s="238">
        <v>47.1</v>
      </c>
      <c r="K5" s="238">
        <v>105911</v>
      </c>
      <c r="L5" s="238">
        <v>960000</v>
      </c>
      <c r="M5" s="204">
        <v>1.07685E+16</v>
      </c>
      <c r="N5" s="137">
        <v>33</v>
      </c>
      <c r="O5" s="137">
        <v>0.27997444980000002</v>
      </c>
      <c r="P5" s="134" t="b">
        <v>0</v>
      </c>
      <c r="Q5" s="239">
        <v>70</v>
      </c>
      <c r="R5" s="239">
        <v>25</v>
      </c>
      <c r="S5" s="239">
        <v>3.84</v>
      </c>
      <c r="T5" s="137">
        <v>98.84</v>
      </c>
    </row>
    <row r="6" spans="1:20" ht="15.75" customHeight="1">
      <c r="A6" s="293"/>
      <c r="B6" s="180" t="s">
        <v>7</v>
      </c>
      <c r="C6" s="237" t="s">
        <v>246</v>
      </c>
      <c r="D6" s="135"/>
      <c r="E6" s="237" t="s">
        <v>247</v>
      </c>
      <c r="F6" s="237" t="s">
        <v>247</v>
      </c>
      <c r="G6" s="237" t="s">
        <v>247</v>
      </c>
      <c r="H6" s="237" t="s">
        <v>247</v>
      </c>
      <c r="I6" s="237" t="s">
        <v>246</v>
      </c>
      <c r="J6" s="238">
        <v>47.1</v>
      </c>
      <c r="K6" s="238">
        <v>118978.9</v>
      </c>
      <c r="L6" s="238">
        <v>975000</v>
      </c>
      <c r="M6" s="204">
        <v>1.38021E+16</v>
      </c>
      <c r="N6" s="137">
        <v>102</v>
      </c>
      <c r="O6" s="137">
        <v>0.24462307359999999</v>
      </c>
      <c r="P6" s="134" t="b">
        <v>0</v>
      </c>
      <c r="Q6" s="239">
        <v>70</v>
      </c>
      <c r="R6" s="239">
        <v>25</v>
      </c>
      <c r="S6" s="239">
        <v>1.34</v>
      </c>
      <c r="T6" s="137">
        <v>96.34</v>
      </c>
    </row>
    <row r="7" spans="1:20" ht="15.75" customHeight="1">
      <c r="A7" s="293"/>
      <c r="B7" s="180" t="s">
        <v>8</v>
      </c>
      <c r="C7" s="237" t="s">
        <v>246</v>
      </c>
      <c r="D7" s="135"/>
      <c r="E7" s="237" t="s">
        <v>247</v>
      </c>
      <c r="F7" s="237" t="s">
        <v>247</v>
      </c>
      <c r="G7" s="237" t="s">
        <v>247</v>
      </c>
      <c r="H7" s="237" t="s">
        <v>247</v>
      </c>
      <c r="I7" s="237" t="s">
        <v>246</v>
      </c>
      <c r="J7" s="238">
        <v>47.1</v>
      </c>
      <c r="K7" s="238">
        <v>111288.8</v>
      </c>
      <c r="L7" s="238">
        <v>1010000</v>
      </c>
      <c r="M7" s="204">
        <v>1.2509E+16</v>
      </c>
      <c r="N7" s="137">
        <v>92</v>
      </c>
      <c r="O7" s="137">
        <v>0.2596909872</v>
      </c>
      <c r="P7" s="134" t="b">
        <v>0</v>
      </c>
      <c r="Q7" s="239">
        <v>70</v>
      </c>
      <c r="R7" s="239">
        <v>25</v>
      </c>
      <c r="S7" s="239">
        <v>1.7</v>
      </c>
      <c r="T7" s="137">
        <v>96.7</v>
      </c>
    </row>
    <row r="8" spans="1:20" ht="15.75" customHeight="1">
      <c r="A8" s="293"/>
      <c r="B8" s="180" t="s">
        <v>9</v>
      </c>
      <c r="C8" s="237" t="s">
        <v>246</v>
      </c>
      <c r="D8" s="135"/>
      <c r="E8" s="237" t="s">
        <v>247</v>
      </c>
      <c r="F8" s="237" t="s">
        <v>247</v>
      </c>
      <c r="G8" s="237" t="s">
        <v>247</v>
      </c>
      <c r="H8" s="237" t="s">
        <v>247</v>
      </c>
      <c r="I8" s="237" t="s">
        <v>246</v>
      </c>
      <c r="J8" s="238">
        <v>47.1</v>
      </c>
      <c r="K8" s="238">
        <v>111085.7</v>
      </c>
      <c r="L8" s="238">
        <v>925000</v>
      </c>
      <c r="M8" s="204">
        <v>1.14145E+16</v>
      </c>
      <c r="N8" s="137">
        <v>56</v>
      </c>
      <c r="O8" s="137">
        <v>0.27244561029999997</v>
      </c>
      <c r="P8" s="134" t="b">
        <v>0</v>
      </c>
      <c r="Q8" s="239">
        <v>70</v>
      </c>
      <c r="R8" s="239">
        <v>25</v>
      </c>
      <c r="S8" s="239">
        <v>3.01</v>
      </c>
      <c r="T8" s="137">
        <v>98.01</v>
      </c>
    </row>
    <row r="9" spans="1:20" ht="15.75" customHeight="1">
      <c r="A9" s="293"/>
      <c r="B9" s="140" t="s">
        <v>10</v>
      </c>
      <c r="C9" s="237" t="s">
        <v>248</v>
      </c>
      <c r="D9" s="237" t="s">
        <v>249</v>
      </c>
      <c r="E9" s="237" t="s">
        <v>248</v>
      </c>
      <c r="F9" s="135"/>
      <c r="G9" s="135"/>
      <c r="H9" s="135"/>
      <c r="I9" s="135"/>
      <c r="J9" s="135"/>
      <c r="K9" s="135"/>
      <c r="L9" s="135"/>
      <c r="M9" s="137" t="s">
        <v>267</v>
      </c>
      <c r="N9" s="137" t="s">
        <v>267</v>
      </c>
      <c r="O9" s="137" t="s">
        <v>267</v>
      </c>
      <c r="P9" s="134" t="b">
        <v>0</v>
      </c>
      <c r="Q9" s="239">
        <v>0</v>
      </c>
      <c r="R9" s="239">
        <v>0</v>
      </c>
      <c r="S9" s="239">
        <v>0</v>
      </c>
      <c r="T9" s="137">
        <v>0</v>
      </c>
    </row>
    <row r="10" spans="1:20" ht="15.75" customHeight="1">
      <c r="A10" s="293"/>
      <c r="B10" s="180" t="s">
        <v>11</v>
      </c>
      <c r="C10" s="237" t="s">
        <v>246</v>
      </c>
      <c r="D10" s="135"/>
      <c r="E10" s="237" t="s">
        <v>247</v>
      </c>
      <c r="F10" s="237" t="s">
        <v>247</v>
      </c>
      <c r="G10" s="237" t="s">
        <v>247</v>
      </c>
      <c r="H10" s="237" t="s">
        <v>247</v>
      </c>
      <c r="I10" s="237" t="s">
        <v>252</v>
      </c>
      <c r="J10" s="238">
        <v>47.1</v>
      </c>
      <c r="K10" s="238">
        <v>108107.8</v>
      </c>
      <c r="L10" s="238">
        <v>995000</v>
      </c>
      <c r="M10" s="204">
        <v>1.16289E+16</v>
      </c>
      <c r="N10" s="137">
        <v>69</v>
      </c>
      <c r="O10" s="137">
        <v>0.26994798840000001</v>
      </c>
      <c r="P10" s="134" t="b">
        <v>0</v>
      </c>
      <c r="Q10" s="239">
        <v>70</v>
      </c>
      <c r="R10" s="239">
        <v>17.5</v>
      </c>
      <c r="S10" s="239">
        <v>2.54</v>
      </c>
      <c r="T10" s="137">
        <v>90.04</v>
      </c>
    </row>
    <row r="11" spans="1:20" ht="15.75" customHeight="1">
      <c r="A11" s="293"/>
      <c r="B11" s="180" t="s">
        <v>12</v>
      </c>
      <c r="C11" s="237" t="s">
        <v>246</v>
      </c>
      <c r="D11" s="135"/>
      <c r="E11" s="237" t="s">
        <v>247</v>
      </c>
      <c r="F11" s="237" t="s">
        <v>247</v>
      </c>
      <c r="G11" s="237" t="s">
        <v>247</v>
      </c>
      <c r="H11" s="237" t="s">
        <v>247</v>
      </c>
      <c r="I11" s="237" t="s">
        <v>246</v>
      </c>
      <c r="J11" s="238">
        <v>47.1</v>
      </c>
      <c r="K11" s="238">
        <v>111898.1</v>
      </c>
      <c r="L11" s="238">
        <v>2495000</v>
      </c>
      <c r="M11" s="204">
        <v>3.12404E+16</v>
      </c>
      <c r="N11" s="137">
        <v>112</v>
      </c>
      <c r="O11" s="137">
        <v>4.1411696339999998E-2</v>
      </c>
      <c r="P11" s="134" t="b">
        <v>0</v>
      </c>
      <c r="Q11" s="239">
        <v>70</v>
      </c>
      <c r="R11" s="239">
        <v>25</v>
      </c>
      <c r="S11" s="239">
        <v>0.98</v>
      </c>
      <c r="T11" s="137">
        <v>95.98</v>
      </c>
    </row>
    <row r="12" spans="1:20" ht="15.75" customHeight="1">
      <c r="A12" s="293"/>
      <c r="B12" s="180" t="s">
        <v>13</v>
      </c>
      <c r="C12" s="237" t="s">
        <v>248</v>
      </c>
      <c r="D12" s="237" t="s">
        <v>249</v>
      </c>
      <c r="E12" s="237" t="s">
        <v>248</v>
      </c>
      <c r="F12" s="135"/>
      <c r="G12" s="135"/>
      <c r="H12" s="135"/>
      <c r="I12" s="135"/>
      <c r="J12" s="135"/>
      <c r="K12" s="135"/>
      <c r="L12" s="135"/>
      <c r="M12" s="137" t="s">
        <v>267</v>
      </c>
      <c r="N12" s="137" t="s">
        <v>267</v>
      </c>
      <c r="O12" s="137" t="s">
        <v>267</v>
      </c>
      <c r="P12" s="134" t="b">
        <v>0</v>
      </c>
      <c r="Q12" s="239">
        <v>0</v>
      </c>
      <c r="R12" s="239">
        <v>0</v>
      </c>
      <c r="S12" s="239">
        <v>0</v>
      </c>
      <c r="T12" s="137">
        <v>0</v>
      </c>
    </row>
    <row r="13" spans="1:20" ht="15.75" customHeight="1">
      <c r="A13" s="293"/>
      <c r="B13" s="180" t="s">
        <v>14</v>
      </c>
      <c r="C13" s="237" t="s">
        <v>246</v>
      </c>
      <c r="D13" s="135"/>
      <c r="E13" s="237" t="s">
        <v>247</v>
      </c>
      <c r="F13" s="237" t="s">
        <v>247</v>
      </c>
      <c r="G13" s="237" t="s">
        <v>247</v>
      </c>
      <c r="H13" s="237" t="s">
        <v>247</v>
      </c>
      <c r="I13" s="237" t="s">
        <v>246</v>
      </c>
      <c r="J13" s="238">
        <v>47.1</v>
      </c>
      <c r="K13" s="238">
        <v>113985.5</v>
      </c>
      <c r="L13" s="238">
        <v>835312</v>
      </c>
      <c r="M13" s="204">
        <v>1.0853E+16</v>
      </c>
      <c r="N13" s="137">
        <v>37</v>
      </c>
      <c r="O13" s="137">
        <v>0.278989767</v>
      </c>
      <c r="P13" s="134" t="b">
        <v>0</v>
      </c>
      <c r="Q13" s="239">
        <v>70</v>
      </c>
      <c r="R13" s="239">
        <v>25</v>
      </c>
      <c r="S13" s="239">
        <v>3.7</v>
      </c>
      <c r="T13" s="137">
        <v>98.7</v>
      </c>
    </row>
    <row r="14" spans="1:20" ht="15.75" customHeight="1">
      <c r="A14" s="293"/>
      <c r="B14" s="180" t="s">
        <v>15</v>
      </c>
      <c r="C14" s="237" t="s">
        <v>246</v>
      </c>
      <c r="D14" s="135"/>
      <c r="E14" s="237" t="s">
        <v>247</v>
      </c>
      <c r="F14" s="237" t="s">
        <v>247</v>
      </c>
      <c r="G14" s="237" t="s">
        <v>247</v>
      </c>
      <c r="H14" s="237" t="s">
        <v>247</v>
      </c>
      <c r="I14" s="237" t="s">
        <v>246</v>
      </c>
      <c r="J14" s="238">
        <v>47.1</v>
      </c>
      <c r="K14" s="238">
        <v>98570.86</v>
      </c>
      <c r="L14" s="238">
        <v>1015000</v>
      </c>
      <c r="M14" s="204">
        <v>9861960000000000</v>
      </c>
      <c r="N14" s="137">
        <v>17</v>
      </c>
      <c r="O14" s="137">
        <v>0.29053801849999999</v>
      </c>
      <c r="P14" s="134" t="b">
        <v>0</v>
      </c>
      <c r="Q14" s="239">
        <v>70</v>
      </c>
      <c r="R14" s="239">
        <v>25</v>
      </c>
      <c r="S14" s="239">
        <v>4.42</v>
      </c>
      <c r="T14" s="137">
        <v>99.42</v>
      </c>
    </row>
    <row r="15" spans="1:20" ht="15.75" customHeight="1">
      <c r="A15" s="293"/>
      <c r="B15" s="180" t="s">
        <v>16</v>
      </c>
      <c r="C15" s="237" t="s">
        <v>246</v>
      </c>
      <c r="D15" s="135"/>
      <c r="E15" s="237" t="s">
        <v>247</v>
      </c>
      <c r="F15" s="237" t="s">
        <v>247</v>
      </c>
      <c r="G15" s="237" t="s">
        <v>247</v>
      </c>
      <c r="H15" s="237" t="s">
        <v>247</v>
      </c>
      <c r="I15" s="237" t="s">
        <v>246</v>
      </c>
      <c r="J15" s="238">
        <v>47.1</v>
      </c>
      <c r="K15" s="238">
        <v>93577.43</v>
      </c>
      <c r="L15" s="238">
        <v>8255000</v>
      </c>
      <c r="M15" s="204">
        <v>7.22869E+16</v>
      </c>
      <c r="N15" s="137">
        <v>131</v>
      </c>
      <c r="O15" s="137">
        <v>-0.4369104909</v>
      </c>
      <c r="P15" s="134" t="b">
        <v>0</v>
      </c>
      <c r="Q15" s="239">
        <v>70</v>
      </c>
      <c r="R15" s="239">
        <v>25</v>
      </c>
      <c r="S15" s="239">
        <v>0.28999999999999998</v>
      </c>
      <c r="T15" s="137">
        <v>95.29</v>
      </c>
    </row>
    <row r="16" spans="1:20" ht="15.75" customHeight="1">
      <c r="A16" s="293"/>
      <c r="B16" s="140" t="s">
        <v>17</v>
      </c>
      <c r="C16" s="237" t="s">
        <v>248</v>
      </c>
      <c r="D16" s="237" t="s">
        <v>249</v>
      </c>
      <c r="E16" s="237" t="s">
        <v>248</v>
      </c>
      <c r="F16" s="135"/>
      <c r="G16" s="135"/>
      <c r="H16" s="135"/>
      <c r="I16" s="135"/>
      <c r="J16" s="135"/>
      <c r="K16" s="135"/>
      <c r="L16" s="135"/>
      <c r="M16" s="137" t="s">
        <v>267</v>
      </c>
      <c r="N16" s="137" t="s">
        <v>267</v>
      </c>
      <c r="O16" s="137" t="s">
        <v>267</v>
      </c>
      <c r="P16" s="134" t="b">
        <v>0</v>
      </c>
      <c r="Q16" s="239">
        <v>0</v>
      </c>
      <c r="R16" s="239">
        <v>0</v>
      </c>
      <c r="S16" s="239">
        <v>0</v>
      </c>
      <c r="T16" s="137">
        <v>0</v>
      </c>
    </row>
    <row r="17" spans="1:20" ht="15.75" customHeight="1">
      <c r="A17" s="293"/>
      <c r="B17" s="180" t="s">
        <v>18</v>
      </c>
      <c r="C17" s="237" t="s">
        <v>246</v>
      </c>
      <c r="D17" s="135"/>
      <c r="E17" s="237" t="s">
        <v>247</v>
      </c>
      <c r="F17" s="237" t="s">
        <v>247</v>
      </c>
      <c r="G17" s="237" t="s">
        <v>247</v>
      </c>
      <c r="H17" s="237" t="s">
        <v>247</v>
      </c>
      <c r="I17" s="237" t="s">
        <v>246</v>
      </c>
      <c r="J17" s="238">
        <v>47.1</v>
      </c>
      <c r="K17" s="238">
        <v>105004.8</v>
      </c>
      <c r="L17" s="238">
        <v>985000</v>
      </c>
      <c r="M17" s="204">
        <v>1.08606E+16</v>
      </c>
      <c r="N17" s="137">
        <v>38</v>
      </c>
      <c r="O17" s="137">
        <v>0.27890045099999999</v>
      </c>
      <c r="P17" s="134" t="b">
        <v>0</v>
      </c>
      <c r="Q17" s="239">
        <v>70</v>
      </c>
      <c r="R17" s="239">
        <v>25</v>
      </c>
      <c r="S17" s="239">
        <v>3.66</v>
      </c>
      <c r="T17" s="137">
        <v>98.66</v>
      </c>
    </row>
    <row r="18" spans="1:20" ht="15.75" customHeight="1">
      <c r="A18" s="293"/>
      <c r="B18" s="180" t="s">
        <v>19</v>
      </c>
      <c r="C18" s="237" t="s">
        <v>246</v>
      </c>
      <c r="D18" s="135"/>
      <c r="E18" s="237" t="s">
        <v>247</v>
      </c>
      <c r="F18" s="237" t="s">
        <v>247</v>
      </c>
      <c r="G18" s="237" t="s">
        <v>247</v>
      </c>
      <c r="H18" s="237" t="s">
        <v>247</v>
      </c>
      <c r="I18" s="237" t="s">
        <v>246</v>
      </c>
      <c r="J18" s="238">
        <v>47.1</v>
      </c>
      <c r="K18" s="238">
        <v>119282</v>
      </c>
      <c r="L18" s="238">
        <v>1425000</v>
      </c>
      <c r="M18" s="204">
        <v>2.02752E+16</v>
      </c>
      <c r="N18" s="137">
        <v>108</v>
      </c>
      <c r="O18" s="137">
        <v>0.16919088130000001</v>
      </c>
      <c r="P18" s="134" t="b">
        <v>0</v>
      </c>
      <c r="Q18" s="239">
        <v>70</v>
      </c>
      <c r="R18" s="239">
        <v>25</v>
      </c>
      <c r="S18" s="239">
        <v>1.1200000000000001</v>
      </c>
      <c r="T18" s="137">
        <v>96.12</v>
      </c>
    </row>
    <row r="19" spans="1:20" ht="15.75" customHeight="1">
      <c r="A19" s="293"/>
      <c r="B19" s="180" t="s">
        <v>20</v>
      </c>
      <c r="C19" s="237" t="s">
        <v>246</v>
      </c>
      <c r="D19" s="135"/>
      <c r="E19" s="237" t="s">
        <v>247</v>
      </c>
      <c r="F19" s="237" t="s">
        <v>247</v>
      </c>
      <c r="G19" s="237" t="s">
        <v>247</v>
      </c>
      <c r="H19" s="237" t="s">
        <v>247</v>
      </c>
      <c r="I19" s="237" t="s">
        <v>246</v>
      </c>
      <c r="J19" s="238">
        <v>47.1</v>
      </c>
      <c r="K19" s="238">
        <v>104251.7</v>
      </c>
      <c r="L19" s="238">
        <v>810000</v>
      </c>
      <c r="M19" s="204">
        <v>8803420000000000</v>
      </c>
      <c r="N19" s="137">
        <v>5</v>
      </c>
      <c r="O19" s="137">
        <v>0.30287337469999998</v>
      </c>
      <c r="P19" s="134" t="b">
        <v>0</v>
      </c>
      <c r="Q19" s="239">
        <v>70</v>
      </c>
      <c r="R19" s="239">
        <v>25</v>
      </c>
      <c r="S19" s="239">
        <v>4.8600000000000003</v>
      </c>
      <c r="T19" s="137">
        <v>99.86</v>
      </c>
    </row>
    <row r="20" spans="1:20" ht="15.75" customHeight="1">
      <c r="A20" s="293"/>
      <c r="B20" s="180" t="s">
        <v>21</v>
      </c>
      <c r="C20" s="237" t="s">
        <v>246</v>
      </c>
      <c r="D20" s="135"/>
      <c r="E20" s="237" t="s">
        <v>247</v>
      </c>
      <c r="F20" s="237" t="s">
        <v>247</v>
      </c>
      <c r="G20" s="237" t="s">
        <v>247</v>
      </c>
      <c r="H20" s="237" t="s">
        <v>247</v>
      </c>
      <c r="I20" s="237" t="s">
        <v>246</v>
      </c>
      <c r="J20" s="238">
        <v>47.1</v>
      </c>
      <c r="K20" s="238">
        <v>107660.9</v>
      </c>
      <c r="L20" s="238">
        <v>3225009</v>
      </c>
      <c r="M20" s="204">
        <v>3.73807E+16</v>
      </c>
      <c r="N20" s="137">
        <v>116</v>
      </c>
      <c r="O20" s="137">
        <v>-3.0142348190000001E-2</v>
      </c>
      <c r="P20" s="134" t="b">
        <v>0</v>
      </c>
      <c r="Q20" s="239">
        <v>70</v>
      </c>
      <c r="R20" s="239">
        <v>25</v>
      </c>
      <c r="S20" s="239">
        <v>0.83</v>
      </c>
      <c r="T20" s="137">
        <v>95.83</v>
      </c>
    </row>
    <row r="21" spans="1:20" ht="15.75" customHeight="1">
      <c r="A21" s="293"/>
      <c r="B21" s="180" t="s">
        <v>22</v>
      </c>
      <c r="C21" s="237" t="s">
        <v>246</v>
      </c>
      <c r="D21" s="135"/>
      <c r="E21" s="237" t="s">
        <v>247</v>
      </c>
      <c r="F21" s="237" t="s">
        <v>247</v>
      </c>
      <c r="G21" s="237" t="s">
        <v>247</v>
      </c>
      <c r="H21" s="237" t="s">
        <v>247</v>
      </c>
      <c r="I21" s="237" t="s">
        <v>246</v>
      </c>
      <c r="J21" s="238">
        <v>47.1</v>
      </c>
      <c r="K21" s="238">
        <v>109654.5</v>
      </c>
      <c r="L21" s="238">
        <v>1160000</v>
      </c>
      <c r="M21" s="204">
        <v>1.3948E+16</v>
      </c>
      <c r="N21" s="137">
        <v>104</v>
      </c>
      <c r="O21" s="137">
        <v>0.2429230181</v>
      </c>
      <c r="P21" s="134" t="b">
        <v>0</v>
      </c>
      <c r="Q21" s="239">
        <v>70</v>
      </c>
      <c r="R21" s="239">
        <v>25</v>
      </c>
      <c r="S21" s="239">
        <v>1.27</v>
      </c>
      <c r="T21" s="137">
        <v>96.27</v>
      </c>
    </row>
    <row r="22" spans="1:20" ht="15.75" customHeight="1">
      <c r="A22" s="293"/>
      <c r="B22" s="180" t="s">
        <v>23</v>
      </c>
      <c r="C22" s="237" t="s">
        <v>248</v>
      </c>
      <c r="D22" s="237" t="s">
        <v>249</v>
      </c>
      <c r="E22" s="237" t="s">
        <v>248</v>
      </c>
      <c r="F22" s="135"/>
      <c r="G22" s="135"/>
      <c r="H22" s="135"/>
      <c r="I22" s="135"/>
      <c r="J22" s="135"/>
      <c r="K22" s="135"/>
      <c r="L22" s="135"/>
      <c r="M22" s="137" t="s">
        <v>267</v>
      </c>
      <c r="N22" s="137" t="s">
        <v>267</v>
      </c>
      <c r="O22" s="137" t="s">
        <v>267</v>
      </c>
      <c r="P22" s="134" t="b">
        <v>0</v>
      </c>
      <c r="Q22" s="239">
        <v>0</v>
      </c>
      <c r="R22" s="239">
        <v>0</v>
      </c>
      <c r="S22" s="239">
        <v>0</v>
      </c>
      <c r="T22" s="137">
        <v>0</v>
      </c>
    </row>
    <row r="23" spans="1:20" ht="15.75" customHeight="1">
      <c r="A23" s="294" t="s">
        <v>24</v>
      </c>
      <c r="B23" s="182" t="s">
        <v>25</v>
      </c>
      <c r="C23" s="237" t="s">
        <v>246</v>
      </c>
      <c r="D23" s="135"/>
      <c r="E23" s="237" t="s">
        <v>247</v>
      </c>
      <c r="F23" s="237" t="s">
        <v>247</v>
      </c>
      <c r="G23" s="237" t="s">
        <v>247</v>
      </c>
      <c r="H23" s="237" t="s">
        <v>247</v>
      </c>
      <c r="I23" s="237" t="s">
        <v>246</v>
      </c>
      <c r="J23" s="238">
        <v>47.1</v>
      </c>
      <c r="K23" s="238">
        <v>92202.52</v>
      </c>
      <c r="L23" s="238">
        <v>1253719</v>
      </c>
      <c r="M23" s="204">
        <v>1.06582E+16</v>
      </c>
      <c r="N23" s="137">
        <v>29</v>
      </c>
      <c r="O23" s="137">
        <v>0.28125871299999999</v>
      </c>
      <c r="P23" s="134" t="b">
        <v>0</v>
      </c>
      <c r="Q23" s="239">
        <v>70</v>
      </c>
      <c r="R23" s="239">
        <v>25</v>
      </c>
      <c r="S23" s="239">
        <v>3.99</v>
      </c>
      <c r="T23" s="137">
        <v>98.99</v>
      </c>
    </row>
    <row r="24" spans="1:20" ht="15.75" customHeight="1">
      <c r="A24" s="294"/>
      <c r="B24" s="182" t="s">
        <v>26</v>
      </c>
      <c r="C24" s="237" t="s">
        <v>246</v>
      </c>
      <c r="D24" s="135"/>
      <c r="E24" s="237" t="s">
        <v>247</v>
      </c>
      <c r="F24" s="237" t="s">
        <v>247</v>
      </c>
      <c r="G24" s="237" t="s">
        <v>247</v>
      </c>
      <c r="H24" s="237" t="s">
        <v>247</v>
      </c>
      <c r="I24" s="237" t="s">
        <v>246</v>
      </c>
      <c r="J24" s="238">
        <v>47.1</v>
      </c>
      <c r="K24" s="238">
        <v>92877.48</v>
      </c>
      <c r="L24" s="238">
        <v>1167212</v>
      </c>
      <c r="M24" s="204">
        <v>1.00686E+16</v>
      </c>
      <c r="N24" s="137">
        <v>21</v>
      </c>
      <c r="O24" s="137">
        <v>0.28812957210000001</v>
      </c>
      <c r="P24" s="134" t="b">
        <v>0</v>
      </c>
      <c r="Q24" s="239">
        <v>70</v>
      </c>
      <c r="R24" s="239">
        <v>25</v>
      </c>
      <c r="S24" s="239">
        <v>4.28</v>
      </c>
      <c r="T24" s="137">
        <v>99.28</v>
      </c>
    </row>
    <row r="25" spans="1:20" ht="15.75" customHeight="1">
      <c r="A25" s="294"/>
      <c r="B25" s="182" t="s">
        <v>27</v>
      </c>
      <c r="C25" s="237" t="s">
        <v>248</v>
      </c>
      <c r="D25" s="237" t="s">
        <v>249</v>
      </c>
      <c r="E25" s="237" t="s">
        <v>248</v>
      </c>
      <c r="F25" s="135"/>
      <c r="G25" s="135"/>
      <c r="H25" s="135"/>
      <c r="I25" s="135"/>
      <c r="J25" s="135"/>
      <c r="K25" s="135"/>
      <c r="L25" s="135"/>
      <c r="M25" s="137" t="s">
        <v>267</v>
      </c>
      <c r="N25" s="137" t="s">
        <v>267</v>
      </c>
      <c r="O25" s="137" t="s">
        <v>267</v>
      </c>
      <c r="P25" s="134" t="b">
        <v>0</v>
      </c>
      <c r="Q25" s="239">
        <v>0</v>
      </c>
      <c r="R25" s="239">
        <v>0</v>
      </c>
      <c r="S25" s="239">
        <v>0</v>
      </c>
      <c r="T25" s="137">
        <v>0</v>
      </c>
    </row>
    <row r="26" spans="1:20" ht="15.75" customHeight="1">
      <c r="A26" s="294"/>
      <c r="B26" s="182" t="s">
        <v>28</v>
      </c>
      <c r="C26" s="237" t="s">
        <v>246</v>
      </c>
      <c r="D26" s="135"/>
      <c r="E26" s="237" t="s">
        <v>247</v>
      </c>
      <c r="F26" s="237" t="s">
        <v>247</v>
      </c>
      <c r="G26" s="237" t="s">
        <v>247</v>
      </c>
      <c r="H26" s="237" t="s">
        <v>247</v>
      </c>
      <c r="I26" s="237" t="s">
        <v>246</v>
      </c>
      <c r="J26" s="238">
        <v>47.1</v>
      </c>
      <c r="K26" s="238">
        <v>107020.3</v>
      </c>
      <c r="L26" s="238">
        <v>911492</v>
      </c>
      <c r="M26" s="204">
        <v>1.04396E+16</v>
      </c>
      <c r="N26" s="137">
        <v>26</v>
      </c>
      <c r="O26" s="137">
        <v>0.28380627559999999</v>
      </c>
      <c r="P26" s="134" t="b">
        <v>0</v>
      </c>
      <c r="Q26" s="239">
        <v>70</v>
      </c>
      <c r="R26" s="239">
        <v>25</v>
      </c>
      <c r="S26" s="239">
        <v>4.09</v>
      </c>
      <c r="T26" s="137">
        <v>99.09</v>
      </c>
    </row>
    <row r="27" spans="1:20" ht="15.75" customHeight="1">
      <c r="A27" s="294"/>
      <c r="B27" s="182" t="s">
        <v>29</v>
      </c>
      <c r="C27" s="237" t="s">
        <v>248</v>
      </c>
      <c r="D27" s="237" t="s">
        <v>249</v>
      </c>
      <c r="E27" s="237" t="s">
        <v>248</v>
      </c>
      <c r="F27" s="135"/>
      <c r="G27" s="135"/>
      <c r="H27" s="135"/>
      <c r="I27" s="135"/>
      <c r="J27" s="135"/>
      <c r="K27" s="135"/>
      <c r="L27" s="135"/>
      <c r="M27" s="137" t="s">
        <v>267</v>
      </c>
      <c r="N27" s="137" t="s">
        <v>267</v>
      </c>
      <c r="O27" s="137" t="s">
        <v>267</v>
      </c>
      <c r="P27" s="134" t="b">
        <v>0</v>
      </c>
      <c r="Q27" s="239">
        <v>0</v>
      </c>
      <c r="R27" s="239">
        <v>0</v>
      </c>
      <c r="S27" s="239">
        <v>0</v>
      </c>
      <c r="T27" s="137">
        <v>0</v>
      </c>
    </row>
    <row r="28" spans="1:20" ht="15.75" customHeight="1">
      <c r="A28" s="294"/>
      <c r="B28" s="182" t="s">
        <v>31</v>
      </c>
      <c r="C28" s="237" t="s">
        <v>246</v>
      </c>
      <c r="D28" s="135"/>
      <c r="E28" s="237" t="s">
        <v>247</v>
      </c>
      <c r="F28" s="237" t="s">
        <v>247</v>
      </c>
      <c r="G28" s="237" t="s">
        <v>247</v>
      </c>
      <c r="H28" s="237" t="s">
        <v>247</v>
      </c>
      <c r="I28" s="237" t="s">
        <v>246</v>
      </c>
      <c r="J28" s="238">
        <v>47.1</v>
      </c>
      <c r="K28" s="238">
        <v>105773.5</v>
      </c>
      <c r="L28" s="238">
        <v>941588</v>
      </c>
      <c r="M28" s="204">
        <v>1.05345E+16</v>
      </c>
      <c r="N28" s="137">
        <v>27</v>
      </c>
      <c r="O28" s="137">
        <v>0.28270055300000002</v>
      </c>
      <c r="P28" s="134" t="b">
        <v>0</v>
      </c>
      <c r="Q28" s="239">
        <v>70</v>
      </c>
      <c r="R28" s="239">
        <v>25</v>
      </c>
      <c r="S28" s="239">
        <v>4.0599999999999996</v>
      </c>
      <c r="T28" s="137">
        <v>99.06</v>
      </c>
    </row>
    <row r="29" spans="1:20" ht="15.75" customHeight="1">
      <c r="A29" s="294"/>
      <c r="B29" s="182" t="s">
        <v>32</v>
      </c>
      <c r="C29" s="237" t="s">
        <v>265</v>
      </c>
      <c r="D29" s="237" t="s">
        <v>330</v>
      </c>
      <c r="E29" s="237" t="s">
        <v>247</v>
      </c>
      <c r="F29" s="237" t="s">
        <v>247</v>
      </c>
      <c r="G29" s="237" t="s">
        <v>247</v>
      </c>
      <c r="H29" s="237" t="s">
        <v>247</v>
      </c>
      <c r="I29" s="237" t="s">
        <v>248</v>
      </c>
      <c r="J29" s="238">
        <v>47.1</v>
      </c>
      <c r="K29" s="238">
        <v>683936.5</v>
      </c>
      <c r="L29" s="238">
        <v>1725000</v>
      </c>
      <c r="M29" s="137" t="s">
        <v>267</v>
      </c>
      <c r="N29" s="137" t="s">
        <v>267</v>
      </c>
      <c r="O29" s="137" t="s">
        <v>267</v>
      </c>
      <c r="P29" s="134" t="b">
        <v>0</v>
      </c>
      <c r="Q29" s="239">
        <v>0</v>
      </c>
      <c r="R29" s="239">
        <v>0</v>
      </c>
      <c r="S29" s="239">
        <v>0</v>
      </c>
      <c r="T29" s="137">
        <v>9.2100000000000009</v>
      </c>
    </row>
    <row r="30" spans="1:20" ht="15.75" customHeight="1">
      <c r="A30" s="294"/>
      <c r="B30" s="182" t="s">
        <v>33</v>
      </c>
      <c r="C30" s="237" t="s">
        <v>246</v>
      </c>
      <c r="D30" s="135"/>
      <c r="E30" s="237" t="s">
        <v>247</v>
      </c>
      <c r="F30" s="237" t="s">
        <v>247</v>
      </c>
      <c r="G30" s="237" t="s">
        <v>247</v>
      </c>
      <c r="H30" s="237" t="s">
        <v>247</v>
      </c>
      <c r="I30" s="237" t="s">
        <v>246</v>
      </c>
      <c r="J30" s="238">
        <v>47.1</v>
      </c>
      <c r="K30" s="238">
        <v>377540.5</v>
      </c>
      <c r="L30" s="238">
        <v>985000</v>
      </c>
      <c r="M30" s="204">
        <v>1.40399E+17</v>
      </c>
      <c r="N30" s="137">
        <v>132</v>
      </c>
      <c r="O30" s="137">
        <v>-1.2306310170000001</v>
      </c>
      <c r="P30" s="134" t="b">
        <v>0</v>
      </c>
      <c r="Q30" s="239">
        <v>70</v>
      </c>
      <c r="R30" s="239">
        <v>25</v>
      </c>
      <c r="S30" s="239">
        <v>0.25</v>
      </c>
      <c r="T30" s="137">
        <v>95.25</v>
      </c>
    </row>
    <row r="31" spans="1:20" ht="15.75" customHeight="1">
      <c r="A31" s="294"/>
      <c r="B31" s="182" t="s">
        <v>34</v>
      </c>
      <c r="C31" s="237" t="s">
        <v>248</v>
      </c>
      <c r="D31" s="237" t="s">
        <v>249</v>
      </c>
      <c r="E31" s="237" t="s">
        <v>248</v>
      </c>
      <c r="F31" s="135"/>
      <c r="G31" s="135"/>
      <c r="H31" s="135"/>
      <c r="I31" s="135"/>
      <c r="J31" s="135"/>
      <c r="K31" s="135"/>
      <c r="L31" s="135"/>
      <c r="M31" s="137" t="s">
        <v>267</v>
      </c>
      <c r="N31" s="137" t="s">
        <v>267</v>
      </c>
      <c r="O31" s="137" t="s">
        <v>267</v>
      </c>
      <c r="P31" s="134" t="b">
        <v>0</v>
      </c>
      <c r="Q31" s="239">
        <v>0</v>
      </c>
      <c r="R31" s="239">
        <v>0</v>
      </c>
      <c r="S31" s="239">
        <v>0</v>
      </c>
      <c r="T31" s="137">
        <v>0</v>
      </c>
    </row>
    <row r="32" spans="1:20" ht="15.75" customHeight="1">
      <c r="A32" s="294"/>
      <c r="B32" s="182" t="s">
        <v>35</v>
      </c>
      <c r="C32" s="237" t="s">
        <v>246</v>
      </c>
      <c r="D32" s="135"/>
      <c r="E32" s="237" t="s">
        <v>247</v>
      </c>
      <c r="F32" s="237" t="s">
        <v>247</v>
      </c>
      <c r="G32" s="237" t="s">
        <v>247</v>
      </c>
      <c r="H32" s="237" t="s">
        <v>247</v>
      </c>
      <c r="I32" s="237" t="s">
        <v>246</v>
      </c>
      <c r="J32" s="238">
        <v>47.1</v>
      </c>
      <c r="K32" s="238">
        <v>106673.5</v>
      </c>
      <c r="L32" s="238">
        <v>1040000</v>
      </c>
      <c r="M32" s="204">
        <v>1.18344E+16</v>
      </c>
      <c r="N32" s="137">
        <v>74</v>
      </c>
      <c r="O32" s="137">
        <v>0.2675527345</v>
      </c>
      <c r="P32" s="134" t="b">
        <v>0</v>
      </c>
      <c r="Q32" s="239">
        <v>70</v>
      </c>
      <c r="R32" s="239">
        <v>25</v>
      </c>
      <c r="S32" s="239">
        <v>2.36</v>
      </c>
      <c r="T32" s="137">
        <v>97.36</v>
      </c>
    </row>
    <row r="33" spans="1:20" ht="15.75" customHeight="1">
      <c r="A33" s="294"/>
      <c r="B33" s="182" t="s">
        <v>36</v>
      </c>
      <c r="C33" s="237" t="s">
        <v>246</v>
      </c>
      <c r="D33" s="135"/>
      <c r="E33" s="237" t="s">
        <v>247</v>
      </c>
      <c r="F33" s="237" t="s">
        <v>247</v>
      </c>
      <c r="G33" s="237" t="s">
        <v>247</v>
      </c>
      <c r="H33" s="237" t="s">
        <v>247</v>
      </c>
      <c r="I33" s="237" t="s">
        <v>246</v>
      </c>
      <c r="J33" s="238">
        <v>47.1</v>
      </c>
      <c r="K33" s="238">
        <v>107217.2</v>
      </c>
      <c r="L33" s="238">
        <v>975000</v>
      </c>
      <c r="M33" s="204">
        <v>1.12081E+16</v>
      </c>
      <c r="N33" s="137">
        <v>51</v>
      </c>
      <c r="O33" s="137">
        <v>0.2748507161</v>
      </c>
      <c r="P33" s="134" t="b">
        <v>0</v>
      </c>
      <c r="Q33" s="239">
        <v>70</v>
      </c>
      <c r="R33" s="239">
        <v>25</v>
      </c>
      <c r="S33" s="239">
        <v>3.19</v>
      </c>
      <c r="T33" s="137">
        <v>98.19</v>
      </c>
    </row>
    <row r="34" spans="1:20" ht="15.75" customHeight="1">
      <c r="A34" s="294"/>
      <c r="B34" s="182" t="s">
        <v>37</v>
      </c>
      <c r="C34" s="237" t="s">
        <v>246</v>
      </c>
      <c r="D34" s="135"/>
      <c r="E34" s="237" t="s">
        <v>247</v>
      </c>
      <c r="F34" s="237" t="s">
        <v>247</v>
      </c>
      <c r="G34" s="237" t="s">
        <v>247</v>
      </c>
      <c r="H34" s="237" t="s">
        <v>247</v>
      </c>
      <c r="I34" s="237" t="s">
        <v>246</v>
      </c>
      <c r="J34" s="238">
        <v>47.1</v>
      </c>
      <c r="K34" s="238">
        <v>111363.8</v>
      </c>
      <c r="L34" s="238">
        <v>980000</v>
      </c>
      <c r="M34" s="204">
        <v>1.21539E+16</v>
      </c>
      <c r="N34" s="137">
        <v>82</v>
      </c>
      <c r="O34" s="137">
        <v>0.2638300911</v>
      </c>
      <c r="P34" s="134" t="b">
        <v>0</v>
      </c>
      <c r="Q34" s="239">
        <v>70</v>
      </c>
      <c r="R34" s="239">
        <v>25</v>
      </c>
      <c r="S34" s="239">
        <v>2.0699999999999998</v>
      </c>
      <c r="T34" s="137">
        <v>97.07</v>
      </c>
    </row>
    <row r="35" spans="1:20" ht="15.75" customHeight="1">
      <c r="A35" s="294"/>
      <c r="B35" s="182" t="s">
        <v>38</v>
      </c>
      <c r="C35" s="237" t="s">
        <v>246</v>
      </c>
      <c r="D35" s="135"/>
      <c r="E35" s="237" t="s">
        <v>247</v>
      </c>
      <c r="F35" s="237" t="s">
        <v>247</v>
      </c>
      <c r="G35" s="237" t="s">
        <v>247</v>
      </c>
      <c r="H35" s="237" t="s">
        <v>247</v>
      </c>
      <c r="I35" s="237" t="s">
        <v>246</v>
      </c>
      <c r="J35" s="238">
        <v>47.1</v>
      </c>
      <c r="K35" s="238">
        <v>115441.7</v>
      </c>
      <c r="L35" s="238">
        <v>975000</v>
      </c>
      <c r="M35" s="204">
        <v>1.29936E+16</v>
      </c>
      <c r="N35" s="137">
        <v>98</v>
      </c>
      <c r="O35" s="137">
        <v>0.25404423529999998</v>
      </c>
      <c r="P35" s="134" t="b">
        <v>0</v>
      </c>
      <c r="Q35" s="239">
        <v>70</v>
      </c>
      <c r="R35" s="239">
        <v>25</v>
      </c>
      <c r="S35" s="239">
        <v>1.49</v>
      </c>
      <c r="T35" s="137">
        <v>96.49</v>
      </c>
    </row>
    <row r="36" spans="1:20" ht="15.75" customHeight="1">
      <c r="A36" s="294"/>
      <c r="B36" s="182" t="s">
        <v>39</v>
      </c>
      <c r="C36" s="237" t="s">
        <v>246</v>
      </c>
      <c r="D36" s="135"/>
      <c r="E36" s="237" t="s">
        <v>247</v>
      </c>
      <c r="F36" s="237" t="s">
        <v>247</v>
      </c>
      <c r="G36" s="237" t="s">
        <v>247</v>
      </c>
      <c r="H36" s="237" t="s">
        <v>247</v>
      </c>
      <c r="I36" s="237" t="s">
        <v>246</v>
      </c>
      <c r="J36" s="238">
        <v>47.1</v>
      </c>
      <c r="K36" s="238">
        <v>226265.8</v>
      </c>
      <c r="L36" s="238">
        <v>1271947</v>
      </c>
      <c r="M36" s="204">
        <v>6.51189E+16</v>
      </c>
      <c r="N36" s="137">
        <v>129</v>
      </c>
      <c r="O36" s="137">
        <v>-0.35338070490000001</v>
      </c>
      <c r="P36" s="134" t="b">
        <v>0</v>
      </c>
      <c r="Q36" s="239">
        <v>70</v>
      </c>
      <c r="R36" s="239">
        <v>25</v>
      </c>
      <c r="S36" s="239">
        <v>0.36</v>
      </c>
      <c r="T36" s="137">
        <v>95.36</v>
      </c>
    </row>
    <row r="37" spans="1:20">
      <c r="A37" s="294"/>
      <c r="B37" s="182" t="s">
        <v>40</v>
      </c>
      <c r="C37" s="237" t="s">
        <v>248</v>
      </c>
      <c r="D37" s="237" t="s">
        <v>249</v>
      </c>
      <c r="E37" s="237" t="s">
        <v>248</v>
      </c>
      <c r="F37" s="135"/>
      <c r="G37" s="135"/>
      <c r="H37" s="135"/>
      <c r="I37" s="135"/>
      <c r="J37" s="135"/>
      <c r="K37" s="135"/>
      <c r="L37" s="135"/>
      <c r="M37" s="137" t="s">
        <v>267</v>
      </c>
      <c r="N37" s="137" t="s">
        <v>267</v>
      </c>
      <c r="O37" s="137" t="s">
        <v>267</v>
      </c>
      <c r="P37" s="134" t="b">
        <v>0</v>
      </c>
      <c r="Q37" s="239">
        <v>0</v>
      </c>
      <c r="R37" s="239">
        <v>0</v>
      </c>
      <c r="S37" s="239">
        <v>0</v>
      </c>
      <c r="T37" s="137">
        <v>0</v>
      </c>
    </row>
    <row r="38" spans="1:20">
      <c r="A38" s="294"/>
      <c r="B38" s="182" t="s">
        <v>41</v>
      </c>
      <c r="C38" s="237" t="s">
        <v>246</v>
      </c>
      <c r="D38" s="135"/>
      <c r="E38" s="237" t="s">
        <v>247</v>
      </c>
      <c r="F38" s="237" t="s">
        <v>247</v>
      </c>
      <c r="G38" s="237" t="s">
        <v>247</v>
      </c>
      <c r="H38" s="237" t="s">
        <v>247</v>
      </c>
      <c r="I38" s="237" t="s">
        <v>246</v>
      </c>
      <c r="J38" s="238">
        <v>47.1</v>
      </c>
      <c r="K38" s="238">
        <v>548910.80000000005</v>
      </c>
      <c r="L38" s="238">
        <v>1025000</v>
      </c>
      <c r="M38" s="204">
        <v>3.08836E+17</v>
      </c>
      <c r="N38" s="137">
        <v>137</v>
      </c>
      <c r="O38" s="137">
        <v>-3.1934561210000001</v>
      </c>
      <c r="P38" s="134" t="b">
        <v>0</v>
      </c>
      <c r="Q38" s="239">
        <v>70</v>
      </c>
      <c r="R38" s="239">
        <v>25</v>
      </c>
      <c r="S38" s="239">
        <v>7.0000000000000007E-2</v>
      </c>
      <c r="T38" s="137">
        <v>95.07</v>
      </c>
    </row>
    <row r="39" spans="1:20">
      <c r="A39" s="294"/>
      <c r="B39" s="182" t="s">
        <v>42</v>
      </c>
      <c r="C39" s="237" t="s">
        <v>246</v>
      </c>
      <c r="D39" s="135"/>
      <c r="E39" s="237" t="s">
        <v>247</v>
      </c>
      <c r="F39" s="237" t="s">
        <v>247</v>
      </c>
      <c r="G39" s="237" t="s">
        <v>247</v>
      </c>
      <c r="H39" s="237" t="s">
        <v>247</v>
      </c>
      <c r="I39" s="237" t="s">
        <v>246</v>
      </c>
      <c r="J39" s="238">
        <v>47.1</v>
      </c>
      <c r="K39" s="238">
        <v>231168.6</v>
      </c>
      <c r="L39" s="238">
        <v>920000</v>
      </c>
      <c r="M39" s="204">
        <v>4.91638E+16</v>
      </c>
      <c r="N39" s="137">
        <v>119</v>
      </c>
      <c r="O39" s="137">
        <v>-0.16745351250000001</v>
      </c>
      <c r="P39" s="134" t="b">
        <v>0</v>
      </c>
      <c r="Q39" s="239">
        <v>70</v>
      </c>
      <c r="R39" s="239">
        <v>25</v>
      </c>
      <c r="S39" s="239">
        <v>0.72</v>
      </c>
      <c r="T39" s="137">
        <v>95.72</v>
      </c>
    </row>
    <row r="40" spans="1:20">
      <c r="A40" s="294"/>
      <c r="B40" s="182" t="s">
        <v>43</v>
      </c>
      <c r="C40" s="237" t="s">
        <v>246</v>
      </c>
      <c r="D40" s="135"/>
      <c r="E40" s="237" t="s">
        <v>247</v>
      </c>
      <c r="F40" s="237" t="s">
        <v>247</v>
      </c>
      <c r="G40" s="237" t="s">
        <v>247</v>
      </c>
      <c r="H40" s="237" t="s">
        <v>247</v>
      </c>
      <c r="I40" s="237" t="s">
        <v>246</v>
      </c>
      <c r="J40" s="238">
        <v>47.1</v>
      </c>
      <c r="K40" s="238">
        <v>107801.5</v>
      </c>
      <c r="L40" s="238">
        <v>985000</v>
      </c>
      <c r="M40" s="204">
        <v>1.14468E+16</v>
      </c>
      <c r="N40" s="137">
        <v>57</v>
      </c>
      <c r="O40" s="137">
        <v>0.2720690301</v>
      </c>
      <c r="P40" s="134" t="b">
        <v>0</v>
      </c>
      <c r="Q40" s="239">
        <v>70</v>
      </c>
      <c r="R40" s="239">
        <v>25</v>
      </c>
      <c r="S40" s="239">
        <v>2.97</v>
      </c>
      <c r="T40" s="137">
        <v>97.97</v>
      </c>
    </row>
    <row r="41" spans="1:20">
      <c r="A41" s="294"/>
      <c r="B41" s="182" t="s">
        <v>44</v>
      </c>
      <c r="C41" s="237" t="s">
        <v>246</v>
      </c>
      <c r="D41" s="135"/>
      <c r="E41" s="237" t="s">
        <v>247</v>
      </c>
      <c r="F41" s="237" t="s">
        <v>247</v>
      </c>
      <c r="G41" s="237" t="s">
        <v>247</v>
      </c>
      <c r="H41" s="237" t="s">
        <v>247</v>
      </c>
      <c r="I41" s="237" t="s">
        <v>246</v>
      </c>
      <c r="J41" s="238">
        <v>47.1</v>
      </c>
      <c r="K41" s="238">
        <v>112566.8</v>
      </c>
      <c r="L41" s="238">
        <v>920000</v>
      </c>
      <c r="M41" s="204">
        <v>1.16576E+16</v>
      </c>
      <c r="N41" s="137">
        <v>71</v>
      </c>
      <c r="O41" s="137">
        <v>0.26961328839999998</v>
      </c>
      <c r="P41" s="134" t="b">
        <v>0</v>
      </c>
      <c r="Q41" s="239">
        <v>70</v>
      </c>
      <c r="R41" s="239">
        <v>25</v>
      </c>
      <c r="S41" s="239">
        <v>2.46</v>
      </c>
      <c r="T41" s="137">
        <v>97.46</v>
      </c>
    </row>
    <row r="42" spans="1:20">
      <c r="A42" s="294"/>
      <c r="B42" s="182" t="s">
        <v>45</v>
      </c>
      <c r="C42" s="237" t="s">
        <v>248</v>
      </c>
      <c r="D42" s="237" t="s">
        <v>249</v>
      </c>
      <c r="E42" s="237" t="s">
        <v>248</v>
      </c>
      <c r="F42" s="135"/>
      <c r="G42" s="135"/>
      <c r="H42" s="135"/>
      <c r="I42" s="135"/>
      <c r="J42" s="135"/>
      <c r="K42" s="135"/>
      <c r="L42" s="135"/>
      <c r="M42" s="137" t="s">
        <v>267</v>
      </c>
      <c r="N42" s="137" t="s">
        <v>267</v>
      </c>
      <c r="O42" s="137" t="s">
        <v>267</v>
      </c>
      <c r="P42" s="134" t="b">
        <v>0</v>
      </c>
      <c r="Q42" s="239">
        <v>0</v>
      </c>
      <c r="R42" s="239">
        <v>0</v>
      </c>
      <c r="S42" s="239">
        <v>0</v>
      </c>
      <c r="T42" s="137">
        <v>0</v>
      </c>
    </row>
    <row r="43" spans="1:20">
      <c r="A43" s="295" t="s">
        <v>46</v>
      </c>
      <c r="B43" s="183" t="s">
        <v>47</v>
      </c>
      <c r="C43" s="237" t="s">
        <v>246</v>
      </c>
      <c r="D43" s="135"/>
      <c r="E43" s="237" t="s">
        <v>247</v>
      </c>
      <c r="F43" s="237" t="s">
        <v>247</v>
      </c>
      <c r="G43" s="237" t="s">
        <v>247</v>
      </c>
      <c r="H43" s="237" t="s">
        <v>247</v>
      </c>
      <c r="I43" s="237" t="s">
        <v>246</v>
      </c>
      <c r="J43" s="238">
        <v>47.1</v>
      </c>
      <c r="K43" s="238">
        <v>90127.65</v>
      </c>
      <c r="L43" s="238">
        <v>5258111</v>
      </c>
      <c r="M43" s="204">
        <v>4.27116E+16</v>
      </c>
      <c r="N43" s="137">
        <v>117</v>
      </c>
      <c r="O43" s="137">
        <v>-9.2264777800000003E-2</v>
      </c>
      <c r="P43" s="134" t="b">
        <v>0</v>
      </c>
      <c r="Q43" s="239">
        <v>70</v>
      </c>
      <c r="R43" s="239">
        <v>25</v>
      </c>
      <c r="S43" s="239">
        <v>0.8</v>
      </c>
      <c r="T43" s="137">
        <v>95.8</v>
      </c>
    </row>
    <row r="44" spans="1:20">
      <c r="A44" s="295"/>
      <c r="B44" s="183" t="s">
        <v>48</v>
      </c>
      <c r="C44" s="237" t="s">
        <v>246</v>
      </c>
      <c r="D44" s="135"/>
      <c r="E44" s="237" t="s">
        <v>247</v>
      </c>
      <c r="F44" s="237" t="s">
        <v>247</v>
      </c>
      <c r="G44" s="237" t="s">
        <v>247</v>
      </c>
      <c r="H44" s="237" t="s">
        <v>247</v>
      </c>
      <c r="I44" s="237" t="s">
        <v>246</v>
      </c>
      <c r="J44" s="238">
        <v>47.1</v>
      </c>
      <c r="K44" s="238">
        <v>108389</v>
      </c>
      <c r="L44" s="238">
        <v>940000</v>
      </c>
      <c r="M44" s="204">
        <v>1.10433E+16</v>
      </c>
      <c r="N44" s="137">
        <v>46</v>
      </c>
      <c r="O44" s="137">
        <v>0.27677180080000002</v>
      </c>
      <c r="P44" s="134" t="b">
        <v>0</v>
      </c>
      <c r="Q44" s="239">
        <v>70</v>
      </c>
      <c r="R44" s="239">
        <v>25</v>
      </c>
      <c r="S44" s="239">
        <v>3.37</v>
      </c>
      <c r="T44" s="137">
        <v>98.37</v>
      </c>
    </row>
    <row r="45" spans="1:20">
      <c r="A45" s="295"/>
      <c r="B45" s="183" t="s">
        <v>49</v>
      </c>
      <c r="C45" s="237" t="s">
        <v>252</v>
      </c>
      <c r="D45" s="135"/>
      <c r="E45" s="237" t="s">
        <v>247</v>
      </c>
      <c r="F45" s="237" t="s">
        <v>247</v>
      </c>
      <c r="G45" s="237" t="s">
        <v>247</v>
      </c>
      <c r="H45" s="237" t="s">
        <v>247</v>
      </c>
      <c r="I45" s="237" t="s">
        <v>252</v>
      </c>
      <c r="J45" s="238">
        <v>47.1</v>
      </c>
      <c r="K45" s="238">
        <v>113963.6</v>
      </c>
      <c r="L45" s="238">
        <v>970000</v>
      </c>
      <c r="M45" s="204">
        <v>1.25981E+16</v>
      </c>
      <c r="N45" s="137">
        <v>95</v>
      </c>
      <c r="O45" s="137">
        <v>0.2586535968</v>
      </c>
      <c r="P45" s="134" t="b">
        <v>0</v>
      </c>
      <c r="Q45" s="239">
        <v>49</v>
      </c>
      <c r="R45" s="239">
        <v>17.5</v>
      </c>
      <c r="S45" s="239">
        <v>1.59</v>
      </c>
      <c r="T45" s="137">
        <v>68.09</v>
      </c>
    </row>
    <row r="46" spans="1:20">
      <c r="A46" s="295"/>
      <c r="B46" s="183" t="s">
        <v>50</v>
      </c>
      <c r="C46" s="237" t="s">
        <v>246</v>
      </c>
      <c r="D46" s="135"/>
      <c r="E46" s="237" t="s">
        <v>247</v>
      </c>
      <c r="F46" s="237" t="s">
        <v>247</v>
      </c>
      <c r="G46" s="237" t="s">
        <v>247</v>
      </c>
      <c r="H46" s="237" t="s">
        <v>247</v>
      </c>
      <c r="I46" s="237" t="s">
        <v>246</v>
      </c>
      <c r="J46" s="238">
        <v>47.1</v>
      </c>
      <c r="K46" s="238">
        <v>93346.2</v>
      </c>
      <c r="L46" s="238">
        <v>1080000</v>
      </c>
      <c r="M46" s="204">
        <v>9410590000000000</v>
      </c>
      <c r="N46" s="137">
        <v>11</v>
      </c>
      <c r="O46" s="137">
        <v>0.29579783920000002</v>
      </c>
      <c r="P46" s="134" t="b">
        <v>0</v>
      </c>
      <c r="Q46" s="239">
        <v>70</v>
      </c>
      <c r="R46" s="239">
        <v>25</v>
      </c>
      <c r="S46" s="239">
        <v>4.6399999999999997</v>
      </c>
      <c r="T46" s="137">
        <v>99.64</v>
      </c>
    </row>
    <row r="47" spans="1:20">
      <c r="A47" s="295"/>
      <c r="B47" s="183" t="s">
        <v>51</v>
      </c>
      <c r="C47" s="237" t="s">
        <v>246</v>
      </c>
      <c r="D47" s="135"/>
      <c r="E47" s="237" t="s">
        <v>247</v>
      </c>
      <c r="F47" s="237" t="s">
        <v>247</v>
      </c>
      <c r="G47" s="237" t="s">
        <v>247</v>
      </c>
      <c r="H47" s="237" t="s">
        <v>247</v>
      </c>
      <c r="I47" s="237" t="s">
        <v>246</v>
      </c>
      <c r="J47" s="238">
        <v>47.1</v>
      </c>
      <c r="K47" s="238">
        <v>113698</v>
      </c>
      <c r="L47" s="238">
        <v>920000</v>
      </c>
      <c r="M47" s="204">
        <v>1.18931E+16</v>
      </c>
      <c r="N47" s="137">
        <v>77</v>
      </c>
      <c r="O47" s="137">
        <v>0.26686925960000002</v>
      </c>
      <c r="P47" s="134" t="b">
        <v>0</v>
      </c>
      <c r="Q47" s="239">
        <v>70</v>
      </c>
      <c r="R47" s="239">
        <v>25</v>
      </c>
      <c r="S47" s="239">
        <v>2.25</v>
      </c>
      <c r="T47" s="137">
        <v>97.25</v>
      </c>
    </row>
    <row r="48" spans="1:20" ht="43.15">
      <c r="A48" s="295"/>
      <c r="B48" s="183" t="s">
        <v>52</v>
      </c>
      <c r="C48" s="237" t="s">
        <v>252</v>
      </c>
      <c r="D48" s="237" t="s">
        <v>331</v>
      </c>
      <c r="E48" s="237" t="s">
        <v>247</v>
      </c>
      <c r="F48" s="237" t="s">
        <v>247</v>
      </c>
      <c r="G48" s="237" t="s">
        <v>247</v>
      </c>
      <c r="H48" s="237" t="s">
        <v>247</v>
      </c>
      <c r="I48" s="237" t="s">
        <v>248</v>
      </c>
      <c r="J48" s="238">
        <v>47.1</v>
      </c>
      <c r="K48" s="238">
        <v>123644.3</v>
      </c>
      <c r="L48" s="238">
        <v>1205000</v>
      </c>
      <c r="M48" s="137" t="s">
        <v>267</v>
      </c>
      <c r="N48" s="137" t="s">
        <v>267</v>
      </c>
      <c r="O48" s="137" t="s">
        <v>267</v>
      </c>
      <c r="P48" s="134" t="b">
        <v>0</v>
      </c>
      <c r="Q48" s="239">
        <v>49</v>
      </c>
      <c r="R48" s="239">
        <v>0</v>
      </c>
      <c r="S48" s="239">
        <v>0</v>
      </c>
      <c r="T48" s="137">
        <v>49</v>
      </c>
    </row>
    <row r="49" spans="1:20">
      <c r="A49" s="295"/>
      <c r="B49" s="183" t="s">
        <v>53</v>
      </c>
      <c r="C49" s="237" t="s">
        <v>246</v>
      </c>
      <c r="D49" s="135"/>
      <c r="E49" s="237" t="s">
        <v>247</v>
      </c>
      <c r="F49" s="237" t="s">
        <v>247</v>
      </c>
      <c r="G49" s="237" t="s">
        <v>247</v>
      </c>
      <c r="H49" s="237" t="s">
        <v>247</v>
      </c>
      <c r="I49" s="237" t="s">
        <v>246</v>
      </c>
      <c r="J49" s="238">
        <v>47.1</v>
      </c>
      <c r="K49" s="238">
        <v>111591.9</v>
      </c>
      <c r="L49" s="238">
        <v>977837</v>
      </c>
      <c r="M49" s="204">
        <v>1.21768E+16</v>
      </c>
      <c r="N49" s="137">
        <v>83</v>
      </c>
      <c r="O49" s="137">
        <v>0.26356318940000001</v>
      </c>
      <c r="P49" s="134" t="b">
        <v>0</v>
      </c>
      <c r="Q49" s="239">
        <v>70</v>
      </c>
      <c r="R49" s="239">
        <v>25</v>
      </c>
      <c r="S49" s="239">
        <v>2.0299999999999998</v>
      </c>
      <c r="T49" s="137">
        <v>97.03</v>
      </c>
    </row>
    <row r="50" spans="1:20">
      <c r="A50" s="295"/>
      <c r="B50" s="183" t="s">
        <v>54</v>
      </c>
      <c r="C50" s="237" t="s">
        <v>246</v>
      </c>
      <c r="D50" s="135"/>
      <c r="E50" s="237" t="s">
        <v>247</v>
      </c>
      <c r="F50" s="237" t="s">
        <v>247</v>
      </c>
      <c r="G50" s="237" t="s">
        <v>247</v>
      </c>
      <c r="H50" s="237" t="s">
        <v>247</v>
      </c>
      <c r="I50" s="237" t="s">
        <v>246</v>
      </c>
      <c r="J50" s="238">
        <v>47.1</v>
      </c>
      <c r="K50" s="238">
        <v>139205.79999999999</v>
      </c>
      <c r="L50" s="238">
        <v>1710000</v>
      </c>
      <c r="M50" s="204">
        <v>3.31368E+16</v>
      </c>
      <c r="N50" s="137">
        <v>113</v>
      </c>
      <c r="O50" s="137">
        <v>1.931191153E-2</v>
      </c>
      <c r="P50" s="134" t="b">
        <v>0</v>
      </c>
      <c r="Q50" s="239">
        <v>70</v>
      </c>
      <c r="R50" s="239">
        <v>25</v>
      </c>
      <c r="S50" s="239">
        <v>0.94</v>
      </c>
      <c r="T50" s="137">
        <v>95.94</v>
      </c>
    </row>
    <row r="51" spans="1:20">
      <c r="A51" s="295"/>
      <c r="B51" s="183" t="s">
        <v>55</v>
      </c>
      <c r="C51" s="237" t="s">
        <v>248</v>
      </c>
      <c r="D51" s="237" t="s">
        <v>249</v>
      </c>
      <c r="E51" s="237" t="s">
        <v>248</v>
      </c>
      <c r="F51" s="135"/>
      <c r="G51" s="135"/>
      <c r="H51" s="135"/>
      <c r="I51" s="135"/>
      <c r="J51" s="135"/>
      <c r="K51" s="135"/>
      <c r="L51" s="135"/>
      <c r="M51" s="137" t="s">
        <v>267</v>
      </c>
      <c r="N51" s="137" t="s">
        <v>267</v>
      </c>
      <c r="O51" s="137" t="s">
        <v>267</v>
      </c>
      <c r="P51" s="134" t="b">
        <v>0</v>
      </c>
      <c r="Q51" s="239">
        <v>0</v>
      </c>
      <c r="R51" s="239">
        <v>0</v>
      </c>
      <c r="S51" s="239">
        <v>0</v>
      </c>
      <c r="T51" s="137">
        <v>0</v>
      </c>
    </row>
    <row r="52" spans="1:20">
      <c r="A52" s="295"/>
      <c r="B52" s="183" t="s">
        <v>56</v>
      </c>
      <c r="C52" s="237" t="s">
        <v>246</v>
      </c>
      <c r="D52" s="135"/>
      <c r="E52" s="237" t="s">
        <v>247</v>
      </c>
      <c r="F52" s="237" t="s">
        <v>247</v>
      </c>
      <c r="G52" s="237" t="s">
        <v>247</v>
      </c>
      <c r="H52" s="237" t="s">
        <v>247</v>
      </c>
      <c r="I52" s="237" t="s">
        <v>246</v>
      </c>
      <c r="J52" s="238">
        <v>47.1</v>
      </c>
      <c r="K52" s="238">
        <v>101470.7</v>
      </c>
      <c r="L52" s="238">
        <v>940000</v>
      </c>
      <c r="M52" s="204">
        <v>9678520000000000</v>
      </c>
      <c r="N52" s="137">
        <v>14</v>
      </c>
      <c r="O52" s="137">
        <v>0.29267559479999999</v>
      </c>
      <c r="P52" s="134" t="b">
        <v>0</v>
      </c>
      <c r="Q52" s="239">
        <v>70</v>
      </c>
      <c r="R52" s="239">
        <v>25</v>
      </c>
      <c r="S52" s="239">
        <v>4.53</v>
      </c>
      <c r="T52" s="137">
        <v>99.53</v>
      </c>
    </row>
    <row r="53" spans="1:20">
      <c r="A53" s="295"/>
      <c r="B53" s="183" t="s">
        <v>57</v>
      </c>
      <c r="C53" s="237" t="s">
        <v>246</v>
      </c>
      <c r="D53" s="135"/>
      <c r="E53" s="237" t="s">
        <v>247</v>
      </c>
      <c r="F53" s="237" t="s">
        <v>247</v>
      </c>
      <c r="G53" s="237" t="s">
        <v>247</v>
      </c>
      <c r="H53" s="237" t="s">
        <v>247</v>
      </c>
      <c r="I53" s="237" t="s">
        <v>246</v>
      </c>
      <c r="J53" s="238">
        <v>47.1</v>
      </c>
      <c r="K53" s="238">
        <v>109888.9</v>
      </c>
      <c r="L53" s="238">
        <v>960000</v>
      </c>
      <c r="M53" s="204">
        <v>1.15925E+16</v>
      </c>
      <c r="N53" s="137">
        <v>65</v>
      </c>
      <c r="O53" s="137">
        <v>0.27037114340000001</v>
      </c>
      <c r="P53" s="134" t="b">
        <v>0</v>
      </c>
      <c r="Q53" s="239">
        <v>70</v>
      </c>
      <c r="R53" s="239">
        <v>25</v>
      </c>
      <c r="S53" s="239">
        <v>2.68</v>
      </c>
      <c r="T53" s="137">
        <v>97.68</v>
      </c>
    </row>
    <row r="54" spans="1:20">
      <c r="A54" s="295"/>
      <c r="B54" s="183" t="s">
        <v>58</v>
      </c>
      <c r="C54" s="237" t="s">
        <v>246</v>
      </c>
      <c r="D54" s="135"/>
      <c r="E54" s="237" t="s">
        <v>247</v>
      </c>
      <c r="F54" s="237" t="s">
        <v>247</v>
      </c>
      <c r="G54" s="237" t="s">
        <v>247</v>
      </c>
      <c r="H54" s="237" t="s">
        <v>247</v>
      </c>
      <c r="I54" s="237" t="s">
        <v>246</v>
      </c>
      <c r="J54" s="238">
        <v>47.1</v>
      </c>
      <c r="K54" s="238">
        <v>557894.6</v>
      </c>
      <c r="L54" s="238">
        <v>970000</v>
      </c>
      <c r="M54" s="204">
        <v>3.01909E+17</v>
      </c>
      <c r="N54" s="137">
        <v>133</v>
      </c>
      <c r="O54" s="137">
        <v>-3.1127386239999999</v>
      </c>
      <c r="P54" s="134" t="b">
        <v>0</v>
      </c>
      <c r="Q54" s="239">
        <v>70</v>
      </c>
      <c r="R54" s="239">
        <v>25</v>
      </c>
      <c r="S54" s="239">
        <v>0.22</v>
      </c>
      <c r="T54" s="137">
        <v>95.22</v>
      </c>
    </row>
    <row r="55" spans="1:20">
      <c r="A55" s="295"/>
      <c r="B55" s="183" t="s">
        <v>59</v>
      </c>
      <c r="C55" s="237" t="s">
        <v>246</v>
      </c>
      <c r="D55" s="135"/>
      <c r="E55" s="237" t="s">
        <v>247</v>
      </c>
      <c r="F55" s="237" t="s">
        <v>247</v>
      </c>
      <c r="G55" s="237" t="s">
        <v>247</v>
      </c>
      <c r="H55" s="237" t="s">
        <v>247</v>
      </c>
      <c r="I55" s="237" t="s">
        <v>246</v>
      </c>
      <c r="J55" s="238">
        <v>47.1</v>
      </c>
      <c r="K55" s="238">
        <v>111579.4</v>
      </c>
      <c r="L55" s="238">
        <v>956630</v>
      </c>
      <c r="M55" s="204">
        <v>1.191E+16</v>
      </c>
      <c r="N55" s="137">
        <v>78</v>
      </c>
      <c r="O55" s="137">
        <v>0.26667172369999997</v>
      </c>
      <c r="P55" s="134" t="b">
        <v>0</v>
      </c>
      <c r="Q55" s="239">
        <v>70</v>
      </c>
      <c r="R55" s="239">
        <v>25</v>
      </c>
      <c r="S55" s="239">
        <v>2.21</v>
      </c>
      <c r="T55" s="137">
        <v>97.21</v>
      </c>
    </row>
    <row r="56" spans="1:20">
      <c r="A56" s="295"/>
      <c r="B56" s="183" t="s">
        <v>60</v>
      </c>
      <c r="C56" s="237" t="s">
        <v>248</v>
      </c>
      <c r="D56" s="237" t="s">
        <v>249</v>
      </c>
      <c r="E56" s="237" t="s">
        <v>248</v>
      </c>
      <c r="F56" s="135"/>
      <c r="G56" s="135"/>
      <c r="H56" s="135"/>
      <c r="I56" s="135"/>
      <c r="J56" s="135"/>
      <c r="K56" s="135"/>
      <c r="L56" s="135"/>
      <c r="M56" s="137" t="s">
        <v>267</v>
      </c>
      <c r="N56" s="137" t="s">
        <v>267</v>
      </c>
      <c r="O56" s="137" t="s">
        <v>267</v>
      </c>
      <c r="P56" s="134" t="b">
        <v>0</v>
      </c>
      <c r="Q56" s="239">
        <v>0</v>
      </c>
      <c r="R56" s="239">
        <v>0</v>
      </c>
      <c r="S56" s="239">
        <v>0</v>
      </c>
      <c r="T56" s="137">
        <v>0</v>
      </c>
    </row>
    <row r="57" spans="1:20">
      <c r="A57" s="295"/>
      <c r="B57" s="183" t="s">
        <v>61</v>
      </c>
      <c r="C57" s="237" t="s">
        <v>246</v>
      </c>
      <c r="D57" s="135"/>
      <c r="E57" s="237" t="s">
        <v>247</v>
      </c>
      <c r="F57" s="237" t="s">
        <v>247</v>
      </c>
      <c r="G57" s="237" t="s">
        <v>247</v>
      </c>
      <c r="H57" s="237" t="s">
        <v>247</v>
      </c>
      <c r="I57" s="237" t="s">
        <v>246</v>
      </c>
      <c r="J57" s="238">
        <v>47.1</v>
      </c>
      <c r="K57" s="238">
        <v>99233.32</v>
      </c>
      <c r="L57" s="238">
        <v>805000</v>
      </c>
      <c r="M57" s="204">
        <v>7927040000000000</v>
      </c>
      <c r="N57" s="137">
        <v>2</v>
      </c>
      <c r="O57" s="137">
        <v>0.3130859889</v>
      </c>
      <c r="P57" s="134" t="b">
        <v>0</v>
      </c>
      <c r="Q57" s="239">
        <v>70</v>
      </c>
      <c r="R57" s="239">
        <v>25</v>
      </c>
      <c r="S57" s="239">
        <v>4.96</v>
      </c>
      <c r="T57" s="137">
        <v>99.96</v>
      </c>
    </row>
    <row r="58" spans="1:20">
      <c r="A58" s="295"/>
      <c r="B58" s="183" t="s">
        <v>62</v>
      </c>
      <c r="C58" s="237" t="s">
        <v>246</v>
      </c>
      <c r="D58" s="135"/>
      <c r="E58" s="237" t="s">
        <v>247</v>
      </c>
      <c r="F58" s="237" t="s">
        <v>247</v>
      </c>
      <c r="G58" s="237" t="s">
        <v>247</v>
      </c>
      <c r="H58" s="237" t="s">
        <v>247</v>
      </c>
      <c r="I58" s="237" t="s">
        <v>246</v>
      </c>
      <c r="J58" s="238">
        <v>47.1</v>
      </c>
      <c r="K58" s="238">
        <v>89655.81</v>
      </c>
      <c r="L58" s="238">
        <v>1068432</v>
      </c>
      <c r="M58" s="204">
        <v>8588230000000000</v>
      </c>
      <c r="N58" s="137">
        <v>3</v>
      </c>
      <c r="O58" s="137">
        <v>0.30538097359999999</v>
      </c>
      <c r="P58" s="134" t="b">
        <v>0</v>
      </c>
      <c r="Q58" s="239">
        <v>70</v>
      </c>
      <c r="R58" s="239">
        <v>25</v>
      </c>
      <c r="S58" s="239">
        <v>4.93</v>
      </c>
      <c r="T58" s="137">
        <v>99.93</v>
      </c>
    </row>
    <row r="59" spans="1:20">
      <c r="A59" s="295"/>
      <c r="B59" s="183" t="s">
        <v>63</v>
      </c>
      <c r="C59" s="237" t="s">
        <v>246</v>
      </c>
      <c r="D59" s="135"/>
      <c r="E59" s="237" t="s">
        <v>247</v>
      </c>
      <c r="F59" s="237" t="s">
        <v>247</v>
      </c>
      <c r="G59" s="237" t="s">
        <v>247</v>
      </c>
      <c r="H59" s="237" t="s">
        <v>247</v>
      </c>
      <c r="I59" s="237" t="s">
        <v>246</v>
      </c>
      <c r="J59" s="238">
        <v>47.1</v>
      </c>
      <c r="K59" s="238">
        <v>111320</v>
      </c>
      <c r="L59" s="238">
        <v>4680000</v>
      </c>
      <c r="M59" s="204">
        <v>5.79952E+16</v>
      </c>
      <c r="N59" s="137">
        <v>124</v>
      </c>
      <c r="O59" s="137">
        <v>-0.27036762149999999</v>
      </c>
      <c r="P59" s="134" t="b">
        <v>0</v>
      </c>
      <c r="Q59" s="239">
        <v>70</v>
      </c>
      <c r="R59" s="239">
        <v>25</v>
      </c>
      <c r="S59" s="239">
        <v>0.54</v>
      </c>
      <c r="T59" s="137">
        <v>95.54</v>
      </c>
    </row>
    <row r="60" spans="1:20">
      <c r="A60" s="295"/>
      <c r="B60" s="183" t="s">
        <v>64</v>
      </c>
      <c r="C60" s="237" t="s">
        <v>246</v>
      </c>
      <c r="D60" s="135"/>
      <c r="E60" s="237" t="s">
        <v>247</v>
      </c>
      <c r="F60" s="237" t="s">
        <v>247</v>
      </c>
      <c r="G60" s="237" t="s">
        <v>247</v>
      </c>
      <c r="H60" s="237" t="s">
        <v>247</v>
      </c>
      <c r="I60" s="237" t="s">
        <v>246</v>
      </c>
      <c r="J60" s="238">
        <v>47.1</v>
      </c>
      <c r="K60" s="238">
        <v>112010.6</v>
      </c>
      <c r="L60" s="238">
        <v>971564</v>
      </c>
      <c r="M60" s="204">
        <v>1.21896E+16</v>
      </c>
      <c r="N60" s="137">
        <v>84</v>
      </c>
      <c r="O60" s="137">
        <v>0.26341351590000001</v>
      </c>
      <c r="P60" s="134" t="b">
        <v>0</v>
      </c>
      <c r="Q60" s="239">
        <v>70</v>
      </c>
      <c r="R60" s="239">
        <v>25</v>
      </c>
      <c r="S60" s="239">
        <v>1.99</v>
      </c>
      <c r="T60" s="137">
        <v>96.99</v>
      </c>
    </row>
    <row r="61" spans="1:20">
      <c r="A61" s="295"/>
      <c r="B61" s="183" t="s">
        <v>65</v>
      </c>
      <c r="C61" s="237" t="s">
        <v>252</v>
      </c>
      <c r="D61" s="135"/>
      <c r="E61" s="237" t="s">
        <v>247</v>
      </c>
      <c r="F61" s="237" t="s">
        <v>247</v>
      </c>
      <c r="G61" s="237" t="s">
        <v>247</v>
      </c>
      <c r="H61" s="237" t="s">
        <v>247</v>
      </c>
      <c r="I61" s="237" t="s">
        <v>252</v>
      </c>
      <c r="J61" s="238">
        <v>47.1</v>
      </c>
      <c r="K61" s="238">
        <v>107501.5</v>
      </c>
      <c r="L61" s="238">
        <v>926577</v>
      </c>
      <c r="M61" s="204">
        <v>1.07081E+16</v>
      </c>
      <c r="N61" s="137">
        <v>31</v>
      </c>
      <c r="O61" s="137">
        <v>0.28067830240000002</v>
      </c>
      <c r="P61" s="134" t="b">
        <v>0</v>
      </c>
      <c r="Q61" s="239">
        <v>49</v>
      </c>
      <c r="R61" s="239">
        <v>17.5</v>
      </c>
      <c r="S61" s="239">
        <v>3.91</v>
      </c>
      <c r="T61" s="137">
        <v>70.41</v>
      </c>
    </row>
    <row r="62" spans="1:20">
      <c r="A62" s="295"/>
      <c r="B62" s="183" t="s">
        <v>66</v>
      </c>
      <c r="C62" s="237" t="s">
        <v>246</v>
      </c>
      <c r="D62" s="135"/>
      <c r="E62" s="237" t="s">
        <v>247</v>
      </c>
      <c r="F62" s="237" t="s">
        <v>247</v>
      </c>
      <c r="G62" s="237" t="s">
        <v>247</v>
      </c>
      <c r="H62" s="237" t="s">
        <v>247</v>
      </c>
      <c r="I62" s="237" t="s">
        <v>246</v>
      </c>
      <c r="J62" s="238">
        <v>47.1</v>
      </c>
      <c r="K62" s="238">
        <v>224997.1</v>
      </c>
      <c r="L62" s="238">
        <v>1145000</v>
      </c>
      <c r="M62" s="204">
        <v>5.79641E+16</v>
      </c>
      <c r="N62" s="137">
        <v>123</v>
      </c>
      <c r="O62" s="137">
        <v>-0.2700052583</v>
      </c>
      <c r="P62" s="134" t="b">
        <v>0</v>
      </c>
      <c r="Q62" s="239">
        <v>70</v>
      </c>
      <c r="R62" s="239">
        <v>25</v>
      </c>
      <c r="S62" s="239">
        <v>0.57999999999999996</v>
      </c>
      <c r="T62" s="137">
        <v>95.58</v>
      </c>
    </row>
    <row r="63" spans="1:20">
      <c r="A63" s="296" t="s">
        <v>67</v>
      </c>
      <c r="B63" s="184" t="s">
        <v>68</v>
      </c>
      <c r="C63" s="237" t="s">
        <v>246</v>
      </c>
      <c r="D63" s="135"/>
      <c r="E63" s="237" t="s">
        <v>247</v>
      </c>
      <c r="F63" s="237" t="s">
        <v>247</v>
      </c>
      <c r="G63" s="237" t="s">
        <v>247</v>
      </c>
      <c r="H63" s="237" t="s">
        <v>247</v>
      </c>
      <c r="I63" s="237" t="s">
        <v>246</v>
      </c>
      <c r="J63" s="238">
        <v>47.1</v>
      </c>
      <c r="K63" s="238">
        <v>106604.7</v>
      </c>
      <c r="L63" s="238">
        <v>967487</v>
      </c>
      <c r="M63" s="204">
        <v>1.09951E+16</v>
      </c>
      <c r="N63" s="137">
        <v>43</v>
      </c>
      <c r="O63" s="137">
        <v>0.2773337025</v>
      </c>
      <c r="P63" s="134" t="b">
        <v>0</v>
      </c>
      <c r="Q63" s="239">
        <v>70</v>
      </c>
      <c r="R63" s="239">
        <v>25</v>
      </c>
      <c r="S63" s="239">
        <v>3.48</v>
      </c>
      <c r="T63" s="137">
        <v>98.48</v>
      </c>
    </row>
    <row r="64" spans="1:20">
      <c r="A64" s="296"/>
      <c r="B64" s="184" t="s">
        <v>69</v>
      </c>
      <c r="C64" s="237" t="s">
        <v>246</v>
      </c>
      <c r="D64" s="135"/>
      <c r="E64" s="237" t="s">
        <v>247</v>
      </c>
      <c r="F64" s="237" t="s">
        <v>247</v>
      </c>
      <c r="G64" s="237" t="s">
        <v>247</v>
      </c>
      <c r="H64" s="237" t="s">
        <v>247</v>
      </c>
      <c r="I64" s="237" t="s">
        <v>246</v>
      </c>
      <c r="J64" s="238">
        <v>47.1</v>
      </c>
      <c r="K64" s="238">
        <v>232818.5</v>
      </c>
      <c r="L64" s="238">
        <v>1115000</v>
      </c>
      <c r="M64" s="204">
        <v>6.0438E+16</v>
      </c>
      <c r="N64" s="137">
        <v>126</v>
      </c>
      <c r="O64" s="137">
        <v>-0.29883330679999998</v>
      </c>
      <c r="P64" s="134" t="b">
        <v>0</v>
      </c>
      <c r="Q64" s="239">
        <v>70</v>
      </c>
      <c r="R64" s="239">
        <v>25</v>
      </c>
      <c r="S64" s="239">
        <v>0.47</v>
      </c>
      <c r="T64" s="137">
        <v>95.47</v>
      </c>
    </row>
    <row r="65" spans="1:20">
      <c r="A65" s="296"/>
      <c r="B65" s="192" t="s">
        <v>70</v>
      </c>
      <c r="C65" s="237" t="s">
        <v>248</v>
      </c>
      <c r="D65" s="237" t="s">
        <v>249</v>
      </c>
      <c r="E65" s="237" t="s">
        <v>248</v>
      </c>
      <c r="F65" s="135"/>
      <c r="G65" s="135"/>
      <c r="H65" s="135"/>
      <c r="I65" s="135"/>
      <c r="J65" s="135"/>
      <c r="K65" s="135"/>
      <c r="L65" s="135"/>
      <c r="M65" s="137" t="s">
        <v>267</v>
      </c>
      <c r="N65" s="137" t="s">
        <v>267</v>
      </c>
      <c r="O65" s="137" t="s">
        <v>267</v>
      </c>
      <c r="P65" s="134" t="b">
        <v>0</v>
      </c>
      <c r="Q65" s="239">
        <v>0</v>
      </c>
      <c r="R65" s="239">
        <v>0</v>
      </c>
      <c r="S65" s="239">
        <v>0</v>
      </c>
      <c r="T65" s="137">
        <v>0</v>
      </c>
    </row>
    <row r="66" spans="1:20">
      <c r="A66" s="296"/>
      <c r="B66" s="140" t="s">
        <v>71</v>
      </c>
      <c r="C66" s="237" t="s">
        <v>248</v>
      </c>
      <c r="D66" s="237" t="s">
        <v>249</v>
      </c>
      <c r="E66" s="237" t="s">
        <v>248</v>
      </c>
      <c r="F66" s="135"/>
      <c r="G66" s="135"/>
      <c r="H66" s="135"/>
      <c r="I66" s="135"/>
      <c r="J66" s="135"/>
      <c r="K66" s="135"/>
      <c r="L66" s="135"/>
      <c r="M66" s="137" t="s">
        <v>267</v>
      </c>
      <c r="N66" s="137" t="s">
        <v>267</v>
      </c>
      <c r="O66" s="137" t="s">
        <v>267</v>
      </c>
      <c r="P66" s="134" t="b">
        <v>0</v>
      </c>
      <c r="Q66" s="239">
        <v>0</v>
      </c>
      <c r="R66" s="239">
        <v>0</v>
      </c>
      <c r="S66" s="239">
        <v>0</v>
      </c>
      <c r="T66" s="137">
        <v>0</v>
      </c>
    </row>
    <row r="67" spans="1:20">
      <c r="A67" s="296"/>
      <c r="B67" s="184" t="s">
        <v>72</v>
      </c>
      <c r="C67" s="237" t="s">
        <v>246</v>
      </c>
      <c r="D67" s="135"/>
      <c r="E67" s="237" t="s">
        <v>247</v>
      </c>
      <c r="F67" s="237" t="s">
        <v>247</v>
      </c>
      <c r="G67" s="237" t="s">
        <v>247</v>
      </c>
      <c r="H67" s="237" t="s">
        <v>247</v>
      </c>
      <c r="I67" s="237" t="s">
        <v>246</v>
      </c>
      <c r="J67" s="238">
        <v>47.1</v>
      </c>
      <c r="K67" s="238">
        <v>102851.8</v>
      </c>
      <c r="L67" s="238">
        <v>1050000</v>
      </c>
      <c r="M67" s="204">
        <v>1.11074E+16</v>
      </c>
      <c r="N67" s="137">
        <v>49</v>
      </c>
      <c r="O67" s="137">
        <v>0.27602445209999998</v>
      </c>
      <c r="P67" s="134" t="b">
        <v>0</v>
      </c>
      <c r="Q67" s="239">
        <v>70</v>
      </c>
      <c r="R67" s="239">
        <v>25</v>
      </c>
      <c r="S67" s="239">
        <v>3.26</v>
      </c>
      <c r="T67" s="137">
        <v>98.26</v>
      </c>
    </row>
    <row r="68" spans="1:20">
      <c r="A68" s="296"/>
      <c r="B68" s="184" t="s">
        <v>73</v>
      </c>
      <c r="C68" s="237" t="s">
        <v>248</v>
      </c>
      <c r="D68" s="237" t="s">
        <v>249</v>
      </c>
      <c r="E68" s="237" t="s">
        <v>248</v>
      </c>
      <c r="F68" s="135"/>
      <c r="G68" s="135"/>
      <c r="H68" s="135"/>
      <c r="I68" s="135"/>
      <c r="J68" s="135"/>
      <c r="K68" s="135"/>
      <c r="L68" s="135"/>
      <c r="M68" s="137" t="s">
        <v>267</v>
      </c>
      <c r="N68" s="137" t="s">
        <v>267</v>
      </c>
      <c r="O68" s="137" t="s">
        <v>267</v>
      </c>
      <c r="P68" s="134" t="b">
        <v>0</v>
      </c>
      <c r="Q68" s="239">
        <v>0</v>
      </c>
      <c r="R68" s="239">
        <v>0</v>
      </c>
      <c r="S68" s="239">
        <v>0</v>
      </c>
      <c r="T68" s="137">
        <v>0</v>
      </c>
    </row>
    <row r="69" spans="1:20">
      <c r="A69" s="296"/>
      <c r="B69" s="184" t="s">
        <v>74</v>
      </c>
      <c r="C69" s="237" t="s">
        <v>246</v>
      </c>
      <c r="D69" s="135"/>
      <c r="E69" s="237" t="s">
        <v>247</v>
      </c>
      <c r="F69" s="237" t="s">
        <v>247</v>
      </c>
      <c r="G69" s="237" t="s">
        <v>247</v>
      </c>
      <c r="H69" s="237" t="s">
        <v>247</v>
      </c>
      <c r="I69" s="237" t="s">
        <v>246</v>
      </c>
      <c r="J69" s="238">
        <v>47.1</v>
      </c>
      <c r="K69" s="238">
        <v>107804.6</v>
      </c>
      <c r="L69" s="238">
        <v>965000</v>
      </c>
      <c r="M69" s="204">
        <v>1.12151E+16</v>
      </c>
      <c r="N69" s="137">
        <v>52</v>
      </c>
      <c r="O69" s="137">
        <v>0.27476998409999998</v>
      </c>
      <c r="P69" s="134" t="b">
        <v>0</v>
      </c>
      <c r="Q69" s="239">
        <v>70</v>
      </c>
      <c r="R69" s="239">
        <v>25</v>
      </c>
      <c r="S69" s="239">
        <v>3.15</v>
      </c>
      <c r="T69" s="137">
        <v>98.15</v>
      </c>
    </row>
    <row r="70" spans="1:20">
      <c r="A70" s="296"/>
      <c r="B70" s="184" t="s">
        <v>75</v>
      </c>
      <c r="C70" s="237" t="s">
        <v>246</v>
      </c>
      <c r="D70" s="135"/>
      <c r="E70" s="237" t="s">
        <v>247</v>
      </c>
      <c r="F70" s="237" t="s">
        <v>247</v>
      </c>
      <c r="G70" s="237" t="s">
        <v>247</v>
      </c>
      <c r="H70" s="237" t="s">
        <v>247</v>
      </c>
      <c r="I70" s="237" t="s">
        <v>246</v>
      </c>
      <c r="J70" s="238">
        <v>47.1</v>
      </c>
      <c r="K70" s="238">
        <v>109479.5</v>
      </c>
      <c r="L70" s="238">
        <v>960000</v>
      </c>
      <c r="M70" s="204">
        <v>1.15063E+16</v>
      </c>
      <c r="N70" s="137">
        <v>62</v>
      </c>
      <c r="O70" s="137">
        <v>0.27137584609999998</v>
      </c>
      <c r="P70" s="134" t="b">
        <v>0</v>
      </c>
      <c r="Q70" s="239">
        <v>70</v>
      </c>
      <c r="R70" s="239">
        <v>25</v>
      </c>
      <c r="S70" s="239">
        <v>2.79</v>
      </c>
      <c r="T70" s="137">
        <v>97.79</v>
      </c>
    </row>
    <row r="71" spans="1:20">
      <c r="A71" s="296"/>
      <c r="B71" s="184" t="s">
        <v>76</v>
      </c>
      <c r="C71" s="237" t="s">
        <v>248</v>
      </c>
      <c r="D71" s="237" t="s">
        <v>249</v>
      </c>
      <c r="E71" s="237" t="s">
        <v>248</v>
      </c>
      <c r="F71" s="135"/>
      <c r="G71" s="135"/>
      <c r="H71" s="135"/>
      <c r="I71" s="135"/>
      <c r="J71" s="135"/>
      <c r="K71" s="135"/>
      <c r="L71" s="135"/>
      <c r="M71" s="137" t="s">
        <v>267</v>
      </c>
      <c r="N71" s="137" t="s">
        <v>267</v>
      </c>
      <c r="O71" s="137" t="s">
        <v>267</v>
      </c>
      <c r="P71" s="134" t="b">
        <v>0</v>
      </c>
      <c r="Q71" s="239">
        <v>0</v>
      </c>
      <c r="R71" s="239">
        <v>0</v>
      </c>
      <c r="S71" s="239">
        <v>0</v>
      </c>
      <c r="T71" s="137">
        <v>0</v>
      </c>
    </row>
    <row r="72" spans="1:20">
      <c r="A72" s="296"/>
      <c r="B72" s="184" t="s">
        <v>77</v>
      </c>
      <c r="C72" s="237" t="s">
        <v>265</v>
      </c>
      <c r="D72" s="135"/>
      <c r="E72" s="237" t="s">
        <v>247</v>
      </c>
      <c r="F72" s="237" t="s">
        <v>247</v>
      </c>
      <c r="G72" s="237" t="s">
        <v>247</v>
      </c>
      <c r="H72" s="237" t="s">
        <v>247</v>
      </c>
      <c r="I72" s="237" t="s">
        <v>265</v>
      </c>
      <c r="J72" s="238">
        <v>47.1</v>
      </c>
      <c r="K72" s="238">
        <v>106376.6</v>
      </c>
      <c r="L72" s="238">
        <v>982341</v>
      </c>
      <c r="M72" s="137" t="s">
        <v>267</v>
      </c>
      <c r="N72" s="137" t="s">
        <v>267</v>
      </c>
      <c r="O72" s="137" t="s">
        <v>267</v>
      </c>
      <c r="P72" s="134" t="b">
        <v>0</v>
      </c>
      <c r="Q72" s="239">
        <v>0</v>
      </c>
      <c r="R72" s="239">
        <v>0</v>
      </c>
      <c r="S72" s="239">
        <v>0</v>
      </c>
      <c r="T72" s="137">
        <v>35</v>
      </c>
    </row>
    <row r="73" spans="1:20">
      <c r="A73" s="296"/>
      <c r="B73" s="184" t="s">
        <v>78</v>
      </c>
      <c r="C73" s="237" t="s">
        <v>246</v>
      </c>
      <c r="D73" s="135"/>
      <c r="E73" s="237" t="s">
        <v>247</v>
      </c>
      <c r="F73" s="237" t="s">
        <v>247</v>
      </c>
      <c r="G73" s="237" t="s">
        <v>247</v>
      </c>
      <c r="H73" s="237" t="s">
        <v>247</v>
      </c>
      <c r="I73" s="237" t="s">
        <v>246</v>
      </c>
      <c r="J73" s="238">
        <v>47.1</v>
      </c>
      <c r="K73" s="238">
        <v>101236.3</v>
      </c>
      <c r="L73" s="238">
        <v>851897</v>
      </c>
      <c r="M73" s="204">
        <v>8730910000000000</v>
      </c>
      <c r="N73" s="137">
        <v>4</v>
      </c>
      <c r="O73" s="137">
        <v>0.30371829560000002</v>
      </c>
      <c r="P73" s="134" t="b">
        <v>0</v>
      </c>
      <c r="Q73" s="239">
        <v>70</v>
      </c>
      <c r="R73" s="239">
        <v>25</v>
      </c>
      <c r="S73" s="239">
        <v>4.8899999999999997</v>
      </c>
      <c r="T73" s="137">
        <v>99.89</v>
      </c>
    </row>
    <row r="74" spans="1:20">
      <c r="A74" s="296"/>
      <c r="B74" s="184" t="s">
        <v>79</v>
      </c>
      <c r="C74" s="237" t="s">
        <v>246</v>
      </c>
      <c r="D74" s="135"/>
      <c r="E74" s="237" t="s">
        <v>247</v>
      </c>
      <c r="F74" s="237" t="s">
        <v>247</v>
      </c>
      <c r="G74" s="237" t="s">
        <v>247</v>
      </c>
      <c r="H74" s="237" t="s">
        <v>247</v>
      </c>
      <c r="I74" s="237" t="s">
        <v>246</v>
      </c>
      <c r="J74" s="238">
        <v>47.1</v>
      </c>
      <c r="K74" s="238">
        <v>109635.8</v>
      </c>
      <c r="L74" s="238">
        <v>915000</v>
      </c>
      <c r="M74" s="204">
        <v>1.09983E+16</v>
      </c>
      <c r="N74" s="137">
        <v>44</v>
      </c>
      <c r="O74" s="137">
        <v>0.27729592460000002</v>
      </c>
      <c r="P74" s="134" t="b">
        <v>0</v>
      </c>
      <c r="Q74" s="239">
        <v>70</v>
      </c>
      <c r="R74" s="239">
        <v>25</v>
      </c>
      <c r="S74" s="239">
        <v>3.44</v>
      </c>
      <c r="T74" s="137">
        <v>98.44</v>
      </c>
    </row>
    <row r="75" spans="1:20">
      <c r="A75" s="296"/>
      <c r="B75" s="184" t="s">
        <v>80</v>
      </c>
      <c r="C75" s="237" t="s">
        <v>246</v>
      </c>
      <c r="D75" s="135"/>
      <c r="E75" s="237" t="s">
        <v>247</v>
      </c>
      <c r="F75" s="237" t="s">
        <v>247</v>
      </c>
      <c r="G75" s="237" t="s">
        <v>247</v>
      </c>
      <c r="H75" s="237" t="s">
        <v>247</v>
      </c>
      <c r="I75" s="237" t="s">
        <v>246</v>
      </c>
      <c r="J75" s="238">
        <v>47.1</v>
      </c>
      <c r="K75" s="238">
        <v>106992.2</v>
      </c>
      <c r="L75" s="238">
        <v>940000</v>
      </c>
      <c r="M75" s="204">
        <v>1.07605E+16</v>
      </c>
      <c r="N75" s="137">
        <v>32</v>
      </c>
      <c r="O75" s="137">
        <v>0.28006724770000002</v>
      </c>
      <c r="P75" s="134" t="b">
        <v>0</v>
      </c>
      <c r="Q75" s="239">
        <v>70</v>
      </c>
      <c r="R75" s="239">
        <v>25</v>
      </c>
      <c r="S75" s="239">
        <v>3.88</v>
      </c>
      <c r="T75" s="137">
        <v>98.88</v>
      </c>
    </row>
    <row r="76" spans="1:20">
      <c r="A76" s="296"/>
      <c r="B76" s="184" t="s">
        <v>81</v>
      </c>
      <c r="C76" s="237" t="s">
        <v>246</v>
      </c>
      <c r="D76" s="135"/>
      <c r="E76" s="237" t="s">
        <v>247</v>
      </c>
      <c r="F76" s="237" t="s">
        <v>247</v>
      </c>
      <c r="G76" s="237" t="s">
        <v>247</v>
      </c>
      <c r="H76" s="237" t="s">
        <v>247</v>
      </c>
      <c r="I76" s="237" t="s">
        <v>246</v>
      </c>
      <c r="J76" s="238">
        <v>47.1</v>
      </c>
      <c r="K76" s="238">
        <v>111123.2</v>
      </c>
      <c r="L76" s="238">
        <v>5435000</v>
      </c>
      <c r="M76" s="204">
        <v>6.71134E+16</v>
      </c>
      <c r="N76" s="137">
        <v>130</v>
      </c>
      <c r="O76" s="137">
        <v>-0.37662295280000002</v>
      </c>
      <c r="P76" s="134" t="b">
        <v>0</v>
      </c>
      <c r="Q76" s="239">
        <v>70</v>
      </c>
      <c r="R76" s="239">
        <v>25</v>
      </c>
      <c r="S76" s="239">
        <v>0.33</v>
      </c>
      <c r="T76" s="137">
        <v>95.33</v>
      </c>
    </row>
    <row r="77" spans="1:20">
      <c r="A77" s="296"/>
      <c r="B77" s="184" t="s">
        <v>82</v>
      </c>
      <c r="C77" s="237" t="s">
        <v>246</v>
      </c>
      <c r="D77" s="135"/>
      <c r="E77" s="237" t="s">
        <v>247</v>
      </c>
      <c r="F77" s="237" t="s">
        <v>247</v>
      </c>
      <c r="G77" s="237" t="s">
        <v>247</v>
      </c>
      <c r="H77" s="237" t="s">
        <v>247</v>
      </c>
      <c r="I77" s="237" t="s">
        <v>246</v>
      </c>
      <c r="J77" s="238">
        <v>47.1</v>
      </c>
      <c r="K77" s="238">
        <v>113713.60000000001</v>
      </c>
      <c r="L77" s="238">
        <v>970000</v>
      </c>
      <c r="M77" s="204">
        <v>1.25429E+16</v>
      </c>
      <c r="N77" s="137">
        <v>93</v>
      </c>
      <c r="O77" s="137">
        <v>0.25929698890000002</v>
      </c>
      <c r="P77" s="134" t="b">
        <v>0</v>
      </c>
      <c r="Q77" s="239">
        <v>70</v>
      </c>
      <c r="R77" s="239">
        <v>25</v>
      </c>
      <c r="S77" s="239">
        <v>1.67</v>
      </c>
      <c r="T77" s="137">
        <v>96.67</v>
      </c>
    </row>
    <row r="78" spans="1:20">
      <c r="A78" s="296"/>
      <c r="B78" s="184" t="s">
        <v>83</v>
      </c>
      <c r="C78" s="237" t="s">
        <v>246</v>
      </c>
      <c r="D78" s="135"/>
      <c r="E78" s="237" t="s">
        <v>247</v>
      </c>
      <c r="F78" s="237" t="s">
        <v>247</v>
      </c>
      <c r="G78" s="237" t="s">
        <v>247</v>
      </c>
      <c r="H78" s="237" t="s">
        <v>247</v>
      </c>
      <c r="I78" s="237" t="s">
        <v>246</v>
      </c>
      <c r="J78" s="238">
        <v>47.1</v>
      </c>
      <c r="K78" s="238">
        <v>103683</v>
      </c>
      <c r="L78" s="238">
        <v>960000</v>
      </c>
      <c r="M78" s="204">
        <v>1.03202E+16</v>
      </c>
      <c r="N78" s="137">
        <v>23</v>
      </c>
      <c r="O78" s="137">
        <v>0.28519852849999999</v>
      </c>
      <c r="P78" s="134" t="b">
        <v>0</v>
      </c>
      <c r="Q78" s="239">
        <v>70</v>
      </c>
      <c r="R78" s="239">
        <v>25</v>
      </c>
      <c r="S78" s="239">
        <v>4.2</v>
      </c>
      <c r="T78" s="137">
        <v>99.2</v>
      </c>
    </row>
    <row r="79" spans="1:20">
      <c r="A79" s="296"/>
      <c r="B79" s="184" t="s">
        <v>84</v>
      </c>
      <c r="C79" s="237" t="s">
        <v>248</v>
      </c>
      <c r="D79" s="237" t="s">
        <v>249</v>
      </c>
      <c r="E79" s="237" t="s">
        <v>248</v>
      </c>
      <c r="F79" s="135"/>
      <c r="G79" s="135"/>
      <c r="H79" s="135"/>
      <c r="I79" s="135"/>
      <c r="J79" s="135"/>
      <c r="K79" s="135"/>
      <c r="L79" s="135"/>
      <c r="M79" s="137" t="s">
        <v>267</v>
      </c>
      <c r="N79" s="137" t="s">
        <v>267</v>
      </c>
      <c r="O79" s="137" t="s">
        <v>267</v>
      </c>
      <c r="P79" s="134" t="b">
        <v>0</v>
      </c>
      <c r="Q79" s="239">
        <v>0</v>
      </c>
      <c r="R79" s="239">
        <v>0</v>
      </c>
      <c r="S79" s="239">
        <v>0</v>
      </c>
      <c r="T79" s="137">
        <v>0</v>
      </c>
    </row>
    <row r="80" spans="1:20">
      <c r="A80" s="296"/>
      <c r="B80" s="184" t="s">
        <v>85</v>
      </c>
      <c r="C80" s="237" t="s">
        <v>246</v>
      </c>
      <c r="D80" s="135"/>
      <c r="E80" s="237" t="s">
        <v>247</v>
      </c>
      <c r="F80" s="237" t="s">
        <v>247</v>
      </c>
      <c r="G80" s="237" t="s">
        <v>247</v>
      </c>
      <c r="H80" s="237" t="s">
        <v>247</v>
      </c>
      <c r="I80" s="237" t="s">
        <v>246</v>
      </c>
      <c r="J80" s="238">
        <v>47.1</v>
      </c>
      <c r="K80" s="238">
        <v>225772.1</v>
      </c>
      <c r="L80" s="238">
        <v>1175000</v>
      </c>
      <c r="M80" s="204">
        <v>5.98933E+16</v>
      </c>
      <c r="N80" s="137">
        <v>125</v>
      </c>
      <c r="O80" s="137">
        <v>-0.29248648620000001</v>
      </c>
      <c r="P80" s="134" t="b">
        <v>0</v>
      </c>
      <c r="Q80" s="239">
        <v>70</v>
      </c>
      <c r="R80" s="239">
        <v>25</v>
      </c>
      <c r="S80" s="239">
        <v>0.51</v>
      </c>
      <c r="T80" s="137">
        <v>95.51</v>
      </c>
    </row>
    <row r="81" spans="1:20">
      <c r="A81" s="296"/>
      <c r="B81" s="184" t="s">
        <v>86</v>
      </c>
      <c r="C81" s="237" t="s">
        <v>246</v>
      </c>
      <c r="D81" s="135"/>
      <c r="E81" s="237" t="s">
        <v>247</v>
      </c>
      <c r="F81" s="237" t="s">
        <v>247</v>
      </c>
      <c r="G81" s="237" t="s">
        <v>247</v>
      </c>
      <c r="H81" s="237" t="s">
        <v>247</v>
      </c>
      <c r="I81" s="237" t="s">
        <v>246</v>
      </c>
      <c r="J81" s="238">
        <v>47.1</v>
      </c>
      <c r="K81" s="238">
        <v>101214.39999999999</v>
      </c>
      <c r="L81" s="238">
        <v>935000</v>
      </c>
      <c r="M81" s="204">
        <v>9578470000000000</v>
      </c>
      <c r="N81" s="137">
        <v>13</v>
      </c>
      <c r="O81" s="137">
        <v>0.29384153130000001</v>
      </c>
      <c r="P81" s="134" t="b">
        <v>0</v>
      </c>
      <c r="Q81" s="239">
        <v>70</v>
      </c>
      <c r="R81" s="239">
        <v>25</v>
      </c>
      <c r="S81" s="239">
        <v>4.57</v>
      </c>
      <c r="T81" s="137">
        <v>99.57</v>
      </c>
    </row>
    <row r="82" spans="1:20" ht="43.15">
      <c r="A82" s="296"/>
      <c r="B82" s="184" t="s">
        <v>87</v>
      </c>
      <c r="C82" s="237" t="s">
        <v>246</v>
      </c>
      <c r="D82" s="237" t="s">
        <v>331</v>
      </c>
      <c r="E82" s="237" t="s">
        <v>247</v>
      </c>
      <c r="F82" s="237" t="s">
        <v>247</v>
      </c>
      <c r="G82" s="237" t="s">
        <v>247</v>
      </c>
      <c r="H82" s="237" t="s">
        <v>247</v>
      </c>
      <c r="I82" s="237" t="s">
        <v>248</v>
      </c>
      <c r="J82" s="238">
        <v>47.1</v>
      </c>
      <c r="K82" s="238">
        <v>108248.4</v>
      </c>
      <c r="L82" s="238">
        <v>925000</v>
      </c>
      <c r="M82" s="137" t="s">
        <v>267</v>
      </c>
      <c r="N82" s="137" t="s">
        <v>267</v>
      </c>
      <c r="O82" s="137" t="s">
        <v>267</v>
      </c>
      <c r="P82" s="134" t="b">
        <v>0</v>
      </c>
      <c r="Q82" s="239">
        <v>70</v>
      </c>
      <c r="R82" s="239">
        <v>0</v>
      </c>
      <c r="S82" s="239">
        <v>0</v>
      </c>
      <c r="T82" s="137">
        <v>70</v>
      </c>
    </row>
    <row r="83" spans="1:20">
      <c r="A83" s="297" t="s">
        <v>88</v>
      </c>
      <c r="B83" s="185" t="s">
        <v>89</v>
      </c>
      <c r="C83" s="237" t="s">
        <v>246</v>
      </c>
      <c r="D83" s="135"/>
      <c r="E83" s="237" t="s">
        <v>247</v>
      </c>
      <c r="F83" s="237" t="s">
        <v>247</v>
      </c>
      <c r="G83" s="237" t="s">
        <v>247</v>
      </c>
      <c r="H83" s="237" t="s">
        <v>247</v>
      </c>
      <c r="I83" s="237" t="s">
        <v>246</v>
      </c>
      <c r="J83" s="238">
        <v>47.1</v>
      </c>
      <c r="K83" s="238">
        <v>109220.2</v>
      </c>
      <c r="L83" s="238">
        <v>990000</v>
      </c>
      <c r="M83" s="204">
        <v>1.18098E+16</v>
      </c>
      <c r="N83" s="137">
        <v>73</v>
      </c>
      <c r="O83" s="137">
        <v>0.2678399091</v>
      </c>
      <c r="P83" s="134" t="b">
        <v>0</v>
      </c>
      <c r="Q83" s="239">
        <v>70</v>
      </c>
      <c r="R83" s="239">
        <v>25</v>
      </c>
      <c r="S83" s="239">
        <v>2.39</v>
      </c>
      <c r="T83" s="137">
        <v>97.39</v>
      </c>
    </row>
    <row r="84" spans="1:20">
      <c r="A84" s="297"/>
      <c r="B84" s="185" t="s">
        <v>90</v>
      </c>
      <c r="C84" s="237" t="s">
        <v>246</v>
      </c>
      <c r="D84" s="135"/>
      <c r="E84" s="237" t="s">
        <v>247</v>
      </c>
      <c r="F84" s="237" t="s">
        <v>247</v>
      </c>
      <c r="G84" s="237" t="s">
        <v>247</v>
      </c>
      <c r="H84" s="237" t="s">
        <v>247</v>
      </c>
      <c r="I84" s="237" t="s">
        <v>246</v>
      </c>
      <c r="J84" s="238">
        <v>47.1</v>
      </c>
      <c r="K84" s="238">
        <v>108164</v>
      </c>
      <c r="L84" s="238">
        <v>995000</v>
      </c>
      <c r="M84" s="204">
        <v>1.1641E+16</v>
      </c>
      <c r="N84" s="137">
        <v>70</v>
      </c>
      <c r="O84" s="137">
        <v>0.26980705830000001</v>
      </c>
      <c r="P84" s="134" t="b">
        <v>0</v>
      </c>
      <c r="Q84" s="239">
        <v>70</v>
      </c>
      <c r="R84" s="239">
        <v>25</v>
      </c>
      <c r="S84" s="239">
        <v>2.5</v>
      </c>
      <c r="T84" s="137">
        <v>97.5</v>
      </c>
    </row>
    <row r="85" spans="1:20">
      <c r="A85" s="297"/>
      <c r="B85" s="185" t="s">
        <v>91</v>
      </c>
      <c r="C85" s="237" t="s">
        <v>246</v>
      </c>
      <c r="D85" s="135"/>
      <c r="E85" s="237" t="s">
        <v>247</v>
      </c>
      <c r="F85" s="237" t="s">
        <v>247</v>
      </c>
      <c r="G85" s="237" t="s">
        <v>247</v>
      </c>
      <c r="H85" s="237" t="s">
        <v>247</v>
      </c>
      <c r="I85" s="237" t="s">
        <v>246</v>
      </c>
      <c r="J85" s="238">
        <v>47.1</v>
      </c>
      <c r="K85" s="238">
        <v>106642.2</v>
      </c>
      <c r="L85" s="238">
        <v>955000</v>
      </c>
      <c r="M85" s="204">
        <v>1.08608E+16</v>
      </c>
      <c r="N85" s="137">
        <v>39</v>
      </c>
      <c r="O85" s="137">
        <v>0.27889840269999999</v>
      </c>
      <c r="P85" s="134" t="b">
        <v>0</v>
      </c>
      <c r="Q85" s="239">
        <v>70</v>
      </c>
      <c r="R85" s="239">
        <v>25</v>
      </c>
      <c r="S85" s="239">
        <v>3.62</v>
      </c>
      <c r="T85" s="137">
        <v>98.62</v>
      </c>
    </row>
    <row r="86" spans="1:20">
      <c r="A86" s="297"/>
      <c r="B86" s="185" t="s">
        <v>92</v>
      </c>
      <c r="C86" s="237" t="s">
        <v>246</v>
      </c>
      <c r="D86" s="135"/>
      <c r="E86" s="237" t="s">
        <v>247</v>
      </c>
      <c r="F86" s="237" t="s">
        <v>247</v>
      </c>
      <c r="G86" s="237" t="s">
        <v>247</v>
      </c>
      <c r="H86" s="237" t="s">
        <v>247</v>
      </c>
      <c r="I86" s="237" t="s">
        <v>246</v>
      </c>
      <c r="J86" s="238">
        <v>47.1</v>
      </c>
      <c r="K86" s="238">
        <v>103626.8</v>
      </c>
      <c r="L86" s="238">
        <v>935000</v>
      </c>
      <c r="M86" s="204">
        <v>1.00405E+16</v>
      </c>
      <c r="N86" s="137">
        <v>20</v>
      </c>
      <c r="O86" s="137">
        <v>0.28845731260000002</v>
      </c>
      <c r="P86" s="134" t="b">
        <v>0</v>
      </c>
      <c r="Q86" s="239">
        <v>70</v>
      </c>
      <c r="R86" s="239">
        <v>25</v>
      </c>
      <c r="S86" s="239">
        <v>4.3099999999999996</v>
      </c>
      <c r="T86" s="137">
        <v>99.31</v>
      </c>
    </row>
    <row r="87" spans="1:20">
      <c r="A87" s="297"/>
      <c r="B87" s="185" t="s">
        <v>93</v>
      </c>
      <c r="C87" s="237" t="s">
        <v>246</v>
      </c>
      <c r="D87" s="135"/>
      <c r="E87" s="237" t="s">
        <v>247</v>
      </c>
      <c r="F87" s="237" t="s">
        <v>247</v>
      </c>
      <c r="G87" s="237" t="s">
        <v>247</v>
      </c>
      <c r="H87" s="237" t="s">
        <v>247</v>
      </c>
      <c r="I87" s="237" t="s">
        <v>246</v>
      </c>
      <c r="J87" s="238">
        <v>47.1</v>
      </c>
      <c r="K87" s="238">
        <v>108542.1</v>
      </c>
      <c r="L87" s="238">
        <v>1015000</v>
      </c>
      <c r="M87" s="204">
        <v>1.19581E+16</v>
      </c>
      <c r="N87" s="137">
        <v>79</v>
      </c>
      <c r="O87" s="137">
        <v>0.26611119820000001</v>
      </c>
      <c r="P87" s="134" t="b">
        <v>0</v>
      </c>
      <c r="Q87" s="239">
        <v>70</v>
      </c>
      <c r="R87" s="239">
        <v>25</v>
      </c>
      <c r="S87" s="239">
        <v>2.17</v>
      </c>
      <c r="T87" s="137">
        <v>97.17</v>
      </c>
    </row>
    <row r="88" spans="1:20">
      <c r="A88" s="297"/>
      <c r="B88" s="185" t="s">
        <v>94</v>
      </c>
      <c r="C88" s="237" t="s">
        <v>246</v>
      </c>
      <c r="D88" s="135"/>
      <c r="E88" s="237" t="s">
        <v>247</v>
      </c>
      <c r="F88" s="237" t="s">
        <v>247</v>
      </c>
      <c r="G88" s="237" t="s">
        <v>247</v>
      </c>
      <c r="H88" s="237" t="s">
        <v>247</v>
      </c>
      <c r="I88" s="237" t="s">
        <v>246</v>
      </c>
      <c r="J88" s="238">
        <v>47.1</v>
      </c>
      <c r="K88" s="238">
        <v>107845.3</v>
      </c>
      <c r="L88" s="238">
        <v>1020000</v>
      </c>
      <c r="M88" s="204">
        <v>1.18632E+16</v>
      </c>
      <c r="N88" s="137">
        <v>75</v>
      </c>
      <c r="O88" s="137">
        <v>0.2672169378</v>
      </c>
      <c r="P88" s="134" t="b">
        <v>0</v>
      </c>
      <c r="Q88" s="239">
        <v>70</v>
      </c>
      <c r="R88" s="239">
        <v>25</v>
      </c>
      <c r="S88" s="239">
        <v>2.3199999999999998</v>
      </c>
      <c r="T88" s="137">
        <v>97.32</v>
      </c>
    </row>
    <row r="89" spans="1:20">
      <c r="A89" s="297"/>
      <c r="B89" s="185" t="s">
        <v>95</v>
      </c>
      <c r="C89" s="237" t="s">
        <v>248</v>
      </c>
      <c r="D89" s="237" t="s">
        <v>249</v>
      </c>
      <c r="E89" s="237" t="s">
        <v>248</v>
      </c>
      <c r="F89" s="135"/>
      <c r="G89" s="135"/>
      <c r="H89" s="135"/>
      <c r="I89" s="135"/>
      <c r="J89" s="135"/>
      <c r="K89" s="135"/>
      <c r="L89" s="135"/>
      <c r="M89" s="137" t="s">
        <v>267</v>
      </c>
      <c r="N89" s="137" t="s">
        <v>267</v>
      </c>
      <c r="O89" s="137" t="s">
        <v>267</v>
      </c>
      <c r="P89" s="134" t="b">
        <v>0</v>
      </c>
      <c r="Q89" s="239">
        <v>0</v>
      </c>
      <c r="R89" s="239">
        <v>0</v>
      </c>
      <c r="S89" s="239">
        <v>0</v>
      </c>
      <c r="T89" s="137">
        <v>0</v>
      </c>
    </row>
    <row r="90" spans="1:20">
      <c r="A90" s="297"/>
      <c r="B90" s="185" t="s">
        <v>96</v>
      </c>
      <c r="C90" s="237" t="s">
        <v>246</v>
      </c>
      <c r="D90" s="135"/>
      <c r="E90" s="237" t="s">
        <v>247</v>
      </c>
      <c r="F90" s="237" t="s">
        <v>247</v>
      </c>
      <c r="G90" s="237" t="s">
        <v>247</v>
      </c>
      <c r="H90" s="237" t="s">
        <v>247</v>
      </c>
      <c r="I90" s="237" t="s">
        <v>246</v>
      </c>
      <c r="J90" s="238">
        <v>47.1</v>
      </c>
      <c r="K90" s="238">
        <v>105679.8</v>
      </c>
      <c r="L90" s="238">
        <v>945000</v>
      </c>
      <c r="M90" s="204">
        <v>1.0554E+16</v>
      </c>
      <c r="N90" s="137">
        <v>28</v>
      </c>
      <c r="O90" s="137">
        <v>0.28247389719999999</v>
      </c>
      <c r="P90" s="134" t="b">
        <v>0</v>
      </c>
      <c r="Q90" s="239">
        <v>70</v>
      </c>
      <c r="R90" s="239">
        <v>25</v>
      </c>
      <c r="S90" s="239">
        <v>4.0199999999999996</v>
      </c>
      <c r="T90" s="137">
        <v>99.02</v>
      </c>
    </row>
    <row r="91" spans="1:20">
      <c r="A91" s="297"/>
      <c r="B91" s="185" t="s">
        <v>97</v>
      </c>
      <c r="C91" s="237" t="s">
        <v>246</v>
      </c>
      <c r="D91" s="135"/>
      <c r="E91" s="237" t="s">
        <v>247</v>
      </c>
      <c r="F91" s="237" t="s">
        <v>247</v>
      </c>
      <c r="G91" s="237" t="s">
        <v>247</v>
      </c>
      <c r="H91" s="237" t="s">
        <v>247</v>
      </c>
      <c r="I91" s="237" t="s">
        <v>246</v>
      </c>
      <c r="J91" s="238">
        <v>47.1</v>
      </c>
      <c r="K91" s="238">
        <v>103173.7</v>
      </c>
      <c r="L91" s="238">
        <v>1540000</v>
      </c>
      <c r="M91" s="204">
        <v>1.6393E+16</v>
      </c>
      <c r="N91" s="137">
        <v>106</v>
      </c>
      <c r="O91" s="137">
        <v>0.21443047840000001</v>
      </c>
      <c r="P91" s="134" t="b">
        <v>0</v>
      </c>
      <c r="Q91" s="239">
        <v>70</v>
      </c>
      <c r="R91" s="239">
        <v>25</v>
      </c>
      <c r="S91" s="239">
        <v>1.2</v>
      </c>
      <c r="T91" s="137">
        <v>96.2</v>
      </c>
    </row>
    <row r="92" spans="1:20">
      <c r="A92" s="297"/>
      <c r="B92" s="185" t="s">
        <v>98</v>
      </c>
      <c r="C92" s="237" t="s">
        <v>246</v>
      </c>
      <c r="D92" s="135"/>
      <c r="E92" s="237" t="s">
        <v>247</v>
      </c>
      <c r="F92" s="237" t="s">
        <v>247</v>
      </c>
      <c r="G92" s="237" t="s">
        <v>247</v>
      </c>
      <c r="H92" s="237" t="s">
        <v>247</v>
      </c>
      <c r="I92" s="237" t="s">
        <v>246</v>
      </c>
      <c r="J92" s="238">
        <v>47.1</v>
      </c>
      <c r="K92" s="238">
        <v>108789</v>
      </c>
      <c r="L92" s="238">
        <v>933134</v>
      </c>
      <c r="M92" s="204">
        <v>1.10437E+16</v>
      </c>
      <c r="N92" s="137">
        <v>47</v>
      </c>
      <c r="O92" s="137">
        <v>0.27676714530000002</v>
      </c>
      <c r="P92" s="134" t="b">
        <v>0</v>
      </c>
      <c r="Q92" s="239">
        <v>70</v>
      </c>
      <c r="R92" s="239">
        <v>25</v>
      </c>
      <c r="S92" s="239">
        <v>3.33</v>
      </c>
      <c r="T92" s="137">
        <v>98.33</v>
      </c>
    </row>
    <row r="93" spans="1:20">
      <c r="A93" s="297"/>
      <c r="B93" s="185" t="s">
        <v>99</v>
      </c>
      <c r="C93" s="237" t="s">
        <v>246</v>
      </c>
      <c r="D93" s="135"/>
      <c r="E93" s="237" t="s">
        <v>247</v>
      </c>
      <c r="F93" s="237" t="s">
        <v>247</v>
      </c>
      <c r="G93" s="237" t="s">
        <v>247</v>
      </c>
      <c r="H93" s="237" t="s">
        <v>247</v>
      </c>
      <c r="I93" s="237" t="s">
        <v>246</v>
      </c>
      <c r="J93" s="238">
        <v>47.1</v>
      </c>
      <c r="K93" s="238">
        <v>103679.9</v>
      </c>
      <c r="L93" s="238">
        <v>835000</v>
      </c>
      <c r="M93" s="204">
        <v>8975850000000000</v>
      </c>
      <c r="N93" s="137">
        <v>7</v>
      </c>
      <c r="O93" s="137">
        <v>0.3008639836</v>
      </c>
      <c r="P93" s="134" t="b">
        <v>0</v>
      </c>
      <c r="Q93" s="239">
        <v>70</v>
      </c>
      <c r="R93" s="239">
        <v>25</v>
      </c>
      <c r="S93" s="239">
        <v>4.78</v>
      </c>
      <c r="T93" s="137">
        <v>99.78</v>
      </c>
    </row>
    <row r="94" spans="1:20">
      <c r="A94" s="297"/>
      <c r="B94" s="185" t="s">
        <v>100</v>
      </c>
      <c r="C94" s="237" t="s">
        <v>246</v>
      </c>
      <c r="D94" s="135"/>
      <c r="E94" s="237" t="s">
        <v>247</v>
      </c>
      <c r="F94" s="237" t="s">
        <v>247</v>
      </c>
      <c r="G94" s="237" t="s">
        <v>247</v>
      </c>
      <c r="H94" s="237" t="s">
        <v>247</v>
      </c>
      <c r="I94" s="237" t="s">
        <v>246</v>
      </c>
      <c r="J94" s="238">
        <v>47.1</v>
      </c>
      <c r="K94" s="238">
        <v>100417.60000000001</v>
      </c>
      <c r="L94" s="238">
        <v>911930</v>
      </c>
      <c r="M94" s="204">
        <v>9195620000000000</v>
      </c>
      <c r="N94" s="137">
        <v>10</v>
      </c>
      <c r="O94" s="137">
        <v>0.29830293120000001</v>
      </c>
      <c r="P94" s="134" t="b">
        <v>0</v>
      </c>
      <c r="Q94" s="239">
        <v>70</v>
      </c>
      <c r="R94" s="239">
        <v>25</v>
      </c>
      <c r="S94" s="239">
        <v>4.67</v>
      </c>
      <c r="T94" s="137">
        <v>99.67</v>
      </c>
    </row>
    <row r="95" spans="1:20">
      <c r="A95" s="297"/>
      <c r="B95" s="185" t="s">
        <v>101</v>
      </c>
      <c r="C95" s="237" t="s">
        <v>248</v>
      </c>
      <c r="D95" s="237" t="s">
        <v>249</v>
      </c>
      <c r="E95" s="237" t="s">
        <v>248</v>
      </c>
      <c r="F95" s="135"/>
      <c r="G95" s="135"/>
      <c r="H95" s="135"/>
      <c r="I95" s="135"/>
      <c r="J95" s="135"/>
      <c r="K95" s="135"/>
      <c r="L95" s="135"/>
      <c r="M95" s="137" t="s">
        <v>267</v>
      </c>
      <c r="N95" s="137" t="s">
        <v>267</v>
      </c>
      <c r="O95" s="137" t="s">
        <v>267</v>
      </c>
      <c r="P95" s="134" t="b">
        <v>0</v>
      </c>
      <c r="Q95" s="239">
        <v>0</v>
      </c>
      <c r="R95" s="239">
        <v>0</v>
      </c>
      <c r="S95" s="239">
        <v>0</v>
      </c>
      <c r="T95" s="137">
        <v>0</v>
      </c>
    </row>
    <row r="96" spans="1:20">
      <c r="A96" s="297"/>
      <c r="B96" s="185" t="s">
        <v>102</v>
      </c>
      <c r="C96" s="237" t="s">
        <v>246</v>
      </c>
      <c r="D96" s="135"/>
      <c r="E96" s="237" t="s">
        <v>247</v>
      </c>
      <c r="F96" s="237" t="s">
        <v>247</v>
      </c>
      <c r="G96" s="237" t="s">
        <v>247</v>
      </c>
      <c r="H96" s="237" t="s">
        <v>247</v>
      </c>
      <c r="I96" s="237" t="s">
        <v>246</v>
      </c>
      <c r="J96" s="238">
        <v>47.1</v>
      </c>
      <c r="K96" s="238">
        <v>111366.9</v>
      </c>
      <c r="L96" s="238">
        <v>1055000</v>
      </c>
      <c r="M96" s="204">
        <v>1.30847E+16</v>
      </c>
      <c r="N96" s="137">
        <v>99</v>
      </c>
      <c r="O96" s="137">
        <v>0.25298248810000001</v>
      </c>
      <c r="P96" s="134" t="b">
        <v>0</v>
      </c>
      <c r="Q96" s="239">
        <v>70</v>
      </c>
      <c r="R96" s="239">
        <v>25</v>
      </c>
      <c r="S96" s="239">
        <v>1.45</v>
      </c>
      <c r="T96" s="137">
        <v>96.45</v>
      </c>
    </row>
    <row r="97" spans="1:20">
      <c r="A97" s="297"/>
      <c r="B97" s="140" t="s">
        <v>103</v>
      </c>
      <c r="C97" s="237" t="s">
        <v>248</v>
      </c>
      <c r="D97" s="237" t="s">
        <v>249</v>
      </c>
      <c r="E97" s="237" t="s">
        <v>248</v>
      </c>
      <c r="F97" s="135"/>
      <c r="G97" s="135"/>
      <c r="H97" s="135"/>
      <c r="I97" s="135"/>
      <c r="J97" s="135"/>
      <c r="K97" s="135"/>
      <c r="L97" s="135"/>
      <c r="M97" s="137" t="s">
        <v>267</v>
      </c>
      <c r="N97" s="137" t="s">
        <v>267</v>
      </c>
      <c r="O97" s="137" t="s">
        <v>267</v>
      </c>
      <c r="P97" s="134" t="b">
        <v>0</v>
      </c>
      <c r="Q97" s="239">
        <v>0</v>
      </c>
      <c r="R97" s="239">
        <v>0</v>
      </c>
      <c r="S97" s="239">
        <v>0</v>
      </c>
      <c r="T97" s="137">
        <v>0</v>
      </c>
    </row>
    <row r="98" spans="1:20">
      <c r="A98" s="297"/>
      <c r="B98" s="185" t="s">
        <v>104</v>
      </c>
      <c r="C98" s="237" t="s">
        <v>246</v>
      </c>
      <c r="D98" s="135"/>
      <c r="E98" s="237" t="s">
        <v>247</v>
      </c>
      <c r="F98" s="237" t="s">
        <v>247</v>
      </c>
      <c r="G98" s="237" t="s">
        <v>247</v>
      </c>
      <c r="H98" s="237" t="s">
        <v>247</v>
      </c>
      <c r="I98" s="237" t="s">
        <v>246</v>
      </c>
      <c r="J98" s="238">
        <v>47.1</v>
      </c>
      <c r="K98" s="238">
        <v>108932.7</v>
      </c>
      <c r="L98" s="238">
        <v>955000</v>
      </c>
      <c r="M98" s="204">
        <v>1.13323E+16</v>
      </c>
      <c r="N98" s="137">
        <v>54</v>
      </c>
      <c r="O98" s="137">
        <v>0.27340329369999999</v>
      </c>
      <c r="P98" s="134" t="b">
        <v>0</v>
      </c>
      <c r="Q98" s="239">
        <v>70</v>
      </c>
      <c r="R98" s="239">
        <v>25</v>
      </c>
      <c r="S98" s="239">
        <v>3.08</v>
      </c>
      <c r="T98" s="137">
        <v>98.08</v>
      </c>
    </row>
    <row r="99" spans="1:20">
      <c r="A99" s="297"/>
      <c r="B99" s="185" t="s">
        <v>105</v>
      </c>
      <c r="C99" s="237" t="s">
        <v>252</v>
      </c>
      <c r="D99" s="135"/>
      <c r="E99" s="237" t="s">
        <v>247</v>
      </c>
      <c r="F99" s="237" t="s">
        <v>247</v>
      </c>
      <c r="G99" s="237" t="s">
        <v>247</v>
      </c>
      <c r="H99" s="237" t="s">
        <v>247</v>
      </c>
      <c r="I99" s="237" t="s">
        <v>252</v>
      </c>
      <c r="J99" s="238">
        <v>47.1</v>
      </c>
      <c r="K99" s="238">
        <v>109042.1</v>
      </c>
      <c r="L99" s="238">
        <v>974996</v>
      </c>
      <c r="M99" s="204">
        <v>1.15929E+16</v>
      </c>
      <c r="N99" s="137">
        <v>66</v>
      </c>
      <c r="O99" s="137">
        <v>0.27036729790000003</v>
      </c>
      <c r="P99" s="134" t="b">
        <v>0</v>
      </c>
      <c r="Q99" s="239">
        <v>49</v>
      </c>
      <c r="R99" s="239">
        <v>17.5</v>
      </c>
      <c r="S99" s="239">
        <v>2.64</v>
      </c>
      <c r="T99" s="137">
        <v>69.14</v>
      </c>
    </row>
    <row r="100" spans="1:20">
      <c r="A100" s="297"/>
      <c r="B100" s="185" t="s">
        <v>106</v>
      </c>
      <c r="C100" s="237" t="s">
        <v>246</v>
      </c>
      <c r="D100" s="135"/>
      <c r="E100" s="237" t="s">
        <v>247</v>
      </c>
      <c r="F100" s="237" t="s">
        <v>247</v>
      </c>
      <c r="G100" s="237" t="s">
        <v>247</v>
      </c>
      <c r="H100" s="237" t="s">
        <v>247</v>
      </c>
      <c r="I100" s="237" t="s">
        <v>246</v>
      </c>
      <c r="J100" s="238">
        <v>47.1</v>
      </c>
      <c r="K100" s="238">
        <v>111391.9</v>
      </c>
      <c r="L100" s="238">
        <v>970000</v>
      </c>
      <c r="M100" s="204">
        <v>1.20359E+16</v>
      </c>
      <c r="N100" s="137">
        <v>81</v>
      </c>
      <c r="O100" s="137">
        <v>0.26520455230000001</v>
      </c>
      <c r="P100" s="134" t="b">
        <v>0</v>
      </c>
      <c r="Q100" s="239">
        <v>70</v>
      </c>
      <c r="R100" s="239">
        <v>25</v>
      </c>
      <c r="S100" s="239">
        <v>2.1</v>
      </c>
      <c r="T100" s="137">
        <v>97.1</v>
      </c>
    </row>
    <row r="101" spans="1:20">
      <c r="A101" s="297"/>
      <c r="B101" s="185" t="s">
        <v>107</v>
      </c>
      <c r="C101" s="237" t="s">
        <v>248</v>
      </c>
      <c r="D101" s="237" t="s">
        <v>249</v>
      </c>
      <c r="E101" s="237" t="s">
        <v>248</v>
      </c>
      <c r="F101" s="135"/>
      <c r="G101" s="135"/>
      <c r="H101" s="135"/>
      <c r="I101" s="135"/>
      <c r="J101" s="135"/>
      <c r="K101" s="135"/>
      <c r="L101" s="135"/>
      <c r="M101" s="137" t="s">
        <v>267</v>
      </c>
      <c r="N101" s="137" t="s">
        <v>267</v>
      </c>
      <c r="O101" s="137" t="s">
        <v>267</v>
      </c>
      <c r="P101" s="134" t="b">
        <v>0</v>
      </c>
      <c r="Q101" s="239">
        <v>0</v>
      </c>
      <c r="R101" s="239">
        <v>0</v>
      </c>
      <c r="S101" s="239">
        <v>0</v>
      </c>
      <c r="T101" s="137">
        <v>0</v>
      </c>
    </row>
    <row r="102" spans="1:20">
      <c r="A102" s="297"/>
      <c r="B102" s="185" t="s">
        <v>108</v>
      </c>
      <c r="C102" s="237" t="s">
        <v>246</v>
      </c>
      <c r="D102" s="135"/>
      <c r="E102" s="237" t="s">
        <v>247</v>
      </c>
      <c r="F102" s="237" t="s">
        <v>247</v>
      </c>
      <c r="G102" s="237" t="s">
        <v>247</v>
      </c>
      <c r="H102" s="237" t="s">
        <v>247</v>
      </c>
      <c r="I102" s="237" t="s">
        <v>246</v>
      </c>
      <c r="J102" s="238">
        <v>47.1</v>
      </c>
      <c r="K102" s="238">
        <v>105957.9</v>
      </c>
      <c r="L102" s="238">
        <v>1770000</v>
      </c>
      <c r="M102" s="204">
        <v>1.98719E+16</v>
      </c>
      <c r="N102" s="137">
        <v>107</v>
      </c>
      <c r="O102" s="137">
        <v>0.17389006209999999</v>
      </c>
      <c r="P102" s="134" t="b">
        <v>0</v>
      </c>
      <c r="Q102" s="239">
        <v>70</v>
      </c>
      <c r="R102" s="239">
        <v>25</v>
      </c>
      <c r="S102" s="239">
        <v>1.1599999999999999</v>
      </c>
      <c r="T102" s="137">
        <v>96.16</v>
      </c>
    </row>
    <row r="103" spans="1:20">
      <c r="A103" s="288" t="s">
        <v>109</v>
      </c>
      <c r="B103" s="186" t="s">
        <v>110</v>
      </c>
      <c r="C103" s="237" t="s">
        <v>246</v>
      </c>
      <c r="D103" s="135"/>
      <c r="E103" s="237" t="s">
        <v>247</v>
      </c>
      <c r="F103" s="237" t="s">
        <v>247</v>
      </c>
      <c r="G103" s="237" t="s">
        <v>247</v>
      </c>
      <c r="H103" s="237" t="s">
        <v>247</v>
      </c>
      <c r="I103" s="237" t="s">
        <v>246</v>
      </c>
      <c r="J103" s="238">
        <v>47.1</v>
      </c>
      <c r="K103" s="238">
        <v>107895.3</v>
      </c>
      <c r="L103" s="238">
        <v>930000</v>
      </c>
      <c r="M103" s="204">
        <v>1.08265E+16</v>
      </c>
      <c r="N103" s="137">
        <v>35</v>
      </c>
      <c r="O103" s="137">
        <v>0.27929805569999999</v>
      </c>
      <c r="P103" s="134" t="b">
        <v>0</v>
      </c>
      <c r="Q103" s="239">
        <v>70</v>
      </c>
      <c r="R103" s="239">
        <v>25</v>
      </c>
      <c r="S103" s="239">
        <v>3.77</v>
      </c>
      <c r="T103" s="137">
        <v>98.77</v>
      </c>
    </row>
    <row r="104" spans="1:20">
      <c r="A104" s="288"/>
      <c r="B104" s="186" t="s">
        <v>111</v>
      </c>
      <c r="C104" s="237" t="s">
        <v>246</v>
      </c>
      <c r="D104" s="135"/>
      <c r="E104" s="237" t="s">
        <v>247</v>
      </c>
      <c r="F104" s="237" t="s">
        <v>247</v>
      </c>
      <c r="G104" s="237" t="s">
        <v>247</v>
      </c>
      <c r="H104" s="237" t="s">
        <v>247</v>
      </c>
      <c r="I104" s="237" t="s">
        <v>246</v>
      </c>
      <c r="J104" s="238">
        <v>47.1</v>
      </c>
      <c r="K104" s="238">
        <v>104220.5</v>
      </c>
      <c r="L104" s="238">
        <v>905000</v>
      </c>
      <c r="M104" s="204">
        <v>9830030000000000</v>
      </c>
      <c r="N104" s="137">
        <v>16</v>
      </c>
      <c r="O104" s="137">
        <v>0.29091006650000001</v>
      </c>
      <c r="P104" s="134" t="b">
        <v>0</v>
      </c>
      <c r="Q104" s="239">
        <v>70</v>
      </c>
      <c r="R104" s="239">
        <v>25</v>
      </c>
      <c r="S104" s="239">
        <v>4.46</v>
      </c>
      <c r="T104" s="137">
        <v>99.46</v>
      </c>
    </row>
    <row r="105" spans="1:20">
      <c r="A105" s="288"/>
      <c r="B105" s="186" t="s">
        <v>112</v>
      </c>
      <c r="C105" s="237" t="s">
        <v>246</v>
      </c>
      <c r="D105" s="135"/>
      <c r="E105" s="237" t="s">
        <v>247</v>
      </c>
      <c r="F105" s="237" t="s">
        <v>247</v>
      </c>
      <c r="G105" s="237" t="s">
        <v>247</v>
      </c>
      <c r="H105" s="237" t="s">
        <v>247</v>
      </c>
      <c r="I105" s="237" t="s">
        <v>246</v>
      </c>
      <c r="J105" s="238">
        <v>47.1</v>
      </c>
      <c r="K105" s="238">
        <v>108076.5</v>
      </c>
      <c r="L105" s="238">
        <v>2520000</v>
      </c>
      <c r="M105" s="204">
        <v>2.94349E+16</v>
      </c>
      <c r="N105" s="137">
        <v>111</v>
      </c>
      <c r="O105" s="137">
        <v>6.2450589799999998E-2</v>
      </c>
      <c r="P105" s="134" t="b">
        <v>0</v>
      </c>
      <c r="Q105" s="239">
        <v>70</v>
      </c>
      <c r="R105" s="239">
        <v>25</v>
      </c>
      <c r="S105" s="239">
        <v>1.01</v>
      </c>
      <c r="T105" s="137">
        <v>96.01</v>
      </c>
    </row>
    <row r="106" spans="1:20">
      <c r="A106" s="288"/>
      <c r="B106" s="186" t="s">
        <v>113</v>
      </c>
      <c r="C106" s="237" t="s">
        <v>252</v>
      </c>
      <c r="D106" s="135"/>
      <c r="E106" s="237" t="s">
        <v>247</v>
      </c>
      <c r="F106" s="237" t="s">
        <v>247</v>
      </c>
      <c r="G106" s="237" t="s">
        <v>247</v>
      </c>
      <c r="H106" s="237" t="s">
        <v>247</v>
      </c>
      <c r="I106" s="237" t="s">
        <v>252</v>
      </c>
      <c r="J106" s="238">
        <v>47.1</v>
      </c>
      <c r="K106" s="238">
        <v>106382.9</v>
      </c>
      <c r="L106" s="238">
        <v>952990</v>
      </c>
      <c r="M106" s="204">
        <v>1.07853E+16</v>
      </c>
      <c r="N106" s="137">
        <v>34</v>
      </c>
      <c r="O106" s="137">
        <v>0.27977821250000001</v>
      </c>
      <c r="P106" s="134" t="b">
        <v>0</v>
      </c>
      <c r="Q106" s="239">
        <v>49</v>
      </c>
      <c r="R106" s="239">
        <v>17.5</v>
      </c>
      <c r="S106" s="239">
        <v>3.8</v>
      </c>
      <c r="T106" s="137">
        <v>70.3</v>
      </c>
    </row>
    <row r="107" spans="1:20">
      <c r="A107" s="288"/>
      <c r="B107" s="186" t="s">
        <v>114</v>
      </c>
      <c r="C107" s="237" t="s">
        <v>246</v>
      </c>
      <c r="D107" s="135"/>
      <c r="E107" s="237" t="s">
        <v>247</v>
      </c>
      <c r="F107" s="237" t="s">
        <v>247</v>
      </c>
      <c r="G107" s="237" t="s">
        <v>247</v>
      </c>
      <c r="H107" s="237" t="s">
        <v>247</v>
      </c>
      <c r="I107" s="237" t="s">
        <v>246</v>
      </c>
      <c r="J107" s="238">
        <v>47.1</v>
      </c>
      <c r="K107" s="238">
        <v>108120.3</v>
      </c>
      <c r="L107" s="238">
        <v>985000</v>
      </c>
      <c r="M107" s="204">
        <v>1.15146E+16</v>
      </c>
      <c r="N107" s="137">
        <v>63</v>
      </c>
      <c r="O107" s="137">
        <v>0.27127890570000002</v>
      </c>
      <c r="P107" s="134" t="b">
        <v>0</v>
      </c>
      <c r="Q107" s="239">
        <v>70</v>
      </c>
      <c r="R107" s="239">
        <v>25</v>
      </c>
      <c r="S107" s="239">
        <v>2.75</v>
      </c>
      <c r="T107" s="137">
        <v>97.75</v>
      </c>
    </row>
    <row r="108" spans="1:20">
      <c r="A108" s="288"/>
      <c r="B108" s="186" t="s">
        <v>115</v>
      </c>
      <c r="C108" s="237" t="s">
        <v>246</v>
      </c>
      <c r="D108" s="135"/>
      <c r="E108" s="237" t="s">
        <v>247</v>
      </c>
      <c r="F108" s="237" t="s">
        <v>247</v>
      </c>
      <c r="G108" s="237" t="s">
        <v>247</v>
      </c>
      <c r="H108" s="237" t="s">
        <v>247</v>
      </c>
      <c r="I108" s="237" t="s">
        <v>246</v>
      </c>
      <c r="J108" s="238">
        <v>47.1</v>
      </c>
      <c r="K108" s="238">
        <v>106392.2</v>
      </c>
      <c r="L108" s="238">
        <v>960000</v>
      </c>
      <c r="M108" s="204">
        <v>1.08665E+16</v>
      </c>
      <c r="N108" s="137">
        <v>40</v>
      </c>
      <c r="O108" s="137">
        <v>0.27883157710000001</v>
      </c>
      <c r="P108" s="134" t="b">
        <v>0</v>
      </c>
      <c r="Q108" s="239">
        <v>70</v>
      </c>
      <c r="R108" s="239">
        <v>25</v>
      </c>
      <c r="S108" s="239">
        <v>3.59</v>
      </c>
      <c r="T108" s="137">
        <v>98.59</v>
      </c>
    </row>
    <row r="109" spans="1:20">
      <c r="A109" s="288"/>
      <c r="B109" s="186" t="s">
        <v>116</v>
      </c>
      <c r="C109" s="237" t="s">
        <v>246</v>
      </c>
      <c r="D109" s="135"/>
      <c r="E109" s="237" t="s">
        <v>247</v>
      </c>
      <c r="F109" s="237" t="s">
        <v>247</v>
      </c>
      <c r="G109" s="237" t="s">
        <v>247</v>
      </c>
      <c r="H109" s="237" t="s">
        <v>247</v>
      </c>
      <c r="I109" s="237" t="s">
        <v>246</v>
      </c>
      <c r="J109" s="238">
        <v>47.1</v>
      </c>
      <c r="K109" s="238">
        <v>106961</v>
      </c>
      <c r="L109" s="238">
        <v>1005000</v>
      </c>
      <c r="M109" s="204">
        <v>1.14979E+16</v>
      </c>
      <c r="N109" s="137">
        <v>61</v>
      </c>
      <c r="O109" s="137">
        <v>0.27147456819999999</v>
      </c>
      <c r="P109" s="134" t="b">
        <v>0</v>
      </c>
      <c r="Q109" s="239">
        <v>70</v>
      </c>
      <c r="R109" s="239">
        <v>25</v>
      </c>
      <c r="S109" s="239">
        <v>2.83</v>
      </c>
      <c r="T109" s="137">
        <v>97.83</v>
      </c>
    </row>
    <row r="110" spans="1:20">
      <c r="A110" s="288"/>
      <c r="B110" s="186" t="s">
        <v>117</v>
      </c>
      <c r="C110" s="237" t="s">
        <v>246</v>
      </c>
      <c r="D110" s="135"/>
      <c r="E110" s="237" t="s">
        <v>247</v>
      </c>
      <c r="F110" s="237" t="s">
        <v>247</v>
      </c>
      <c r="G110" s="237" t="s">
        <v>247</v>
      </c>
      <c r="H110" s="237" t="s">
        <v>247</v>
      </c>
      <c r="I110" s="237" t="s">
        <v>246</v>
      </c>
      <c r="J110" s="238">
        <v>47.1</v>
      </c>
      <c r="K110" s="238">
        <v>104367.4</v>
      </c>
      <c r="L110" s="238">
        <v>955000</v>
      </c>
      <c r="M110" s="204">
        <v>1.04024E+16</v>
      </c>
      <c r="N110" s="137">
        <v>24</v>
      </c>
      <c r="O110" s="137">
        <v>0.28424027200000002</v>
      </c>
      <c r="P110" s="134" t="b">
        <v>0</v>
      </c>
      <c r="Q110" s="239">
        <v>70</v>
      </c>
      <c r="R110" s="239">
        <v>25</v>
      </c>
      <c r="S110" s="239">
        <v>4.17</v>
      </c>
      <c r="T110" s="137">
        <v>99.17</v>
      </c>
    </row>
    <row r="111" spans="1:20">
      <c r="A111" s="288"/>
      <c r="B111" s="186" t="s">
        <v>118</v>
      </c>
      <c r="C111" s="237" t="s">
        <v>246</v>
      </c>
      <c r="D111" s="135"/>
      <c r="E111" s="237" t="s">
        <v>247</v>
      </c>
      <c r="F111" s="237" t="s">
        <v>247</v>
      </c>
      <c r="G111" s="237" t="s">
        <v>247</v>
      </c>
      <c r="H111" s="237" t="s">
        <v>247</v>
      </c>
      <c r="I111" s="237" t="s">
        <v>246</v>
      </c>
      <c r="J111" s="238">
        <v>47.1</v>
      </c>
      <c r="K111" s="238">
        <v>108035.9</v>
      </c>
      <c r="L111" s="238">
        <v>985000</v>
      </c>
      <c r="M111" s="204">
        <v>1.14967E+16</v>
      </c>
      <c r="N111" s="137">
        <v>59</v>
      </c>
      <c r="O111" s="137">
        <v>0.2714883125</v>
      </c>
      <c r="P111" s="134" t="b">
        <v>0</v>
      </c>
      <c r="Q111" s="239">
        <v>70</v>
      </c>
      <c r="R111" s="239">
        <v>25</v>
      </c>
      <c r="S111" s="239">
        <v>2.9</v>
      </c>
      <c r="T111" s="137">
        <v>97.9</v>
      </c>
    </row>
    <row r="112" spans="1:20">
      <c r="A112" s="288"/>
      <c r="B112" s="186" t="s">
        <v>119</v>
      </c>
      <c r="C112" s="237" t="s">
        <v>246</v>
      </c>
      <c r="D112" s="135"/>
      <c r="E112" s="237" t="s">
        <v>247</v>
      </c>
      <c r="F112" s="237" t="s">
        <v>247</v>
      </c>
      <c r="G112" s="237" t="s">
        <v>247</v>
      </c>
      <c r="H112" s="237" t="s">
        <v>247</v>
      </c>
      <c r="I112" s="237" t="s">
        <v>246</v>
      </c>
      <c r="J112" s="238">
        <v>47.1</v>
      </c>
      <c r="K112" s="238">
        <v>223962.8</v>
      </c>
      <c r="L112" s="238">
        <v>1155000</v>
      </c>
      <c r="M112" s="204">
        <v>5.7934E+16</v>
      </c>
      <c r="N112" s="137">
        <v>122</v>
      </c>
      <c r="O112" s="137">
        <v>-0.26965452140000001</v>
      </c>
      <c r="P112" s="134" t="b">
        <v>0</v>
      </c>
      <c r="Q112" s="239">
        <v>70</v>
      </c>
      <c r="R112" s="239">
        <v>25</v>
      </c>
      <c r="S112" s="239">
        <v>0.62</v>
      </c>
      <c r="T112" s="137">
        <v>95.62</v>
      </c>
    </row>
    <row r="113" spans="1:20">
      <c r="A113" s="288"/>
      <c r="B113" s="186" t="s">
        <v>120</v>
      </c>
      <c r="C113" s="237" t="s">
        <v>246</v>
      </c>
      <c r="D113" s="135"/>
      <c r="E113" s="237" t="s">
        <v>247</v>
      </c>
      <c r="F113" s="237" t="s">
        <v>247</v>
      </c>
      <c r="G113" s="237" t="s">
        <v>247</v>
      </c>
      <c r="H113" s="237" t="s">
        <v>247</v>
      </c>
      <c r="I113" s="237" t="s">
        <v>246</v>
      </c>
      <c r="J113" s="238">
        <v>47.1</v>
      </c>
      <c r="K113" s="238">
        <v>111804.4</v>
      </c>
      <c r="L113" s="238">
        <v>990000</v>
      </c>
      <c r="M113" s="204">
        <v>1.23752E+16</v>
      </c>
      <c r="N113" s="137">
        <v>89</v>
      </c>
      <c r="O113" s="137">
        <v>0.2612505014</v>
      </c>
      <c r="P113" s="134" t="b">
        <v>0</v>
      </c>
      <c r="Q113" s="239">
        <v>70</v>
      </c>
      <c r="R113" s="239">
        <v>25</v>
      </c>
      <c r="S113" s="239">
        <v>1.81</v>
      </c>
      <c r="T113" s="137">
        <v>96.81</v>
      </c>
    </row>
    <row r="114" spans="1:20">
      <c r="A114" s="288"/>
      <c r="B114" s="186" t="s">
        <v>121</v>
      </c>
      <c r="C114" s="237" t="s">
        <v>246</v>
      </c>
      <c r="D114" s="135"/>
      <c r="E114" s="237" t="s">
        <v>247</v>
      </c>
      <c r="F114" s="237" t="s">
        <v>247</v>
      </c>
      <c r="G114" s="237" t="s">
        <v>247</v>
      </c>
      <c r="H114" s="237" t="s">
        <v>247</v>
      </c>
      <c r="I114" s="237" t="s">
        <v>246</v>
      </c>
      <c r="J114" s="238">
        <v>47.1</v>
      </c>
      <c r="K114" s="238">
        <v>106129.8</v>
      </c>
      <c r="L114" s="238">
        <v>810000</v>
      </c>
      <c r="M114" s="204">
        <v>9123460000000000</v>
      </c>
      <c r="N114" s="137">
        <v>9</v>
      </c>
      <c r="O114" s="137">
        <v>0.2991438307</v>
      </c>
      <c r="P114" s="134" t="b">
        <v>0</v>
      </c>
      <c r="Q114" s="239">
        <v>70</v>
      </c>
      <c r="R114" s="239">
        <v>25</v>
      </c>
      <c r="S114" s="239">
        <v>4.71</v>
      </c>
      <c r="T114" s="137">
        <v>99.71</v>
      </c>
    </row>
    <row r="115" spans="1:20">
      <c r="A115" s="288"/>
      <c r="B115" s="186" t="s">
        <v>122</v>
      </c>
      <c r="C115" s="237" t="s">
        <v>246</v>
      </c>
      <c r="D115" s="135"/>
      <c r="E115" s="237" t="s">
        <v>247</v>
      </c>
      <c r="F115" s="237" t="s">
        <v>247</v>
      </c>
      <c r="G115" s="237" t="s">
        <v>247</v>
      </c>
      <c r="H115" s="237" t="s">
        <v>247</v>
      </c>
      <c r="I115" s="237" t="s">
        <v>246</v>
      </c>
      <c r="J115" s="238">
        <v>47.1</v>
      </c>
      <c r="K115" s="238">
        <v>105482.9</v>
      </c>
      <c r="L115" s="238">
        <v>937783</v>
      </c>
      <c r="M115" s="204">
        <v>1.04344E+16</v>
      </c>
      <c r="N115" s="137">
        <v>25</v>
      </c>
      <c r="O115" s="137">
        <v>0.28386752580000002</v>
      </c>
      <c r="P115" s="134" t="b">
        <v>0</v>
      </c>
      <c r="Q115" s="239">
        <v>70</v>
      </c>
      <c r="R115" s="239">
        <v>25</v>
      </c>
      <c r="S115" s="239">
        <v>4.13</v>
      </c>
      <c r="T115" s="137">
        <v>99.13</v>
      </c>
    </row>
    <row r="116" spans="1:20">
      <c r="A116" s="288"/>
      <c r="B116" s="186" t="s">
        <v>123</v>
      </c>
      <c r="C116" s="237" t="s">
        <v>246</v>
      </c>
      <c r="D116" s="135"/>
      <c r="E116" s="237" t="s">
        <v>247</v>
      </c>
      <c r="F116" s="237" t="s">
        <v>247</v>
      </c>
      <c r="G116" s="237" t="s">
        <v>247</v>
      </c>
      <c r="H116" s="237" t="s">
        <v>247</v>
      </c>
      <c r="I116" s="237" t="s">
        <v>246</v>
      </c>
      <c r="J116" s="238">
        <v>47.1</v>
      </c>
      <c r="K116" s="238">
        <v>119744.5</v>
      </c>
      <c r="L116" s="238">
        <v>952634</v>
      </c>
      <c r="M116" s="204">
        <v>1.36596E+16</v>
      </c>
      <c r="N116" s="137">
        <v>101</v>
      </c>
      <c r="O116" s="137">
        <v>0.2462836856</v>
      </c>
      <c r="P116" s="134" t="b">
        <v>0</v>
      </c>
      <c r="Q116" s="239">
        <v>70</v>
      </c>
      <c r="R116" s="239">
        <v>25</v>
      </c>
      <c r="S116" s="239">
        <v>1.38</v>
      </c>
      <c r="T116" s="137">
        <v>96.38</v>
      </c>
    </row>
    <row r="117" spans="1:20">
      <c r="A117" s="288"/>
      <c r="B117" s="186" t="s">
        <v>124</v>
      </c>
      <c r="C117" s="237" t="s">
        <v>246</v>
      </c>
      <c r="D117" s="135"/>
      <c r="E117" s="237" t="s">
        <v>247</v>
      </c>
      <c r="F117" s="237" t="s">
        <v>247</v>
      </c>
      <c r="G117" s="237" t="s">
        <v>247</v>
      </c>
      <c r="H117" s="237" t="s">
        <v>247</v>
      </c>
      <c r="I117" s="237" t="s">
        <v>246</v>
      </c>
      <c r="J117" s="238">
        <v>47.1</v>
      </c>
      <c r="K117" s="238">
        <v>116135.4</v>
      </c>
      <c r="L117" s="238">
        <v>922930</v>
      </c>
      <c r="M117" s="204">
        <v>1.2448E+16</v>
      </c>
      <c r="N117" s="137">
        <v>91</v>
      </c>
      <c r="O117" s="137">
        <v>0.26040292840000001</v>
      </c>
      <c r="P117" s="134" t="b">
        <v>1</v>
      </c>
      <c r="Q117" s="239">
        <v>70</v>
      </c>
      <c r="R117" s="239">
        <v>25</v>
      </c>
      <c r="S117" s="239">
        <v>1.74</v>
      </c>
      <c r="T117" s="137">
        <v>91.74</v>
      </c>
    </row>
    <row r="118" spans="1:20">
      <c r="A118" s="288"/>
      <c r="B118" s="186" t="s">
        <v>125</v>
      </c>
      <c r="C118" s="237" t="s">
        <v>246</v>
      </c>
      <c r="D118" s="135"/>
      <c r="E118" s="237" t="s">
        <v>247</v>
      </c>
      <c r="F118" s="237" t="s">
        <v>247</v>
      </c>
      <c r="G118" s="237" t="s">
        <v>247</v>
      </c>
      <c r="H118" s="237" t="s">
        <v>247</v>
      </c>
      <c r="I118" s="237" t="s">
        <v>246</v>
      </c>
      <c r="J118" s="238">
        <v>47.1</v>
      </c>
      <c r="K118" s="238">
        <v>100445.7</v>
      </c>
      <c r="L118" s="238">
        <v>932849</v>
      </c>
      <c r="M118" s="204">
        <v>9411830000000000</v>
      </c>
      <c r="N118" s="137">
        <v>12</v>
      </c>
      <c r="O118" s="137">
        <v>0.2957834433</v>
      </c>
      <c r="P118" s="134" t="b">
        <v>0</v>
      </c>
      <c r="Q118" s="239">
        <v>70</v>
      </c>
      <c r="R118" s="239">
        <v>25</v>
      </c>
      <c r="S118" s="239">
        <v>4.5999999999999996</v>
      </c>
      <c r="T118" s="137">
        <v>99.6</v>
      </c>
    </row>
    <row r="119" spans="1:20">
      <c r="A119" s="289" t="s">
        <v>126</v>
      </c>
      <c r="B119" s="187" t="s">
        <v>127</v>
      </c>
      <c r="C119" s="237" t="s">
        <v>248</v>
      </c>
      <c r="D119" s="237" t="s">
        <v>249</v>
      </c>
      <c r="E119" s="237" t="s">
        <v>248</v>
      </c>
      <c r="F119" s="135"/>
      <c r="G119" s="135"/>
      <c r="H119" s="135"/>
      <c r="I119" s="135"/>
      <c r="J119" s="135"/>
      <c r="K119" s="135"/>
      <c r="L119" s="135"/>
      <c r="M119" s="137" t="s">
        <v>267</v>
      </c>
      <c r="N119" s="137" t="s">
        <v>267</v>
      </c>
      <c r="O119" s="137" t="s">
        <v>267</v>
      </c>
      <c r="P119" s="134" t="b">
        <v>0</v>
      </c>
      <c r="Q119" s="239">
        <v>0</v>
      </c>
      <c r="R119" s="239">
        <v>0</v>
      </c>
      <c r="S119" s="239">
        <v>0</v>
      </c>
      <c r="T119" s="137">
        <v>0</v>
      </c>
    </row>
    <row r="120" spans="1:20">
      <c r="A120" s="289"/>
      <c r="B120" s="187" t="s">
        <v>128</v>
      </c>
      <c r="C120" s="237" t="s">
        <v>246</v>
      </c>
      <c r="D120" s="135"/>
      <c r="E120" s="237" t="s">
        <v>247</v>
      </c>
      <c r="F120" s="237" t="s">
        <v>247</v>
      </c>
      <c r="G120" s="237" t="s">
        <v>247</v>
      </c>
      <c r="H120" s="237" t="s">
        <v>247</v>
      </c>
      <c r="I120" s="237" t="s">
        <v>246</v>
      </c>
      <c r="J120" s="238">
        <v>47.1</v>
      </c>
      <c r="K120" s="238">
        <v>112163.7</v>
      </c>
      <c r="L120" s="238">
        <v>1015000</v>
      </c>
      <c r="M120" s="204">
        <v>1.27694E+16</v>
      </c>
      <c r="N120" s="137">
        <v>97</v>
      </c>
      <c r="O120" s="137">
        <v>0.25665699959999999</v>
      </c>
      <c r="P120" s="134" t="b">
        <v>0</v>
      </c>
      <c r="Q120" s="239">
        <v>70</v>
      </c>
      <c r="R120" s="239">
        <v>25</v>
      </c>
      <c r="S120" s="239">
        <v>1.52</v>
      </c>
      <c r="T120" s="137">
        <v>96.52</v>
      </c>
    </row>
    <row r="121" spans="1:20">
      <c r="A121" s="289"/>
      <c r="B121" s="187" t="s">
        <v>129</v>
      </c>
      <c r="C121" s="237" t="s">
        <v>246</v>
      </c>
      <c r="D121" s="135"/>
      <c r="E121" s="237" t="s">
        <v>247</v>
      </c>
      <c r="F121" s="237" t="s">
        <v>247</v>
      </c>
      <c r="G121" s="237" t="s">
        <v>247</v>
      </c>
      <c r="H121" s="237" t="s">
        <v>247</v>
      </c>
      <c r="I121" s="237" t="s">
        <v>246</v>
      </c>
      <c r="J121" s="238">
        <v>47.1</v>
      </c>
      <c r="K121" s="238">
        <v>84440.52</v>
      </c>
      <c r="L121" s="238">
        <v>795131</v>
      </c>
      <c r="M121" s="204">
        <v>5669440000000000</v>
      </c>
      <c r="N121" s="137">
        <v>1</v>
      </c>
      <c r="O121" s="137">
        <v>0.33939413219999998</v>
      </c>
      <c r="P121" s="134" t="b">
        <v>0</v>
      </c>
      <c r="Q121" s="239">
        <v>70</v>
      </c>
      <c r="R121" s="239">
        <v>25</v>
      </c>
      <c r="S121" s="239">
        <v>5</v>
      </c>
      <c r="T121" s="137">
        <v>100</v>
      </c>
    </row>
    <row r="122" spans="1:20">
      <c r="A122" s="289"/>
      <c r="B122" s="187" t="s">
        <v>130</v>
      </c>
      <c r="C122" s="237" t="s">
        <v>246</v>
      </c>
      <c r="D122" s="135"/>
      <c r="E122" s="237" t="s">
        <v>247</v>
      </c>
      <c r="F122" s="237" t="s">
        <v>247</v>
      </c>
      <c r="G122" s="237" t="s">
        <v>247</v>
      </c>
      <c r="H122" s="237" t="s">
        <v>247</v>
      </c>
      <c r="I122" s="237" t="s">
        <v>246</v>
      </c>
      <c r="J122" s="238">
        <v>47.1</v>
      </c>
      <c r="K122" s="238">
        <v>221534.9</v>
      </c>
      <c r="L122" s="238">
        <v>1296852</v>
      </c>
      <c r="M122" s="204">
        <v>6.36465E+16</v>
      </c>
      <c r="N122" s="137">
        <v>128</v>
      </c>
      <c r="O122" s="137">
        <v>-0.33622326530000002</v>
      </c>
      <c r="P122" s="134" t="b">
        <v>0</v>
      </c>
      <c r="Q122" s="239">
        <v>70</v>
      </c>
      <c r="R122" s="239">
        <v>25</v>
      </c>
      <c r="S122" s="239">
        <v>0.4</v>
      </c>
      <c r="T122" s="137">
        <v>95.4</v>
      </c>
    </row>
    <row r="123" spans="1:20">
      <c r="A123" s="289"/>
      <c r="B123" s="187" t="s">
        <v>131</v>
      </c>
      <c r="C123" s="237" t="s">
        <v>246</v>
      </c>
      <c r="D123" s="135"/>
      <c r="E123" s="237" t="s">
        <v>247</v>
      </c>
      <c r="F123" s="237" t="s">
        <v>247</v>
      </c>
      <c r="G123" s="237" t="s">
        <v>247</v>
      </c>
      <c r="H123" s="237" t="s">
        <v>247</v>
      </c>
      <c r="I123" s="237" t="s">
        <v>246</v>
      </c>
      <c r="J123" s="238">
        <v>47.1</v>
      </c>
      <c r="K123" s="238">
        <v>233215.4</v>
      </c>
      <c r="L123" s="238">
        <v>1005000</v>
      </c>
      <c r="M123" s="204">
        <v>5.46614E+16</v>
      </c>
      <c r="N123" s="137">
        <v>121</v>
      </c>
      <c r="O123" s="137">
        <v>-0.2315175917</v>
      </c>
      <c r="P123" s="134" t="b">
        <v>0</v>
      </c>
      <c r="Q123" s="239">
        <v>70</v>
      </c>
      <c r="R123" s="239">
        <v>25</v>
      </c>
      <c r="S123" s="239">
        <v>0.65</v>
      </c>
      <c r="T123" s="137">
        <v>95.65</v>
      </c>
    </row>
    <row r="124" spans="1:20">
      <c r="A124" s="289"/>
      <c r="B124" s="187" t="s">
        <v>132</v>
      </c>
      <c r="C124" s="237" t="s">
        <v>246</v>
      </c>
      <c r="D124" s="135"/>
      <c r="E124" s="237" t="s">
        <v>247</v>
      </c>
      <c r="F124" s="237" t="s">
        <v>247</v>
      </c>
      <c r="G124" s="237" t="s">
        <v>247</v>
      </c>
      <c r="H124" s="237" t="s">
        <v>247</v>
      </c>
      <c r="I124" s="237" t="s">
        <v>246</v>
      </c>
      <c r="J124" s="238">
        <v>47.1</v>
      </c>
      <c r="K124" s="238">
        <v>108357.7</v>
      </c>
      <c r="L124" s="238">
        <v>935000</v>
      </c>
      <c r="M124" s="204">
        <v>1.09782E+16</v>
      </c>
      <c r="N124" s="137">
        <v>42</v>
      </c>
      <c r="O124" s="137">
        <v>0.27753023719999997</v>
      </c>
      <c r="P124" s="134" t="b">
        <v>0</v>
      </c>
      <c r="Q124" s="239">
        <v>70</v>
      </c>
      <c r="R124" s="239">
        <v>25</v>
      </c>
      <c r="S124" s="239">
        <v>3.51</v>
      </c>
      <c r="T124" s="137">
        <v>98.51</v>
      </c>
    </row>
    <row r="125" spans="1:20">
      <c r="A125" s="289"/>
      <c r="B125" s="187" t="s">
        <v>133</v>
      </c>
      <c r="C125" s="237" t="s">
        <v>246</v>
      </c>
      <c r="D125" s="135"/>
      <c r="E125" s="237" t="s">
        <v>247</v>
      </c>
      <c r="F125" s="237" t="s">
        <v>247</v>
      </c>
      <c r="G125" s="237" t="s">
        <v>247</v>
      </c>
      <c r="H125" s="237" t="s">
        <v>247</v>
      </c>
      <c r="I125" s="237" t="s">
        <v>246</v>
      </c>
      <c r="J125" s="238">
        <v>47.1</v>
      </c>
      <c r="K125" s="238">
        <v>109904.5</v>
      </c>
      <c r="L125" s="238">
        <v>808729</v>
      </c>
      <c r="M125" s="204">
        <v>9768640000000000</v>
      </c>
      <c r="N125" s="137">
        <v>15</v>
      </c>
      <c r="O125" s="137">
        <v>0.29162550230000001</v>
      </c>
      <c r="P125" s="134" t="b">
        <v>0</v>
      </c>
      <c r="Q125" s="239">
        <v>70</v>
      </c>
      <c r="R125" s="239">
        <v>25</v>
      </c>
      <c r="S125" s="239">
        <v>4.49</v>
      </c>
      <c r="T125" s="137">
        <v>99.49</v>
      </c>
    </row>
    <row r="126" spans="1:20">
      <c r="A126" s="289"/>
      <c r="B126" s="187" t="s">
        <v>134</v>
      </c>
      <c r="C126" s="237" t="s">
        <v>246</v>
      </c>
      <c r="D126" s="135"/>
      <c r="E126" s="237" t="s">
        <v>247</v>
      </c>
      <c r="F126" s="237" t="s">
        <v>247</v>
      </c>
      <c r="G126" s="237" t="s">
        <v>247</v>
      </c>
      <c r="H126" s="237" t="s">
        <v>247</v>
      </c>
      <c r="I126" s="237" t="s">
        <v>246</v>
      </c>
      <c r="J126" s="238">
        <v>47.1</v>
      </c>
      <c r="K126" s="238">
        <v>225409.6</v>
      </c>
      <c r="L126" s="238">
        <v>970000</v>
      </c>
      <c r="M126" s="204">
        <v>4.92852E+16</v>
      </c>
      <c r="N126" s="137">
        <v>120</v>
      </c>
      <c r="O126" s="137">
        <v>-0.1688681531</v>
      </c>
      <c r="P126" s="134" t="b">
        <v>0</v>
      </c>
      <c r="Q126" s="239">
        <v>70</v>
      </c>
      <c r="R126" s="239">
        <v>25</v>
      </c>
      <c r="S126" s="239">
        <v>0.69</v>
      </c>
      <c r="T126" s="137">
        <v>95.69</v>
      </c>
    </row>
    <row r="127" spans="1:20">
      <c r="A127" s="289"/>
      <c r="B127" s="187" t="s">
        <v>135</v>
      </c>
      <c r="C127" s="237" t="s">
        <v>246</v>
      </c>
      <c r="D127" s="135"/>
      <c r="E127" s="237" t="s">
        <v>247</v>
      </c>
      <c r="F127" s="237" t="s">
        <v>247</v>
      </c>
      <c r="G127" s="237" t="s">
        <v>247</v>
      </c>
      <c r="H127" s="237" t="s">
        <v>247</v>
      </c>
      <c r="I127" s="237" t="s">
        <v>246</v>
      </c>
      <c r="J127" s="238">
        <v>47.1</v>
      </c>
      <c r="K127" s="238">
        <v>111845</v>
      </c>
      <c r="L127" s="238">
        <v>1180000</v>
      </c>
      <c r="M127" s="204">
        <v>1.4761E+16</v>
      </c>
      <c r="N127" s="137">
        <v>105</v>
      </c>
      <c r="O127" s="137">
        <v>0.23344884439999999</v>
      </c>
      <c r="P127" s="134" t="b">
        <v>0</v>
      </c>
      <c r="Q127" s="239">
        <v>70</v>
      </c>
      <c r="R127" s="239">
        <v>25</v>
      </c>
      <c r="S127" s="239">
        <v>1.23</v>
      </c>
      <c r="T127" s="137">
        <v>96.23</v>
      </c>
    </row>
    <row r="128" spans="1:20">
      <c r="A128" s="289"/>
      <c r="B128" s="187" t="s">
        <v>136</v>
      </c>
      <c r="C128" s="237" t="s">
        <v>246</v>
      </c>
      <c r="D128" s="135"/>
      <c r="E128" s="237" t="s">
        <v>247</v>
      </c>
      <c r="F128" s="237" t="s">
        <v>247</v>
      </c>
      <c r="G128" s="237" t="s">
        <v>247</v>
      </c>
      <c r="H128" s="237" t="s">
        <v>247</v>
      </c>
      <c r="I128" s="237" t="s">
        <v>246</v>
      </c>
      <c r="J128" s="238">
        <v>47.1</v>
      </c>
      <c r="K128" s="238">
        <v>115785.4</v>
      </c>
      <c r="L128" s="238">
        <v>1030000</v>
      </c>
      <c r="M128" s="204">
        <v>1.38084E+16</v>
      </c>
      <c r="N128" s="137">
        <v>103</v>
      </c>
      <c r="O128" s="137">
        <v>0.2445488727</v>
      </c>
      <c r="P128" s="134" t="b">
        <v>0</v>
      </c>
      <c r="Q128" s="239">
        <v>70</v>
      </c>
      <c r="R128" s="239">
        <v>25</v>
      </c>
      <c r="S128" s="239">
        <v>1.3</v>
      </c>
      <c r="T128" s="137">
        <v>96.3</v>
      </c>
    </row>
    <row r="129" spans="1:20">
      <c r="A129" s="289"/>
      <c r="B129" s="187" t="s">
        <v>137</v>
      </c>
      <c r="C129" s="237" t="s">
        <v>248</v>
      </c>
      <c r="D129" s="237" t="s">
        <v>249</v>
      </c>
      <c r="E129" s="237" t="s">
        <v>248</v>
      </c>
      <c r="F129" s="135"/>
      <c r="G129" s="135"/>
      <c r="H129" s="135"/>
      <c r="I129" s="135"/>
      <c r="J129" s="135"/>
      <c r="K129" s="135"/>
      <c r="L129" s="135"/>
      <c r="M129" s="137" t="s">
        <v>267</v>
      </c>
      <c r="N129" s="137" t="s">
        <v>267</v>
      </c>
      <c r="O129" s="137" t="s">
        <v>267</v>
      </c>
      <c r="P129" s="134" t="b">
        <v>0</v>
      </c>
      <c r="Q129" s="239">
        <v>0</v>
      </c>
      <c r="R129" s="239">
        <v>0</v>
      </c>
      <c r="S129" s="239">
        <v>0</v>
      </c>
      <c r="T129" s="137">
        <v>0</v>
      </c>
    </row>
    <row r="130" spans="1:20">
      <c r="A130" s="289"/>
      <c r="B130" s="187" t="s">
        <v>138</v>
      </c>
      <c r="C130" s="237" t="s">
        <v>248</v>
      </c>
      <c r="D130" s="237" t="s">
        <v>249</v>
      </c>
      <c r="E130" s="237" t="s">
        <v>248</v>
      </c>
      <c r="F130" s="135"/>
      <c r="G130" s="135"/>
      <c r="H130" s="135"/>
      <c r="I130" s="135"/>
      <c r="J130" s="135"/>
      <c r="K130" s="135"/>
      <c r="L130" s="135"/>
      <c r="M130" s="137" t="s">
        <v>267</v>
      </c>
      <c r="N130" s="137" t="s">
        <v>267</v>
      </c>
      <c r="O130" s="137" t="s">
        <v>267</v>
      </c>
      <c r="P130" s="134" t="b">
        <v>0</v>
      </c>
      <c r="Q130" s="239">
        <v>0</v>
      </c>
      <c r="R130" s="239">
        <v>0</v>
      </c>
      <c r="S130" s="239">
        <v>0</v>
      </c>
      <c r="T130" s="137">
        <v>0</v>
      </c>
    </row>
    <row r="131" spans="1:20">
      <c r="A131" s="289"/>
      <c r="B131" s="187" t="s">
        <v>139</v>
      </c>
      <c r="C131" s="237" t="s">
        <v>248</v>
      </c>
      <c r="D131" s="237" t="s">
        <v>249</v>
      </c>
      <c r="E131" s="237" t="s">
        <v>248</v>
      </c>
      <c r="F131" s="135"/>
      <c r="G131" s="135"/>
      <c r="H131" s="135"/>
      <c r="I131" s="135"/>
      <c r="J131" s="135"/>
      <c r="K131" s="135"/>
      <c r="L131" s="135"/>
      <c r="M131" s="137" t="s">
        <v>267</v>
      </c>
      <c r="N131" s="137" t="s">
        <v>267</v>
      </c>
      <c r="O131" s="137" t="s">
        <v>267</v>
      </c>
      <c r="P131" s="134" t="b">
        <v>0</v>
      </c>
      <c r="Q131" s="239">
        <v>0</v>
      </c>
      <c r="R131" s="239">
        <v>0</v>
      </c>
      <c r="S131" s="239">
        <v>0</v>
      </c>
      <c r="T131" s="137">
        <v>0</v>
      </c>
    </row>
    <row r="132" spans="1:20">
      <c r="A132" s="289"/>
      <c r="B132" s="187" t="s">
        <v>140</v>
      </c>
      <c r="C132" s="237" t="s">
        <v>246</v>
      </c>
      <c r="D132" s="135"/>
      <c r="E132" s="237" t="s">
        <v>247</v>
      </c>
      <c r="F132" s="237" t="s">
        <v>247</v>
      </c>
      <c r="G132" s="237" t="s">
        <v>247</v>
      </c>
      <c r="H132" s="237" t="s">
        <v>247</v>
      </c>
      <c r="I132" s="237" t="s">
        <v>246</v>
      </c>
      <c r="J132" s="238">
        <v>47.1</v>
      </c>
      <c r="K132" s="238">
        <v>105979.8</v>
      </c>
      <c r="L132" s="238">
        <v>965000</v>
      </c>
      <c r="M132" s="204">
        <v>1.08386E+16</v>
      </c>
      <c r="N132" s="137">
        <v>36</v>
      </c>
      <c r="O132" s="137">
        <v>0.2791569378</v>
      </c>
      <c r="P132" s="134" t="b">
        <v>0</v>
      </c>
      <c r="Q132" s="239">
        <v>70</v>
      </c>
      <c r="R132" s="239">
        <v>25</v>
      </c>
      <c r="S132" s="239">
        <v>3.73</v>
      </c>
      <c r="T132" s="137">
        <v>98.73</v>
      </c>
    </row>
    <row r="133" spans="1:20">
      <c r="A133" s="289"/>
      <c r="B133" s="187" t="s">
        <v>141</v>
      </c>
      <c r="C133" s="237" t="s">
        <v>246</v>
      </c>
      <c r="D133" s="135"/>
      <c r="E133" s="237" t="s">
        <v>247</v>
      </c>
      <c r="F133" s="237" t="s">
        <v>247</v>
      </c>
      <c r="G133" s="237" t="s">
        <v>247</v>
      </c>
      <c r="H133" s="237" t="s">
        <v>247</v>
      </c>
      <c r="I133" s="237" t="s">
        <v>246</v>
      </c>
      <c r="J133" s="238">
        <v>47.1</v>
      </c>
      <c r="K133" s="238">
        <v>104714.2</v>
      </c>
      <c r="L133" s="238">
        <v>915000</v>
      </c>
      <c r="M133" s="204">
        <v>1.0033E+16</v>
      </c>
      <c r="N133" s="137">
        <v>18</v>
      </c>
      <c r="O133" s="137">
        <v>0.28854444359999998</v>
      </c>
      <c r="P133" s="134" t="b">
        <v>0</v>
      </c>
      <c r="Q133" s="239">
        <v>70</v>
      </c>
      <c r="R133" s="239">
        <v>25</v>
      </c>
      <c r="S133" s="239">
        <v>4.38</v>
      </c>
      <c r="T133" s="137">
        <v>99.38</v>
      </c>
    </row>
    <row r="134" spans="1:20">
      <c r="A134" s="289"/>
      <c r="B134" s="187" t="s">
        <v>142</v>
      </c>
      <c r="C134" s="237" t="s">
        <v>248</v>
      </c>
      <c r="D134" s="237" t="s">
        <v>249</v>
      </c>
      <c r="E134" s="237" t="s">
        <v>248</v>
      </c>
      <c r="F134" s="135"/>
      <c r="G134" s="135"/>
      <c r="H134" s="135"/>
      <c r="I134" s="135"/>
      <c r="J134" s="135"/>
      <c r="K134" s="135"/>
      <c r="L134" s="135"/>
      <c r="M134" s="137" t="s">
        <v>267</v>
      </c>
      <c r="N134" s="137" t="s">
        <v>267</v>
      </c>
      <c r="O134" s="137" t="s">
        <v>267</v>
      </c>
      <c r="P134" s="134" t="b">
        <v>0</v>
      </c>
      <c r="Q134" s="239">
        <v>0</v>
      </c>
      <c r="R134" s="239">
        <v>0</v>
      </c>
      <c r="S134" s="239">
        <v>0</v>
      </c>
      <c r="T134" s="137">
        <v>0</v>
      </c>
    </row>
    <row r="135" spans="1:20">
      <c r="A135" s="329" t="s">
        <v>143</v>
      </c>
      <c r="B135" s="188" t="s">
        <v>144</v>
      </c>
      <c r="C135" s="237" t="s">
        <v>246</v>
      </c>
      <c r="D135" s="135"/>
      <c r="E135" s="237" t="s">
        <v>247</v>
      </c>
      <c r="F135" s="237" t="s">
        <v>247</v>
      </c>
      <c r="G135" s="237" t="s">
        <v>247</v>
      </c>
      <c r="H135" s="237" t="s">
        <v>247</v>
      </c>
      <c r="I135" s="237" t="s">
        <v>246</v>
      </c>
      <c r="J135" s="238">
        <v>47.1</v>
      </c>
      <c r="K135" s="238">
        <v>112926.2</v>
      </c>
      <c r="L135" s="238">
        <v>1030000</v>
      </c>
      <c r="M135" s="204">
        <v>1.31349E+16</v>
      </c>
      <c r="N135" s="137">
        <v>100</v>
      </c>
      <c r="O135" s="137">
        <v>0.25239787400000002</v>
      </c>
      <c r="P135" s="134" t="b">
        <v>0</v>
      </c>
      <c r="Q135" s="239">
        <v>70</v>
      </c>
      <c r="R135" s="239">
        <v>25</v>
      </c>
      <c r="S135" s="239">
        <v>1.41</v>
      </c>
      <c r="T135" s="137">
        <v>96.41</v>
      </c>
    </row>
    <row r="136" spans="1:20">
      <c r="A136" s="329"/>
      <c r="B136" s="140" t="s">
        <v>145</v>
      </c>
      <c r="C136" s="237" t="s">
        <v>248</v>
      </c>
      <c r="D136" s="237" t="s">
        <v>249</v>
      </c>
      <c r="E136" s="237" t="s">
        <v>248</v>
      </c>
      <c r="F136" s="135"/>
      <c r="G136" s="135"/>
      <c r="H136" s="135"/>
      <c r="I136" s="135"/>
      <c r="J136" s="135"/>
      <c r="K136" s="135"/>
      <c r="L136" s="135"/>
      <c r="M136" s="137" t="s">
        <v>267</v>
      </c>
      <c r="N136" s="137" t="s">
        <v>267</v>
      </c>
      <c r="O136" s="137" t="s">
        <v>267</v>
      </c>
      <c r="P136" s="134" t="b">
        <v>0</v>
      </c>
      <c r="Q136" s="239">
        <v>0</v>
      </c>
      <c r="R136" s="239">
        <v>0</v>
      </c>
      <c r="S136" s="239">
        <v>0</v>
      </c>
      <c r="T136" s="137">
        <v>0</v>
      </c>
    </row>
    <row r="137" spans="1:20">
      <c r="A137" s="329"/>
      <c r="B137" s="188" t="s">
        <v>146</v>
      </c>
      <c r="C137" s="237" t="s">
        <v>246</v>
      </c>
      <c r="D137" s="135"/>
      <c r="E137" s="237" t="s">
        <v>247</v>
      </c>
      <c r="F137" s="237" t="s">
        <v>247</v>
      </c>
      <c r="G137" s="237" t="s">
        <v>247</v>
      </c>
      <c r="H137" s="237" t="s">
        <v>247</v>
      </c>
      <c r="I137" s="237" t="s">
        <v>246</v>
      </c>
      <c r="J137" s="238">
        <v>47.1</v>
      </c>
      <c r="K137" s="238">
        <v>108635.8</v>
      </c>
      <c r="L137" s="238">
        <v>985000</v>
      </c>
      <c r="M137" s="204">
        <v>1.16247E+16</v>
      </c>
      <c r="N137" s="137">
        <v>68</v>
      </c>
      <c r="O137" s="137">
        <v>0.26999633690000002</v>
      </c>
      <c r="P137" s="134" t="b">
        <v>0</v>
      </c>
      <c r="Q137" s="239">
        <v>70</v>
      </c>
      <c r="R137" s="239">
        <v>25</v>
      </c>
      <c r="S137" s="239">
        <v>2.57</v>
      </c>
      <c r="T137" s="137">
        <v>97.57</v>
      </c>
    </row>
    <row r="138" spans="1:20">
      <c r="A138" s="329"/>
      <c r="B138" s="188" t="s">
        <v>148</v>
      </c>
      <c r="C138" s="237" t="s">
        <v>248</v>
      </c>
      <c r="D138" s="237" t="s">
        <v>249</v>
      </c>
      <c r="E138" s="237" t="s">
        <v>248</v>
      </c>
      <c r="F138" s="135"/>
      <c r="G138" s="135"/>
      <c r="H138" s="135"/>
      <c r="I138" s="135"/>
      <c r="J138" s="135"/>
      <c r="K138" s="135"/>
      <c r="L138" s="135"/>
      <c r="M138" s="137" t="s">
        <v>267</v>
      </c>
      <c r="N138" s="137" t="s">
        <v>267</v>
      </c>
      <c r="O138" s="137" t="s">
        <v>267</v>
      </c>
      <c r="P138" s="134" t="b">
        <v>0</v>
      </c>
      <c r="Q138" s="239">
        <v>0</v>
      </c>
      <c r="R138" s="239">
        <v>0</v>
      </c>
      <c r="S138" s="239">
        <v>0</v>
      </c>
      <c r="T138" s="137">
        <v>0</v>
      </c>
    </row>
    <row r="139" spans="1:20">
      <c r="A139" s="329"/>
      <c r="B139" s="188" t="s">
        <v>149</v>
      </c>
      <c r="C139" s="237" t="s">
        <v>248</v>
      </c>
      <c r="D139" s="237" t="s">
        <v>249</v>
      </c>
      <c r="E139" s="237" t="s">
        <v>248</v>
      </c>
      <c r="F139" s="135"/>
      <c r="G139" s="135"/>
      <c r="H139" s="135"/>
      <c r="I139" s="135"/>
      <c r="J139" s="135"/>
      <c r="K139" s="135"/>
      <c r="L139" s="135"/>
      <c r="M139" s="137" t="s">
        <v>267</v>
      </c>
      <c r="N139" s="137" t="s">
        <v>267</v>
      </c>
      <c r="O139" s="137" t="s">
        <v>267</v>
      </c>
      <c r="P139" s="134" t="b">
        <v>0</v>
      </c>
      <c r="Q139" s="239">
        <v>0</v>
      </c>
      <c r="R139" s="239">
        <v>0</v>
      </c>
      <c r="S139" s="239">
        <v>0</v>
      </c>
      <c r="T139" s="137">
        <v>0</v>
      </c>
    </row>
    <row r="140" spans="1:20">
      <c r="A140" s="329"/>
      <c r="B140" s="188" t="s">
        <v>150</v>
      </c>
      <c r="C140" s="237" t="s">
        <v>246</v>
      </c>
      <c r="D140" s="135"/>
      <c r="E140" s="237" t="s">
        <v>247</v>
      </c>
      <c r="F140" s="237" t="s">
        <v>247</v>
      </c>
      <c r="G140" s="237" t="s">
        <v>247</v>
      </c>
      <c r="H140" s="237" t="s">
        <v>247</v>
      </c>
      <c r="I140" s="237" t="s">
        <v>246</v>
      </c>
      <c r="J140" s="238">
        <v>47.1</v>
      </c>
      <c r="K140" s="238">
        <v>115041.7</v>
      </c>
      <c r="L140" s="238">
        <v>950000</v>
      </c>
      <c r="M140" s="204">
        <v>1.25729E+16</v>
      </c>
      <c r="N140" s="137">
        <v>94</v>
      </c>
      <c r="O140" s="137">
        <v>0.2589473497</v>
      </c>
      <c r="P140" s="134" t="b">
        <v>0</v>
      </c>
      <c r="Q140" s="239">
        <v>70</v>
      </c>
      <c r="R140" s="239">
        <v>25</v>
      </c>
      <c r="S140" s="239">
        <v>1.63</v>
      </c>
      <c r="T140" s="137">
        <v>96.63</v>
      </c>
    </row>
    <row r="141" spans="1:20">
      <c r="A141" s="329"/>
      <c r="B141" s="188" t="s">
        <v>151</v>
      </c>
      <c r="C141" s="237" t="s">
        <v>246</v>
      </c>
      <c r="D141" s="135"/>
      <c r="E141" s="237" t="s">
        <v>247</v>
      </c>
      <c r="F141" s="237" t="s">
        <v>247</v>
      </c>
      <c r="G141" s="237" t="s">
        <v>247</v>
      </c>
      <c r="H141" s="237" t="s">
        <v>247</v>
      </c>
      <c r="I141" s="237" t="s">
        <v>246</v>
      </c>
      <c r="J141" s="238">
        <v>47.1</v>
      </c>
      <c r="K141" s="238">
        <v>108735.8</v>
      </c>
      <c r="L141" s="238">
        <v>980000</v>
      </c>
      <c r="M141" s="204">
        <v>1.1587E+16</v>
      </c>
      <c r="N141" s="137">
        <v>64</v>
      </c>
      <c r="O141" s="137">
        <v>0.27043573479999999</v>
      </c>
      <c r="P141" s="134" t="b">
        <v>0</v>
      </c>
      <c r="Q141" s="239">
        <v>70</v>
      </c>
      <c r="R141" s="239">
        <v>25</v>
      </c>
      <c r="S141" s="239">
        <v>2.72</v>
      </c>
      <c r="T141" s="137">
        <v>97.72</v>
      </c>
    </row>
    <row r="142" spans="1:20">
      <c r="A142" s="329"/>
      <c r="B142" s="188" t="s">
        <v>152</v>
      </c>
      <c r="C142" s="237" t="s">
        <v>246</v>
      </c>
      <c r="D142" s="135"/>
      <c r="E142" s="237" t="s">
        <v>247</v>
      </c>
      <c r="F142" s="237" t="s">
        <v>247</v>
      </c>
      <c r="G142" s="237" t="s">
        <v>247</v>
      </c>
      <c r="H142" s="237" t="s">
        <v>247</v>
      </c>
      <c r="I142" s="237" t="s">
        <v>246</v>
      </c>
      <c r="J142" s="238">
        <v>47.1</v>
      </c>
      <c r="K142" s="238">
        <v>109938.9</v>
      </c>
      <c r="L142" s="238">
        <v>965000</v>
      </c>
      <c r="M142" s="204">
        <v>1.16635E+16</v>
      </c>
      <c r="N142" s="137">
        <v>72</v>
      </c>
      <c r="O142" s="137">
        <v>0.26954394770000001</v>
      </c>
      <c r="P142" s="134" t="b">
        <v>0</v>
      </c>
      <c r="Q142" s="239">
        <v>70</v>
      </c>
      <c r="R142" s="239">
        <v>25</v>
      </c>
      <c r="S142" s="239">
        <v>2.4300000000000002</v>
      </c>
      <c r="T142" s="137">
        <v>97.43</v>
      </c>
    </row>
    <row r="143" spans="1:20">
      <c r="A143" s="329"/>
      <c r="B143" s="188" t="s">
        <v>153</v>
      </c>
      <c r="C143" s="237" t="s">
        <v>246</v>
      </c>
      <c r="D143" s="135"/>
      <c r="E143" s="237" t="s">
        <v>247</v>
      </c>
      <c r="F143" s="237" t="s">
        <v>247</v>
      </c>
      <c r="G143" s="237" t="s">
        <v>247</v>
      </c>
      <c r="H143" s="237" t="s">
        <v>247</v>
      </c>
      <c r="I143" s="237" t="s">
        <v>246</v>
      </c>
      <c r="J143" s="238">
        <v>47.1</v>
      </c>
      <c r="K143" s="238">
        <v>112341.9</v>
      </c>
      <c r="L143" s="238">
        <v>1645000</v>
      </c>
      <c r="M143" s="204">
        <v>2.07611E+16</v>
      </c>
      <c r="N143" s="137">
        <v>109</v>
      </c>
      <c r="O143" s="137">
        <v>0.1635288694</v>
      </c>
      <c r="P143" s="134" t="b">
        <v>0</v>
      </c>
      <c r="Q143" s="239">
        <v>70</v>
      </c>
      <c r="R143" s="239">
        <v>25</v>
      </c>
      <c r="S143" s="239">
        <v>1.0900000000000001</v>
      </c>
      <c r="T143" s="137">
        <v>96.09</v>
      </c>
    </row>
    <row r="144" spans="1:20">
      <c r="A144" s="329"/>
      <c r="B144" s="188" t="s">
        <v>154</v>
      </c>
      <c r="C144" s="237" t="s">
        <v>246</v>
      </c>
      <c r="D144" s="135"/>
      <c r="E144" s="237" t="s">
        <v>247</v>
      </c>
      <c r="F144" s="237" t="s">
        <v>247</v>
      </c>
      <c r="G144" s="237" t="s">
        <v>247</v>
      </c>
      <c r="H144" s="237" t="s">
        <v>247</v>
      </c>
      <c r="I144" s="237" t="s">
        <v>246</v>
      </c>
      <c r="J144" s="238">
        <v>47.1</v>
      </c>
      <c r="K144" s="238">
        <v>111220.1</v>
      </c>
      <c r="L144" s="238">
        <v>1000000</v>
      </c>
      <c r="M144" s="204">
        <v>1.23699E+16</v>
      </c>
      <c r="N144" s="137">
        <v>88</v>
      </c>
      <c r="O144" s="137">
        <v>0.26131239119999999</v>
      </c>
      <c r="P144" s="134" t="b">
        <v>0</v>
      </c>
      <c r="Q144" s="239">
        <v>70</v>
      </c>
      <c r="R144" s="239">
        <v>25</v>
      </c>
      <c r="S144" s="239">
        <v>1.85</v>
      </c>
      <c r="T144" s="137">
        <v>96.85</v>
      </c>
    </row>
    <row r="145" spans="1:20">
      <c r="A145" s="329"/>
      <c r="B145" s="188" t="s">
        <v>155</v>
      </c>
      <c r="C145" s="237" t="s">
        <v>246</v>
      </c>
      <c r="D145" s="135"/>
      <c r="E145" s="237" t="s">
        <v>247</v>
      </c>
      <c r="F145" s="237" t="s">
        <v>247</v>
      </c>
      <c r="G145" s="237" t="s">
        <v>247</v>
      </c>
      <c r="H145" s="237" t="s">
        <v>247</v>
      </c>
      <c r="I145" s="237" t="s">
        <v>246</v>
      </c>
      <c r="J145" s="238">
        <v>47.1</v>
      </c>
      <c r="K145" s="238">
        <v>127031.5</v>
      </c>
      <c r="L145" s="238">
        <v>1700000</v>
      </c>
      <c r="M145" s="204">
        <v>2.74329E+16</v>
      </c>
      <c r="N145" s="137">
        <v>110</v>
      </c>
      <c r="O145" s="137">
        <v>8.5780626989999997E-2</v>
      </c>
      <c r="P145" s="134" t="b">
        <v>0</v>
      </c>
      <c r="Q145" s="239">
        <v>70</v>
      </c>
      <c r="R145" s="239">
        <v>25</v>
      </c>
      <c r="S145" s="239">
        <v>1.05</v>
      </c>
      <c r="T145" s="137">
        <v>96.05</v>
      </c>
    </row>
    <row r="146" spans="1:20">
      <c r="A146" s="329"/>
      <c r="B146" s="140" t="s">
        <v>156</v>
      </c>
      <c r="C146" s="237" t="s">
        <v>248</v>
      </c>
      <c r="D146" s="237" t="s">
        <v>249</v>
      </c>
      <c r="E146" s="237" t="s">
        <v>248</v>
      </c>
      <c r="F146" s="135"/>
      <c r="G146" s="135"/>
      <c r="H146" s="135"/>
      <c r="I146" s="135"/>
      <c r="J146" s="135"/>
      <c r="K146" s="135"/>
      <c r="L146" s="135"/>
      <c r="M146" s="137" t="s">
        <v>267</v>
      </c>
      <c r="N146" s="137" t="s">
        <v>267</v>
      </c>
      <c r="O146" s="137" t="s">
        <v>267</v>
      </c>
      <c r="P146" s="134" t="b">
        <v>0</v>
      </c>
      <c r="Q146" s="239">
        <v>0</v>
      </c>
      <c r="R146" s="239">
        <v>0</v>
      </c>
      <c r="S146" s="239">
        <v>0</v>
      </c>
      <c r="T146" s="137">
        <v>0</v>
      </c>
    </row>
    <row r="147" spans="1:20">
      <c r="A147" s="329"/>
      <c r="B147" s="188" t="s">
        <v>157</v>
      </c>
      <c r="C147" s="237" t="s">
        <v>246</v>
      </c>
      <c r="D147" s="135"/>
      <c r="E147" s="237" t="s">
        <v>247</v>
      </c>
      <c r="F147" s="237" t="s">
        <v>247</v>
      </c>
      <c r="G147" s="237" t="s">
        <v>247</v>
      </c>
      <c r="H147" s="237" t="s">
        <v>247</v>
      </c>
      <c r="I147" s="237" t="s">
        <v>246</v>
      </c>
      <c r="J147" s="238">
        <v>47.1</v>
      </c>
      <c r="K147" s="238">
        <v>111488.8</v>
      </c>
      <c r="L147" s="238">
        <v>925000</v>
      </c>
      <c r="M147" s="204">
        <v>1.14975E+16</v>
      </c>
      <c r="N147" s="137">
        <v>60</v>
      </c>
      <c r="O147" s="137">
        <v>0.27147850359999998</v>
      </c>
      <c r="P147" s="134" t="b">
        <v>0</v>
      </c>
      <c r="Q147" s="239">
        <v>70</v>
      </c>
      <c r="R147" s="239">
        <v>25</v>
      </c>
      <c r="S147" s="239">
        <v>2.86</v>
      </c>
      <c r="T147" s="137">
        <v>97.86</v>
      </c>
    </row>
    <row r="148" spans="1:20">
      <c r="A148" s="329"/>
      <c r="B148" s="188" t="s">
        <v>158</v>
      </c>
      <c r="C148" s="237" t="s">
        <v>246</v>
      </c>
      <c r="D148" s="135"/>
      <c r="E148" s="237" t="s">
        <v>247</v>
      </c>
      <c r="F148" s="237" t="s">
        <v>247</v>
      </c>
      <c r="G148" s="237" t="s">
        <v>247</v>
      </c>
      <c r="H148" s="237" t="s">
        <v>247</v>
      </c>
      <c r="I148" s="237" t="s">
        <v>246</v>
      </c>
      <c r="J148" s="238">
        <v>47.1</v>
      </c>
      <c r="K148" s="238">
        <v>183056.1</v>
      </c>
      <c r="L148" s="238">
        <v>1005000</v>
      </c>
      <c r="M148" s="204">
        <v>3.36771E+16</v>
      </c>
      <c r="N148" s="137">
        <v>114</v>
      </c>
      <c r="O148" s="137">
        <v>1.30160737E-2</v>
      </c>
      <c r="P148" s="134" t="b">
        <v>0</v>
      </c>
      <c r="Q148" s="239">
        <v>70</v>
      </c>
      <c r="R148" s="239">
        <v>25</v>
      </c>
      <c r="S148" s="239">
        <v>0.91</v>
      </c>
      <c r="T148" s="137">
        <v>95.91</v>
      </c>
    </row>
    <row r="149" spans="1:20">
      <c r="A149" s="329"/>
      <c r="B149" s="150" t="s">
        <v>159</v>
      </c>
      <c r="C149" s="240" t="s">
        <v>246</v>
      </c>
      <c r="D149" s="152"/>
      <c r="E149" s="240" t="s">
        <v>247</v>
      </c>
      <c r="F149" s="240" t="s">
        <v>247</v>
      </c>
      <c r="G149" s="240" t="s">
        <v>247</v>
      </c>
      <c r="H149" s="240" t="s">
        <v>247</v>
      </c>
      <c r="I149" s="240" t="s">
        <v>246</v>
      </c>
      <c r="J149" s="241">
        <v>47.1</v>
      </c>
      <c r="K149" s="241">
        <v>679824.3</v>
      </c>
      <c r="L149" s="241">
        <v>1710000</v>
      </c>
      <c r="M149" s="204">
        <v>7.90295E+17</v>
      </c>
      <c r="N149" s="137">
        <v>138</v>
      </c>
      <c r="O149" s="137">
        <v>-8.8039938039999992</v>
      </c>
      <c r="P149" s="134" t="b">
        <v>0</v>
      </c>
      <c r="Q149" s="239">
        <v>70</v>
      </c>
      <c r="R149" s="239">
        <v>25</v>
      </c>
      <c r="S149" s="239">
        <v>0.04</v>
      </c>
      <c r="T149" s="137">
        <v>95.04</v>
      </c>
    </row>
    <row r="150" spans="1:20">
      <c r="A150" s="329"/>
      <c r="B150" s="156" t="s">
        <v>160</v>
      </c>
      <c r="C150" s="242" t="s">
        <v>246</v>
      </c>
      <c r="D150" s="158"/>
      <c r="E150" s="242" t="s">
        <v>247</v>
      </c>
      <c r="F150" s="242" t="s">
        <v>247</v>
      </c>
      <c r="G150" s="242" t="s">
        <v>247</v>
      </c>
      <c r="H150" s="242" t="s">
        <v>247</v>
      </c>
      <c r="I150" s="242" t="s">
        <v>246</v>
      </c>
      <c r="J150" s="243">
        <v>47.1</v>
      </c>
      <c r="K150" s="243">
        <v>116585.3</v>
      </c>
      <c r="L150" s="243">
        <v>2500000</v>
      </c>
      <c r="M150" s="204">
        <v>3.39803E+16</v>
      </c>
      <c r="N150" s="137">
        <v>115</v>
      </c>
      <c r="O150" s="137">
        <v>9.4822816900000002E-3</v>
      </c>
      <c r="P150" s="134" t="b">
        <v>0</v>
      </c>
      <c r="Q150" s="239">
        <v>70</v>
      </c>
      <c r="R150" s="239">
        <v>25</v>
      </c>
      <c r="S150" s="239">
        <v>0.87</v>
      </c>
      <c r="T150" s="137">
        <v>95.87</v>
      </c>
    </row>
    <row r="151" spans="1:20">
      <c r="A151" s="329"/>
      <c r="B151" s="150" t="s">
        <v>161</v>
      </c>
      <c r="C151" s="240" t="s">
        <v>246</v>
      </c>
      <c r="D151" s="152"/>
      <c r="E151" s="240" t="s">
        <v>247</v>
      </c>
      <c r="F151" s="240" t="s">
        <v>247</v>
      </c>
      <c r="G151" s="240" t="s">
        <v>247</v>
      </c>
      <c r="H151" s="240" t="s">
        <v>247</v>
      </c>
      <c r="I151" s="240" t="s">
        <v>246</v>
      </c>
      <c r="J151" s="241">
        <v>47.1</v>
      </c>
      <c r="K151" s="241">
        <v>107707.8</v>
      </c>
      <c r="L151" s="241">
        <v>982341</v>
      </c>
      <c r="M151" s="204">
        <v>1.13961E+16</v>
      </c>
      <c r="N151" s="137">
        <v>55</v>
      </c>
      <c r="O151" s="137">
        <v>0.272660281</v>
      </c>
      <c r="P151" s="134" t="b">
        <v>0</v>
      </c>
      <c r="Q151" s="239">
        <v>70</v>
      </c>
      <c r="R151" s="239">
        <v>25</v>
      </c>
      <c r="S151" s="239">
        <v>3.04</v>
      </c>
      <c r="T151" s="137">
        <v>98.04</v>
      </c>
    </row>
    <row r="152" spans="1:20">
      <c r="A152" s="329"/>
      <c r="B152" s="156" t="s">
        <v>162</v>
      </c>
      <c r="C152" s="242" t="s">
        <v>246</v>
      </c>
      <c r="D152" s="158"/>
      <c r="E152" s="242" t="s">
        <v>247</v>
      </c>
      <c r="F152" s="242" t="s">
        <v>247</v>
      </c>
      <c r="G152" s="242" t="s">
        <v>247</v>
      </c>
      <c r="H152" s="242" t="s">
        <v>247</v>
      </c>
      <c r="I152" s="242" t="s">
        <v>246</v>
      </c>
      <c r="J152" s="243">
        <v>47.1</v>
      </c>
      <c r="K152" s="243">
        <v>112685.6</v>
      </c>
      <c r="L152" s="243">
        <v>905000</v>
      </c>
      <c r="M152" s="204">
        <v>1.14917E+16</v>
      </c>
      <c r="N152" s="137">
        <v>58</v>
      </c>
      <c r="O152" s="137">
        <v>0.27154598559999998</v>
      </c>
      <c r="P152" s="134" t="b">
        <v>0</v>
      </c>
      <c r="Q152" s="239">
        <v>70</v>
      </c>
      <c r="R152" s="239">
        <v>25</v>
      </c>
      <c r="S152" s="239">
        <v>2.93</v>
      </c>
      <c r="T152" s="137">
        <v>97.93</v>
      </c>
    </row>
    <row r="153" spans="1:20">
      <c r="A153" s="329"/>
      <c r="B153" s="150" t="s">
        <v>163</v>
      </c>
      <c r="C153" s="240" t="s">
        <v>246</v>
      </c>
      <c r="D153" s="152"/>
      <c r="E153" s="240" t="s">
        <v>247</v>
      </c>
      <c r="F153" s="240" t="s">
        <v>247</v>
      </c>
      <c r="G153" s="240" t="s">
        <v>247</v>
      </c>
      <c r="H153" s="240" t="s">
        <v>247</v>
      </c>
      <c r="I153" s="240" t="s">
        <v>246</v>
      </c>
      <c r="J153" s="241">
        <v>47.1</v>
      </c>
      <c r="K153" s="241">
        <v>558063.30000000005</v>
      </c>
      <c r="L153" s="241">
        <v>970000</v>
      </c>
      <c r="M153" s="204">
        <v>3.02092E+17</v>
      </c>
      <c r="N153" s="137">
        <v>134</v>
      </c>
      <c r="O153" s="137">
        <v>-3.1148666610000002</v>
      </c>
      <c r="P153" s="134" t="b">
        <v>0</v>
      </c>
      <c r="Q153" s="239">
        <v>70</v>
      </c>
      <c r="R153" s="239">
        <v>25</v>
      </c>
      <c r="S153" s="239">
        <v>0.18</v>
      </c>
      <c r="T153" s="137">
        <v>95.18</v>
      </c>
    </row>
    <row r="154" spans="1:20">
      <c r="A154" s="329"/>
      <c r="B154" s="156" t="s">
        <v>164</v>
      </c>
      <c r="C154" s="242" t="s">
        <v>248</v>
      </c>
      <c r="D154" s="242" t="s">
        <v>249</v>
      </c>
      <c r="E154" s="242" t="s">
        <v>248</v>
      </c>
      <c r="F154" s="158"/>
      <c r="G154" s="158"/>
      <c r="H154" s="158"/>
      <c r="I154" s="158"/>
      <c r="J154" s="158"/>
      <c r="K154" s="158"/>
      <c r="L154" s="158"/>
      <c r="M154" s="137" t="s">
        <v>267</v>
      </c>
      <c r="N154" s="137" t="s">
        <v>267</v>
      </c>
      <c r="O154" s="137" t="s">
        <v>267</v>
      </c>
      <c r="P154" s="134" t="b">
        <v>0</v>
      </c>
      <c r="Q154" s="239">
        <v>0</v>
      </c>
      <c r="R154" s="239">
        <v>0</v>
      </c>
      <c r="S154" s="239">
        <v>0</v>
      </c>
      <c r="T154" s="137">
        <v>0</v>
      </c>
    </row>
    <row r="155" spans="1:20">
      <c r="A155" s="329"/>
      <c r="B155" s="150" t="s">
        <v>165</v>
      </c>
      <c r="C155" s="240" t="s">
        <v>246</v>
      </c>
      <c r="D155" s="152"/>
      <c r="E155" s="240" t="s">
        <v>247</v>
      </c>
      <c r="F155" s="240" t="s">
        <v>247</v>
      </c>
      <c r="G155" s="240" t="s">
        <v>247</v>
      </c>
      <c r="H155" s="240" t="s">
        <v>247</v>
      </c>
      <c r="I155" s="240" t="s">
        <v>246</v>
      </c>
      <c r="J155" s="241">
        <v>47.1</v>
      </c>
      <c r="K155" s="241">
        <v>225494</v>
      </c>
      <c r="L155" s="241">
        <v>6050000</v>
      </c>
      <c r="M155" s="204">
        <v>3.07628E+17</v>
      </c>
      <c r="N155" s="137">
        <v>136</v>
      </c>
      <c r="O155" s="137">
        <v>-3.1793790610000001</v>
      </c>
      <c r="P155" s="134" t="b">
        <v>0</v>
      </c>
      <c r="Q155" s="239">
        <v>70</v>
      </c>
      <c r="R155" s="239">
        <v>25</v>
      </c>
      <c r="S155" s="239">
        <v>0.11</v>
      </c>
      <c r="T155" s="137">
        <v>95.11</v>
      </c>
    </row>
    <row r="156" spans="1:20">
      <c r="A156" s="329"/>
      <c r="B156" s="156" t="s">
        <v>166</v>
      </c>
      <c r="C156" s="242" t="s">
        <v>246</v>
      </c>
      <c r="D156" s="158"/>
      <c r="E156" s="242" t="s">
        <v>247</v>
      </c>
      <c r="F156" s="242" t="s">
        <v>247</v>
      </c>
      <c r="G156" s="242" t="s">
        <v>247</v>
      </c>
      <c r="H156" s="242" t="s">
        <v>247</v>
      </c>
      <c r="I156" s="242" t="s">
        <v>246</v>
      </c>
      <c r="J156" s="243">
        <v>47.1</v>
      </c>
      <c r="K156" s="243">
        <v>113016.8</v>
      </c>
      <c r="L156" s="243">
        <v>940000</v>
      </c>
      <c r="M156" s="204">
        <v>1.20064E+16</v>
      </c>
      <c r="N156" s="137">
        <v>80</v>
      </c>
      <c r="O156" s="137">
        <v>0.2655481052</v>
      </c>
      <c r="P156" s="134" t="b">
        <v>0</v>
      </c>
      <c r="Q156" s="239">
        <v>70</v>
      </c>
      <c r="R156" s="239">
        <v>25</v>
      </c>
      <c r="S156" s="239">
        <v>2.14</v>
      </c>
      <c r="T156" s="137">
        <v>97.14</v>
      </c>
    </row>
    <row r="157" spans="1:20">
      <c r="A157" s="329"/>
      <c r="B157" s="150" t="s">
        <v>167</v>
      </c>
      <c r="C157" s="240" t="s">
        <v>252</v>
      </c>
      <c r="D157" s="152"/>
      <c r="E157" s="240" t="s">
        <v>247</v>
      </c>
      <c r="F157" s="240" t="s">
        <v>247</v>
      </c>
      <c r="G157" s="240" t="s">
        <v>247</v>
      </c>
      <c r="H157" s="240" t="s">
        <v>247</v>
      </c>
      <c r="I157" s="240" t="s">
        <v>252</v>
      </c>
      <c r="J157" s="241">
        <v>47.1</v>
      </c>
      <c r="K157" s="241">
        <v>112723.1</v>
      </c>
      <c r="L157" s="241">
        <v>975000</v>
      </c>
      <c r="M157" s="204">
        <v>1.23888E+16</v>
      </c>
      <c r="N157" s="137">
        <v>90</v>
      </c>
      <c r="O157" s="137">
        <v>0.26109186410000002</v>
      </c>
      <c r="P157" s="134" t="b">
        <v>0</v>
      </c>
      <c r="Q157" s="239">
        <v>49</v>
      </c>
      <c r="R157" s="239">
        <v>17.5</v>
      </c>
      <c r="S157" s="239">
        <v>1.78</v>
      </c>
      <c r="T157" s="137">
        <v>68.28</v>
      </c>
    </row>
    <row r="158" spans="1:20">
      <c r="A158" s="329"/>
      <c r="B158" s="156" t="s">
        <v>168</v>
      </c>
      <c r="C158" s="242" t="s">
        <v>246</v>
      </c>
      <c r="D158" s="158"/>
      <c r="E158" s="242" t="s">
        <v>247</v>
      </c>
      <c r="F158" s="242" t="s">
        <v>247</v>
      </c>
      <c r="G158" s="242" t="s">
        <v>247</v>
      </c>
      <c r="H158" s="242" t="s">
        <v>247</v>
      </c>
      <c r="I158" s="242" t="s">
        <v>246</v>
      </c>
      <c r="J158" s="243">
        <v>47.1</v>
      </c>
      <c r="K158" s="243">
        <v>115582.3</v>
      </c>
      <c r="L158" s="243">
        <v>920000</v>
      </c>
      <c r="M158" s="204">
        <v>1.22905E+16</v>
      </c>
      <c r="N158" s="137">
        <v>87</v>
      </c>
      <c r="O158" s="137">
        <v>0.26223746739999998</v>
      </c>
      <c r="P158" s="134" t="b">
        <v>0</v>
      </c>
      <c r="Q158" s="239">
        <v>70</v>
      </c>
      <c r="R158" s="239">
        <v>25</v>
      </c>
      <c r="S158" s="239">
        <v>1.88</v>
      </c>
      <c r="T158" s="137">
        <v>96.88</v>
      </c>
    </row>
    <row r="159" spans="1:20">
      <c r="A159" s="329"/>
      <c r="B159" s="150" t="s">
        <v>169</v>
      </c>
      <c r="C159" s="240" t="s">
        <v>246</v>
      </c>
      <c r="D159" s="152"/>
      <c r="E159" s="240" t="s">
        <v>247</v>
      </c>
      <c r="F159" s="240" t="s">
        <v>247</v>
      </c>
      <c r="G159" s="240" t="s">
        <v>247</v>
      </c>
      <c r="H159" s="240" t="s">
        <v>247</v>
      </c>
      <c r="I159" s="240" t="s">
        <v>246</v>
      </c>
      <c r="J159" s="241">
        <v>47.1</v>
      </c>
      <c r="K159" s="241">
        <v>104542.39999999999</v>
      </c>
      <c r="L159" s="241">
        <v>833402</v>
      </c>
      <c r="M159" s="204">
        <v>9108340000000000</v>
      </c>
      <c r="N159" s="137">
        <v>8</v>
      </c>
      <c r="O159" s="137">
        <v>0.29932000279999998</v>
      </c>
      <c r="P159" s="134" t="b">
        <v>0</v>
      </c>
      <c r="Q159" s="239">
        <v>70</v>
      </c>
      <c r="R159" s="239">
        <v>25</v>
      </c>
      <c r="S159" s="239">
        <v>4.75</v>
      </c>
      <c r="T159" s="137">
        <v>99.75</v>
      </c>
    </row>
    <row r="160" spans="1:20">
      <c r="A160" s="329"/>
      <c r="B160" s="156" t="s">
        <v>170</v>
      </c>
      <c r="C160" s="242" t="s">
        <v>246</v>
      </c>
      <c r="D160" s="158"/>
      <c r="E160" s="242" t="s">
        <v>247</v>
      </c>
      <c r="F160" s="242" t="s">
        <v>247</v>
      </c>
      <c r="G160" s="242" t="s">
        <v>247</v>
      </c>
      <c r="H160" s="242" t="s">
        <v>247</v>
      </c>
      <c r="I160" s="242" t="s">
        <v>252</v>
      </c>
      <c r="J160" s="243">
        <v>47.1</v>
      </c>
      <c r="K160" s="243">
        <v>108648.3</v>
      </c>
      <c r="L160" s="243">
        <v>1035000</v>
      </c>
      <c r="M160" s="204">
        <v>1.22176E+16</v>
      </c>
      <c r="N160" s="137">
        <v>85</v>
      </c>
      <c r="O160" s="137">
        <v>0.26308719019999999</v>
      </c>
      <c r="P160" s="134" t="b">
        <v>0</v>
      </c>
      <c r="Q160" s="239">
        <v>70</v>
      </c>
      <c r="R160" s="239">
        <v>17.5</v>
      </c>
      <c r="S160" s="239">
        <v>1.96</v>
      </c>
      <c r="T160" s="137">
        <v>89.46</v>
      </c>
    </row>
    <row r="161" spans="1:20">
      <c r="A161" s="329"/>
      <c r="B161" s="150" t="s">
        <v>171</v>
      </c>
      <c r="C161" s="240" t="s">
        <v>246</v>
      </c>
      <c r="D161" s="152"/>
      <c r="E161" s="240" t="s">
        <v>247</v>
      </c>
      <c r="F161" s="240" t="s">
        <v>247</v>
      </c>
      <c r="G161" s="240" t="s">
        <v>247</v>
      </c>
      <c r="H161" s="240" t="s">
        <v>247</v>
      </c>
      <c r="I161" s="240" t="s">
        <v>246</v>
      </c>
      <c r="J161" s="241">
        <v>47.1</v>
      </c>
      <c r="K161" s="241">
        <v>107920.3</v>
      </c>
      <c r="L161" s="241">
        <v>940000</v>
      </c>
      <c r="M161" s="204">
        <v>1.0948E+16</v>
      </c>
      <c r="N161" s="137">
        <v>41</v>
      </c>
      <c r="O161" s="137">
        <v>0.27788236189999999</v>
      </c>
      <c r="P161" s="134" t="b">
        <v>0</v>
      </c>
      <c r="Q161" s="239">
        <v>70</v>
      </c>
      <c r="R161" s="239">
        <v>25</v>
      </c>
      <c r="S161" s="239">
        <v>3.55</v>
      </c>
      <c r="T161" s="137">
        <v>98.55</v>
      </c>
    </row>
    <row r="162" spans="1:20">
      <c r="A162" s="329"/>
      <c r="B162" s="156" t="s">
        <v>172</v>
      </c>
      <c r="C162" s="242" t="s">
        <v>246</v>
      </c>
      <c r="D162" s="158"/>
      <c r="E162" s="242" t="s">
        <v>247</v>
      </c>
      <c r="F162" s="242" t="s">
        <v>247</v>
      </c>
      <c r="G162" s="242" t="s">
        <v>247</v>
      </c>
      <c r="H162" s="242" t="s">
        <v>247</v>
      </c>
      <c r="I162" s="242" t="s">
        <v>246</v>
      </c>
      <c r="J162" s="243">
        <v>47.1</v>
      </c>
      <c r="K162" s="243">
        <v>111251.3</v>
      </c>
      <c r="L162" s="243">
        <v>865000</v>
      </c>
      <c r="M162" s="204">
        <v>1.0706E+16</v>
      </c>
      <c r="N162" s="137">
        <v>30</v>
      </c>
      <c r="O162" s="137">
        <v>0.28070251200000002</v>
      </c>
      <c r="P162" s="134" t="b">
        <v>0</v>
      </c>
      <c r="Q162" s="239">
        <v>70</v>
      </c>
      <c r="R162" s="239">
        <v>25</v>
      </c>
      <c r="S162" s="239">
        <v>3.95</v>
      </c>
      <c r="T162" s="137">
        <v>98.95</v>
      </c>
    </row>
    <row r="163" spans="1:20">
      <c r="A163" s="329"/>
      <c r="B163" s="150" t="s">
        <v>173</v>
      </c>
      <c r="C163" s="240" t="s">
        <v>246</v>
      </c>
      <c r="D163" s="152"/>
      <c r="E163" s="240" t="s">
        <v>247</v>
      </c>
      <c r="F163" s="240" t="s">
        <v>247</v>
      </c>
      <c r="G163" s="240" t="s">
        <v>247</v>
      </c>
      <c r="H163" s="240" t="s">
        <v>247</v>
      </c>
      <c r="I163" s="240" t="s">
        <v>246</v>
      </c>
      <c r="J163" s="241">
        <v>47.1</v>
      </c>
      <c r="K163" s="241">
        <v>101742.5</v>
      </c>
      <c r="L163" s="241">
        <v>851885</v>
      </c>
      <c r="M163" s="204">
        <v>8818320000000000</v>
      </c>
      <c r="N163" s="137">
        <v>6</v>
      </c>
      <c r="O163" s="137">
        <v>0.3026997333</v>
      </c>
      <c r="P163" s="134" t="b">
        <v>0</v>
      </c>
      <c r="Q163" s="239">
        <v>70</v>
      </c>
      <c r="R163" s="239">
        <v>25</v>
      </c>
      <c r="S163" s="239">
        <v>4.82</v>
      </c>
      <c r="T163" s="137">
        <v>99.82</v>
      </c>
    </row>
    <row r="164" spans="1:20">
      <c r="A164" s="329"/>
      <c r="B164" s="156" t="s">
        <v>174</v>
      </c>
      <c r="C164" s="242" t="s">
        <v>246</v>
      </c>
      <c r="D164" s="158"/>
      <c r="E164" s="242" t="s">
        <v>247</v>
      </c>
      <c r="F164" s="242" t="s">
        <v>247</v>
      </c>
      <c r="G164" s="242" t="s">
        <v>247</v>
      </c>
      <c r="H164" s="242" t="s">
        <v>247</v>
      </c>
      <c r="I164" s="242" t="s">
        <v>246</v>
      </c>
      <c r="J164" s="243">
        <v>47.1</v>
      </c>
      <c r="K164" s="243">
        <v>107667.2</v>
      </c>
      <c r="L164" s="243">
        <v>955000</v>
      </c>
      <c r="M164" s="204">
        <v>1.10706E+16</v>
      </c>
      <c r="N164" s="137">
        <v>48</v>
      </c>
      <c r="O164" s="137">
        <v>0.27645377399999999</v>
      </c>
      <c r="P164" s="134" t="b">
        <v>0</v>
      </c>
      <c r="Q164" s="239">
        <v>70</v>
      </c>
      <c r="R164" s="239">
        <v>25</v>
      </c>
      <c r="S164" s="239">
        <v>3.3</v>
      </c>
      <c r="T164" s="137">
        <v>98.3</v>
      </c>
    </row>
    <row r="165" spans="1:20">
      <c r="A165" s="329"/>
      <c r="B165" s="150" t="s">
        <v>175</v>
      </c>
      <c r="C165" s="240" t="s">
        <v>246</v>
      </c>
      <c r="D165" s="152"/>
      <c r="E165" s="240" t="s">
        <v>247</v>
      </c>
      <c r="F165" s="240" t="s">
        <v>247</v>
      </c>
      <c r="G165" s="240" t="s">
        <v>247</v>
      </c>
      <c r="H165" s="240" t="s">
        <v>247</v>
      </c>
      <c r="I165" s="240" t="s">
        <v>246</v>
      </c>
      <c r="J165" s="241">
        <v>47.1</v>
      </c>
      <c r="K165" s="241">
        <v>223141</v>
      </c>
      <c r="L165" s="241">
        <v>940000</v>
      </c>
      <c r="M165" s="204">
        <v>4.68044E+16</v>
      </c>
      <c r="N165" s="137">
        <v>118</v>
      </c>
      <c r="O165" s="137">
        <v>-0.13995880920000001</v>
      </c>
      <c r="P165" s="134" t="b">
        <v>0</v>
      </c>
      <c r="Q165" s="239">
        <v>70</v>
      </c>
      <c r="R165" s="239">
        <v>25</v>
      </c>
      <c r="S165" s="239">
        <v>0.76</v>
      </c>
      <c r="T165" s="137">
        <v>95.76</v>
      </c>
    </row>
    <row r="166" spans="1:20">
      <c r="A166" s="329"/>
      <c r="B166" s="156" t="s">
        <v>176</v>
      </c>
      <c r="C166" s="242" t="s">
        <v>246</v>
      </c>
      <c r="D166" s="158"/>
      <c r="E166" s="242" t="s">
        <v>247</v>
      </c>
      <c r="F166" s="242" t="s">
        <v>247</v>
      </c>
      <c r="G166" s="242" t="s">
        <v>247</v>
      </c>
      <c r="H166" s="242" t="s">
        <v>247</v>
      </c>
      <c r="I166" s="242" t="s">
        <v>246</v>
      </c>
      <c r="J166" s="243">
        <v>47.1</v>
      </c>
      <c r="K166" s="243">
        <v>107807.8</v>
      </c>
      <c r="L166" s="243">
        <v>960000</v>
      </c>
      <c r="M166" s="204">
        <v>1.11576E+16</v>
      </c>
      <c r="N166" s="137">
        <v>50</v>
      </c>
      <c r="O166" s="137">
        <v>0.27543942199999999</v>
      </c>
      <c r="P166" s="134" t="b">
        <v>0</v>
      </c>
      <c r="Q166" s="239">
        <v>70</v>
      </c>
      <c r="R166" s="239">
        <v>25</v>
      </c>
      <c r="S166" s="239">
        <v>3.22</v>
      </c>
      <c r="T166" s="137">
        <v>98.22</v>
      </c>
    </row>
    <row r="167" spans="1:20">
      <c r="A167" s="329"/>
      <c r="B167" s="150" t="s">
        <v>177</v>
      </c>
      <c r="C167" s="240" t="s">
        <v>246</v>
      </c>
      <c r="D167" s="152"/>
      <c r="E167" s="240" t="s">
        <v>247</v>
      </c>
      <c r="F167" s="240" t="s">
        <v>247</v>
      </c>
      <c r="G167" s="240" t="s">
        <v>247</v>
      </c>
      <c r="H167" s="240" t="s">
        <v>247</v>
      </c>
      <c r="I167" s="240" t="s">
        <v>246</v>
      </c>
      <c r="J167" s="241">
        <v>47.1</v>
      </c>
      <c r="K167" s="241">
        <v>108764</v>
      </c>
      <c r="L167" s="241">
        <v>955000</v>
      </c>
      <c r="M167" s="204">
        <v>1.12973E+16</v>
      </c>
      <c r="N167" s="137">
        <v>53</v>
      </c>
      <c r="O167" s="137">
        <v>0.27381200319999999</v>
      </c>
      <c r="P167" s="134" t="b">
        <v>0</v>
      </c>
      <c r="Q167" s="239">
        <v>70</v>
      </c>
      <c r="R167" s="239">
        <v>25</v>
      </c>
      <c r="S167" s="239">
        <v>3.12</v>
      </c>
      <c r="T167" s="137">
        <v>98.12</v>
      </c>
    </row>
    <row r="168" spans="1:20">
      <c r="A168" s="329"/>
      <c r="B168" s="156" t="s">
        <v>178</v>
      </c>
      <c r="C168" s="242" t="s">
        <v>246</v>
      </c>
      <c r="D168" s="158"/>
      <c r="E168" s="242" t="s">
        <v>247</v>
      </c>
      <c r="F168" s="242" t="s">
        <v>247</v>
      </c>
      <c r="G168" s="242" t="s">
        <v>247</v>
      </c>
      <c r="H168" s="242" t="s">
        <v>247</v>
      </c>
      <c r="I168" s="242" t="s">
        <v>246</v>
      </c>
      <c r="J168" s="243">
        <v>47.1</v>
      </c>
      <c r="K168" s="243">
        <v>110238.9</v>
      </c>
      <c r="L168" s="243">
        <v>1040000</v>
      </c>
      <c r="M168" s="204">
        <v>1.26387E+16</v>
      </c>
      <c r="N168" s="137">
        <v>96</v>
      </c>
      <c r="O168" s="137">
        <v>0.2581799112</v>
      </c>
      <c r="P168" s="134" t="b">
        <v>0</v>
      </c>
      <c r="Q168" s="239">
        <v>70</v>
      </c>
      <c r="R168" s="239">
        <v>25</v>
      </c>
      <c r="S168" s="239">
        <v>1.56</v>
      </c>
      <c r="T168" s="137">
        <v>96.56</v>
      </c>
    </row>
    <row r="169" spans="1:20">
      <c r="A169" s="329"/>
      <c r="B169" s="150" t="s">
        <v>179</v>
      </c>
      <c r="C169" s="240" t="s">
        <v>246</v>
      </c>
      <c r="D169" s="152"/>
      <c r="E169" s="240" t="s">
        <v>247</v>
      </c>
      <c r="F169" s="240" t="s">
        <v>247</v>
      </c>
      <c r="G169" s="240" t="s">
        <v>247</v>
      </c>
      <c r="H169" s="240" t="s">
        <v>247</v>
      </c>
      <c r="I169" s="240" t="s">
        <v>246</v>
      </c>
      <c r="J169" s="241">
        <v>47.1</v>
      </c>
      <c r="K169" s="241">
        <v>234643.4</v>
      </c>
      <c r="L169" s="241">
        <v>1150000</v>
      </c>
      <c r="M169" s="204">
        <v>6.33162E+16</v>
      </c>
      <c r="N169" s="137">
        <v>127</v>
      </c>
      <c r="O169" s="137">
        <v>-0.33237334689999998</v>
      </c>
      <c r="P169" s="134" t="b">
        <v>0</v>
      </c>
      <c r="Q169" s="239">
        <v>70</v>
      </c>
      <c r="R169" s="239">
        <v>25</v>
      </c>
      <c r="S169" s="239">
        <v>0.43</v>
      </c>
      <c r="T169" s="137">
        <v>95.43</v>
      </c>
    </row>
    <row r="170" spans="1:20">
      <c r="A170" s="329"/>
      <c r="B170" s="156" t="s">
        <v>180</v>
      </c>
      <c r="C170" s="242" t="s">
        <v>248</v>
      </c>
      <c r="D170" s="242" t="s">
        <v>249</v>
      </c>
      <c r="E170" s="242" t="s">
        <v>248</v>
      </c>
      <c r="F170" s="158"/>
      <c r="G170" s="158"/>
      <c r="H170" s="158"/>
      <c r="I170" s="158"/>
      <c r="J170" s="158"/>
      <c r="K170" s="158"/>
      <c r="L170" s="158"/>
      <c r="M170" s="137" t="s">
        <v>267</v>
      </c>
      <c r="N170" s="137" t="s">
        <v>267</v>
      </c>
      <c r="O170" s="137" t="s">
        <v>267</v>
      </c>
      <c r="P170" s="134" t="b">
        <v>0</v>
      </c>
      <c r="Q170" s="239">
        <v>0</v>
      </c>
      <c r="R170" s="239">
        <v>0</v>
      </c>
      <c r="S170" s="239">
        <v>0</v>
      </c>
      <c r="T170" s="137">
        <v>0</v>
      </c>
    </row>
    <row r="171" spans="1:20">
      <c r="A171" s="329"/>
      <c r="B171" s="195" t="s">
        <v>181</v>
      </c>
      <c r="C171" s="237" t="s">
        <v>246</v>
      </c>
      <c r="D171" s="135"/>
      <c r="E171" s="237" t="s">
        <v>247</v>
      </c>
      <c r="F171" s="237" t="s">
        <v>247</v>
      </c>
      <c r="G171" s="237" t="s">
        <v>247</v>
      </c>
      <c r="H171" s="237" t="s">
        <v>247</v>
      </c>
      <c r="I171" s="237" t="s">
        <v>246</v>
      </c>
      <c r="J171" s="238">
        <v>47.1</v>
      </c>
      <c r="K171" s="238">
        <v>107482.8</v>
      </c>
      <c r="L171" s="238">
        <v>952635</v>
      </c>
      <c r="M171" s="204">
        <v>1.10054E+16</v>
      </c>
      <c r="N171" s="137">
        <v>45</v>
      </c>
      <c r="O171" s="137">
        <v>0.27721367940000002</v>
      </c>
      <c r="P171" s="134" t="b">
        <v>0</v>
      </c>
      <c r="Q171" s="239">
        <v>70</v>
      </c>
      <c r="R171" s="239">
        <v>25</v>
      </c>
      <c r="S171" s="239">
        <v>3.41</v>
      </c>
      <c r="T171" s="137">
        <v>98.41</v>
      </c>
    </row>
    <row r="172" spans="1:20">
      <c r="A172" s="329"/>
      <c r="B172" s="195" t="s">
        <v>182</v>
      </c>
      <c r="C172" s="237" t="s">
        <v>246</v>
      </c>
      <c r="D172" s="135"/>
      <c r="E172" s="237" t="s">
        <v>247</v>
      </c>
      <c r="F172" s="237" t="s">
        <v>247</v>
      </c>
      <c r="G172" s="237" t="s">
        <v>247</v>
      </c>
      <c r="H172" s="237" t="s">
        <v>247</v>
      </c>
      <c r="I172" s="237" t="s">
        <v>246</v>
      </c>
      <c r="J172" s="238">
        <v>47.1</v>
      </c>
      <c r="K172" s="238">
        <v>107717.2</v>
      </c>
      <c r="L172" s="238">
        <v>865000</v>
      </c>
      <c r="M172" s="204">
        <v>1.00366E+16</v>
      </c>
      <c r="N172" s="137">
        <v>19</v>
      </c>
      <c r="O172" s="137">
        <v>0.28850298680000003</v>
      </c>
      <c r="P172" s="134" t="b">
        <v>0</v>
      </c>
      <c r="Q172" s="239">
        <v>70</v>
      </c>
      <c r="R172" s="239">
        <v>25</v>
      </c>
      <c r="S172" s="239">
        <v>4.3499999999999996</v>
      </c>
      <c r="T172" s="137">
        <v>99.35</v>
      </c>
    </row>
    <row r="173" spans="1:20">
      <c r="A173" s="329"/>
      <c r="B173" s="195" t="s">
        <v>184</v>
      </c>
      <c r="C173" s="237" t="s">
        <v>246</v>
      </c>
      <c r="D173" s="135"/>
      <c r="E173" s="237" t="s">
        <v>247</v>
      </c>
      <c r="F173" s="237" t="s">
        <v>247</v>
      </c>
      <c r="G173" s="237" t="s">
        <v>247</v>
      </c>
      <c r="H173" s="237" t="s">
        <v>247</v>
      </c>
      <c r="I173" s="237" t="s">
        <v>246</v>
      </c>
      <c r="J173" s="238">
        <v>47.1</v>
      </c>
      <c r="K173" s="238">
        <v>108592.1</v>
      </c>
      <c r="L173" s="238">
        <v>985000</v>
      </c>
      <c r="M173" s="204">
        <v>1.16154E+16</v>
      </c>
      <c r="N173" s="137">
        <v>67</v>
      </c>
      <c r="O173" s="137">
        <v>0.27010529950000001</v>
      </c>
      <c r="P173" s="134" t="b">
        <v>0</v>
      </c>
      <c r="Q173" s="239">
        <v>70</v>
      </c>
      <c r="R173" s="239">
        <v>25</v>
      </c>
      <c r="S173" s="239">
        <v>2.61</v>
      </c>
      <c r="T173" s="137">
        <v>97.61</v>
      </c>
    </row>
    <row r="174" spans="1:20">
      <c r="A174" s="329"/>
      <c r="B174" s="195" t="s">
        <v>185</v>
      </c>
      <c r="C174" s="237" t="s">
        <v>252</v>
      </c>
      <c r="D174" s="135"/>
      <c r="E174" s="237" t="s">
        <v>247</v>
      </c>
      <c r="F174" s="237" t="s">
        <v>247</v>
      </c>
      <c r="G174" s="237" t="s">
        <v>247</v>
      </c>
      <c r="H174" s="237" t="s">
        <v>247</v>
      </c>
      <c r="I174" s="237" t="s">
        <v>252</v>
      </c>
      <c r="J174" s="238">
        <v>47.1</v>
      </c>
      <c r="K174" s="238">
        <v>111179.4</v>
      </c>
      <c r="L174" s="238">
        <v>990000</v>
      </c>
      <c r="M174" s="204">
        <v>1.22373E+16</v>
      </c>
      <c r="N174" s="137">
        <v>86</v>
      </c>
      <c r="O174" s="137">
        <v>0.26285830490000001</v>
      </c>
      <c r="P174" s="134" t="b">
        <v>0</v>
      </c>
      <c r="Q174" s="239">
        <v>49</v>
      </c>
      <c r="R174" s="239">
        <v>17.5</v>
      </c>
      <c r="S174" s="239">
        <v>1.92</v>
      </c>
      <c r="T174" s="137">
        <v>68.42</v>
      </c>
    </row>
    <row r="175" spans="1:20">
      <c r="A175" s="329"/>
      <c r="B175" s="195" t="s">
        <v>186</v>
      </c>
      <c r="C175" s="237" t="s">
        <v>246</v>
      </c>
      <c r="D175" s="135"/>
      <c r="E175" s="237" t="s">
        <v>247</v>
      </c>
      <c r="F175" s="237" t="s">
        <v>247</v>
      </c>
      <c r="G175" s="237" t="s">
        <v>247</v>
      </c>
      <c r="H175" s="237" t="s">
        <v>247</v>
      </c>
      <c r="I175" s="237" t="s">
        <v>246</v>
      </c>
      <c r="J175" s="238">
        <v>47.1</v>
      </c>
      <c r="K175" s="238">
        <v>104517.4</v>
      </c>
      <c r="L175" s="238">
        <v>937781</v>
      </c>
      <c r="M175" s="204">
        <v>1.02442E+16</v>
      </c>
      <c r="N175" s="137">
        <v>22</v>
      </c>
      <c r="O175" s="137">
        <v>0.28608352139999998</v>
      </c>
      <c r="P175" s="134" t="b">
        <v>0</v>
      </c>
      <c r="Q175" s="239">
        <v>70</v>
      </c>
      <c r="R175" s="239">
        <v>25</v>
      </c>
      <c r="S175" s="239">
        <v>4.24</v>
      </c>
      <c r="T175" s="137">
        <v>99.24</v>
      </c>
    </row>
    <row r="176" spans="1:20" ht="12.75">
      <c r="A176" s="329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52"/>
      <c r="S176" s="152"/>
      <c r="T176" s="135"/>
    </row>
    <row r="177" spans="1:20" ht="12.75">
      <c r="A177" s="329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152"/>
      <c r="S177" s="152"/>
      <c r="T177" s="135"/>
    </row>
    <row r="178" spans="1:20" ht="12.75">
      <c r="A178" s="329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52"/>
      <c r="S178" s="152"/>
      <c r="T178" s="135"/>
    </row>
    <row r="179" spans="1:20" ht="12.75">
      <c r="A179" s="329"/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  <c r="L179" s="135"/>
      <c r="M179" s="135"/>
      <c r="N179" s="135"/>
      <c r="O179" s="135"/>
      <c r="P179" s="135"/>
      <c r="Q179" s="135"/>
      <c r="R179" s="152"/>
      <c r="S179" s="152"/>
      <c r="T179" s="135"/>
    </row>
    <row r="180" spans="1:20" ht="12.7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61"/>
      <c r="O180" s="15"/>
      <c r="P180" s="15"/>
      <c r="Q180" s="15"/>
      <c r="R180" s="15"/>
      <c r="S180" s="15"/>
      <c r="T180" s="15"/>
    </row>
    <row r="181" spans="1:20" ht="12.7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61"/>
      <c r="O181" s="15"/>
      <c r="P181" s="15"/>
      <c r="Q181" s="15"/>
      <c r="R181" s="15"/>
      <c r="S181" s="15"/>
      <c r="T181" s="15"/>
    </row>
    <row r="182" spans="1:20" ht="12.7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61"/>
      <c r="O182" s="15"/>
      <c r="P182" s="15"/>
      <c r="Q182" s="15"/>
      <c r="R182" s="15"/>
      <c r="S182" s="15"/>
      <c r="T182" s="15"/>
    </row>
    <row r="183" spans="1:20" ht="12.7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61"/>
      <c r="O183" s="15"/>
      <c r="P183" s="15"/>
      <c r="Q183" s="15"/>
      <c r="R183" s="15"/>
      <c r="S183" s="15"/>
      <c r="T183" s="15"/>
    </row>
    <row r="184" spans="1:20" ht="12.7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61"/>
      <c r="O184" s="15"/>
      <c r="P184" s="15"/>
      <c r="Q184" s="15"/>
      <c r="R184" s="15"/>
      <c r="S184" s="15"/>
      <c r="T184" s="15"/>
    </row>
    <row r="185" spans="1:20" ht="12.7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61"/>
      <c r="O185" s="15"/>
      <c r="P185" s="15"/>
      <c r="Q185" s="15"/>
      <c r="R185" s="15"/>
      <c r="S185" s="15"/>
      <c r="T185" s="15"/>
    </row>
    <row r="186" spans="1:20" ht="12.7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61"/>
      <c r="O186" s="15"/>
      <c r="P186" s="15"/>
      <c r="Q186" s="15"/>
      <c r="R186" s="15"/>
      <c r="S186" s="15"/>
      <c r="T186" s="15"/>
    </row>
    <row r="187" spans="1:20" ht="12.7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61"/>
      <c r="O187" s="15"/>
      <c r="P187" s="15"/>
      <c r="Q187" s="15"/>
      <c r="R187" s="15"/>
      <c r="S187" s="15"/>
      <c r="T187" s="15"/>
    </row>
    <row r="188" spans="1:20" ht="12.7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61"/>
      <c r="O188" s="15"/>
      <c r="P188" s="15"/>
      <c r="Q188" s="15"/>
      <c r="R188" s="15"/>
      <c r="S188" s="15"/>
      <c r="T188" s="15"/>
    </row>
    <row r="189" spans="1:20" ht="12.7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61"/>
      <c r="O189" s="15"/>
      <c r="P189" s="15"/>
      <c r="Q189" s="15"/>
      <c r="R189" s="15"/>
      <c r="S189" s="15"/>
      <c r="T189" s="15"/>
    </row>
    <row r="190" spans="1:20" ht="12.7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61"/>
      <c r="O190" s="15"/>
      <c r="P190" s="15"/>
      <c r="Q190" s="15"/>
      <c r="R190" s="15"/>
      <c r="S190" s="15"/>
      <c r="T190" s="15"/>
    </row>
    <row r="191" spans="1:20" ht="12.7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61"/>
      <c r="O191" s="15"/>
      <c r="P191" s="15"/>
      <c r="Q191" s="15"/>
      <c r="R191" s="15"/>
      <c r="S191" s="15"/>
      <c r="T191" s="15"/>
    </row>
    <row r="192" spans="1:20" ht="12.7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61"/>
      <c r="O192" s="15"/>
      <c r="P192" s="15"/>
      <c r="Q192" s="15"/>
      <c r="R192" s="15"/>
      <c r="S192" s="15"/>
      <c r="T192" s="15"/>
    </row>
    <row r="193" spans="1:20" ht="12.7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61"/>
      <c r="O193" s="15"/>
      <c r="P193" s="15"/>
      <c r="Q193" s="15"/>
      <c r="R193" s="15"/>
      <c r="S193" s="15"/>
      <c r="T193" s="15"/>
    </row>
    <row r="194" spans="1:20" ht="12.7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61"/>
      <c r="O194" s="15"/>
      <c r="P194" s="15"/>
      <c r="Q194" s="15"/>
      <c r="R194" s="15"/>
      <c r="S194" s="15"/>
      <c r="T194" s="15"/>
    </row>
    <row r="195" spans="1:20" ht="12.7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61"/>
      <c r="O195" s="15"/>
      <c r="P195" s="15"/>
      <c r="Q195" s="15"/>
      <c r="R195" s="15"/>
      <c r="S195" s="15"/>
      <c r="T195" s="15"/>
    </row>
    <row r="196" spans="1:20" ht="12.7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61"/>
      <c r="O196" s="15"/>
      <c r="P196" s="15"/>
      <c r="Q196" s="15"/>
      <c r="R196" s="15"/>
      <c r="S196" s="15"/>
      <c r="T196" s="15"/>
    </row>
    <row r="197" spans="1:20" ht="12.7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61"/>
      <c r="O197" s="15"/>
      <c r="P197" s="15"/>
      <c r="Q197" s="15"/>
      <c r="R197" s="15"/>
      <c r="S197" s="15"/>
      <c r="T197" s="15"/>
    </row>
    <row r="198" spans="1:20" ht="12.7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61"/>
      <c r="O198" s="15"/>
      <c r="P198" s="15"/>
      <c r="Q198" s="15"/>
      <c r="R198" s="15"/>
      <c r="S198" s="15"/>
      <c r="T198" s="15"/>
    </row>
    <row r="199" spans="1:20" ht="12.7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61"/>
      <c r="O199" s="15"/>
      <c r="P199" s="15"/>
      <c r="Q199" s="15"/>
      <c r="R199" s="15"/>
      <c r="S199" s="15"/>
      <c r="T199" s="15"/>
    </row>
    <row r="200" spans="1:20" ht="12.7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61"/>
      <c r="O200" s="15"/>
      <c r="P200" s="15"/>
      <c r="Q200" s="15"/>
      <c r="R200" s="15"/>
      <c r="S200" s="15"/>
      <c r="T200" s="15"/>
    </row>
    <row r="201" spans="1:20" ht="12.7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61"/>
      <c r="O201" s="15"/>
      <c r="P201" s="15"/>
      <c r="Q201" s="15"/>
      <c r="R201" s="15"/>
      <c r="S201" s="15"/>
      <c r="T201" s="15"/>
    </row>
    <row r="202" spans="1:20" ht="12.7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61"/>
      <c r="O202" s="15"/>
      <c r="P202" s="15"/>
      <c r="Q202" s="15"/>
      <c r="R202" s="15"/>
      <c r="S202" s="15"/>
      <c r="T202" s="15"/>
    </row>
    <row r="203" spans="1:20" ht="12.7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61"/>
      <c r="O203" s="15"/>
      <c r="P203" s="15"/>
      <c r="Q203" s="15"/>
      <c r="R203" s="15"/>
      <c r="S203" s="15"/>
      <c r="T203" s="15"/>
    </row>
    <row r="204" spans="1:20" ht="12.7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61"/>
      <c r="O204" s="15"/>
      <c r="P204" s="15"/>
      <c r="Q204" s="15"/>
      <c r="R204" s="15"/>
      <c r="S204" s="15"/>
      <c r="T204" s="15"/>
    </row>
    <row r="205" spans="1:20" ht="12.7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61"/>
      <c r="O205" s="15"/>
      <c r="P205" s="15"/>
      <c r="Q205" s="15"/>
      <c r="R205" s="15"/>
      <c r="S205" s="15"/>
      <c r="T205" s="15"/>
    </row>
    <row r="206" spans="1:20" ht="12.7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61"/>
      <c r="O206" s="15"/>
      <c r="P206" s="15"/>
      <c r="Q206" s="15"/>
      <c r="R206" s="15"/>
      <c r="S206" s="15"/>
      <c r="T206" s="15"/>
    </row>
    <row r="207" spans="1:20" ht="12.7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61"/>
      <c r="O207" s="15"/>
      <c r="P207" s="15"/>
      <c r="Q207" s="15"/>
      <c r="R207" s="15"/>
      <c r="S207" s="15"/>
      <c r="T207" s="15"/>
    </row>
    <row r="208" spans="1:20" ht="12.7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61"/>
      <c r="O208" s="15"/>
      <c r="P208" s="15"/>
      <c r="Q208" s="15"/>
      <c r="R208" s="15"/>
      <c r="S208" s="15"/>
      <c r="T208" s="15"/>
    </row>
    <row r="209" spans="1:20" ht="12.7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61"/>
      <c r="O209" s="15"/>
      <c r="P209" s="15"/>
      <c r="Q209" s="15"/>
      <c r="R209" s="15"/>
      <c r="S209" s="15"/>
      <c r="T209" s="15"/>
    </row>
    <row r="210" spans="1:20" ht="12.7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61"/>
      <c r="O210" s="15"/>
      <c r="P210" s="15"/>
      <c r="Q210" s="15"/>
      <c r="R210" s="15"/>
      <c r="S210" s="15"/>
      <c r="T210" s="15"/>
    </row>
    <row r="211" spans="1:20" ht="12.7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61"/>
      <c r="O211" s="15"/>
      <c r="P211" s="15"/>
      <c r="Q211" s="15"/>
      <c r="R211" s="15"/>
      <c r="S211" s="15"/>
      <c r="T211" s="15"/>
    </row>
    <row r="212" spans="1:20" ht="12.7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61"/>
      <c r="O212" s="15"/>
      <c r="P212" s="15"/>
      <c r="Q212" s="15"/>
      <c r="R212" s="15"/>
      <c r="S212" s="15"/>
      <c r="T212" s="15"/>
    </row>
    <row r="213" spans="1:20" ht="12.7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61"/>
      <c r="O213" s="15"/>
      <c r="P213" s="15"/>
      <c r="Q213" s="15"/>
      <c r="R213" s="15"/>
      <c r="S213" s="15"/>
      <c r="T213" s="15"/>
    </row>
    <row r="214" spans="1:20" ht="12.7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61"/>
      <c r="O214" s="15"/>
      <c r="P214" s="15"/>
      <c r="Q214" s="15"/>
      <c r="R214" s="15"/>
      <c r="S214" s="15"/>
      <c r="T214" s="15"/>
    </row>
    <row r="215" spans="1:20" ht="12.7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61"/>
      <c r="O215" s="15"/>
      <c r="P215" s="15"/>
      <c r="Q215" s="15"/>
      <c r="R215" s="15"/>
      <c r="S215" s="15"/>
      <c r="T215" s="15"/>
    </row>
    <row r="216" spans="1:20" ht="12.7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61"/>
      <c r="O216" s="15"/>
      <c r="P216" s="15"/>
      <c r="Q216" s="15"/>
      <c r="R216" s="15"/>
      <c r="S216" s="15"/>
      <c r="T216" s="15"/>
    </row>
    <row r="217" spans="1:20" ht="12.7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61"/>
      <c r="O217" s="15"/>
      <c r="P217" s="15"/>
      <c r="Q217" s="15"/>
      <c r="R217" s="15"/>
      <c r="S217" s="15"/>
      <c r="T217" s="15"/>
    </row>
    <row r="218" spans="1:20" ht="12.7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61"/>
      <c r="O218" s="15"/>
      <c r="P218" s="15"/>
      <c r="Q218" s="15"/>
      <c r="R218" s="15"/>
      <c r="S218" s="15"/>
      <c r="T218" s="15"/>
    </row>
    <row r="219" spans="1:20" ht="12.7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61"/>
      <c r="O219" s="15"/>
      <c r="P219" s="15"/>
      <c r="Q219" s="15"/>
      <c r="R219" s="15"/>
      <c r="S219" s="15"/>
      <c r="T219" s="15"/>
    </row>
    <row r="220" spans="1:20" ht="12.7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61"/>
      <c r="O220" s="15"/>
      <c r="P220" s="15"/>
      <c r="Q220" s="15"/>
      <c r="R220" s="15"/>
      <c r="S220" s="15"/>
      <c r="T220" s="15"/>
    </row>
    <row r="221" spans="1:20" ht="12.7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61"/>
      <c r="O221" s="15"/>
      <c r="P221" s="15"/>
      <c r="Q221" s="15"/>
      <c r="R221" s="15"/>
      <c r="S221" s="15"/>
      <c r="T221" s="15"/>
    </row>
    <row r="222" spans="1:20" ht="12.7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61"/>
      <c r="O222" s="15"/>
      <c r="P222" s="15"/>
      <c r="Q222" s="15"/>
      <c r="R222" s="15"/>
      <c r="S222" s="15"/>
      <c r="T222" s="15"/>
    </row>
    <row r="223" spans="1:20" ht="12.7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61"/>
      <c r="O223" s="15"/>
      <c r="P223" s="15"/>
      <c r="Q223" s="15"/>
      <c r="R223" s="15"/>
      <c r="S223" s="15"/>
      <c r="T223" s="15"/>
    </row>
    <row r="224" spans="1:20" ht="12.7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61"/>
      <c r="O224" s="15"/>
      <c r="P224" s="15"/>
      <c r="Q224" s="15"/>
      <c r="R224" s="15"/>
      <c r="S224" s="15"/>
      <c r="T224" s="15"/>
    </row>
    <row r="225" spans="1:20" ht="12.7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61"/>
      <c r="O225" s="15"/>
      <c r="P225" s="15"/>
      <c r="Q225" s="15"/>
      <c r="R225" s="15"/>
      <c r="S225" s="15"/>
      <c r="T225" s="15"/>
    </row>
    <row r="226" spans="1:20" ht="12.7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61"/>
      <c r="O226" s="15"/>
      <c r="P226" s="15"/>
      <c r="Q226" s="15"/>
      <c r="R226" s="15"/>
      <c r="S226" s="15"/>
      <c r="T226" s="15"/>
    </row>
    <row r="227" spans="1:20" ht="12.7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61"/>
      <c r="O227" s="15"/>
      <c r="P227" s="15"/>
      <c r="Q227" s="15"/>
      <c r="R227" s="15"/>
      <c r="S227" s="15"/>
      <c r="T227" s="15"/>
    </row>
    <row r="228" spans="1:20" ht="12.7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61"/>
      <c r="O228" s="15"/>
      <c r="P228" s="15"/>
      <c r="Q228" s="15"/>
      <c r="R228" s="15"/>
      <c r="S228" s="15"/>
      <c r="T228" s="15"/>
    </row>
    <row r="229" spans="1:20" ht="12.7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61"/>
      <c r="O229" s="15"/>
      <c r="P229" s="15"/>
      <c r="Q229" s="15"/>
      <c r="R229" s="15"/>
      <c r="S229" s="15"/>
      <c r="T229" s="15"/>
    </row>
    <row r="230" spans="1:20" ht="12.7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61"/>
      <c r="O230" s="15"/>
      <c r="P230" s="15"/>
      <c r="Q230" s="15"/>
      <c r="R230" s="15"/>
      <c r="S230" s="15"/>
      <c r="T230" s="15"/>
    </row>
    <row r="231" spans="1:20" ht="12.7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61"/>
      <c r="O231" s="15"/>
      <c r="P231" s="15"/>
      <c r="Q231" s="15"/>
      <c r="R231" s="15"/>
      <c r="S231" s="15"/>
      <c r="T231" s="15"/>
    </row>
    <row r="232" spans="1:20" ht="12.7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61"/>
      <c r="O232" s="15"/>
      <c r="P232" s="15"/>
      <c r="Q232" s="15"/>
      <c r="R232" s="15"/>
      <c r="S232" s="15"/>
      <c r="T232" s="15"/>
    </row>
    <row r="233" spans="1:20" ht="12.7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61"/>
      <c r="O233" s="15"/>
      <c r="P233" s="15"/>
      <c r="Q233" s="15"/>
      <c r="R233" s="15"/>
      <c r="S233" s="15"/>
      <c r="T233" s="15"/>
    </row>
    <row r="234" spans="1:20" ht="12.7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61"/>
      <c r="O234" s="15"/>
      <c r="P234" s="15"/>
      <c r="Q234" s="15"/>
      <c r="R234" s="15"/>
      <c r="S234" s="15"/>
      <c r="T234" s="15"/>
    </row>
    <row r="235" spans="1:20" ht="12.7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61"/>
      <c r="O235" s="15"/>
      <c r="P235" s="15"/>
      <c r="Q235" s="15"/>
      <c r="R235" s="15"/>
      <c r="S235" s="15"/>
      <c r="T235" s="15"/>
    </row>
    <row r="236" spans="1:20" ht="12.7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61"/>
      <c r="O236" s="15"/>
      <c r="P236" s="15"/>
      <c r="Q236" s="15"/>
      <c r="R236" s="15"/>
      <c r="S236" s="15"/>
      <c r="T236" s="15"/>
    </row>
    <row r="237" spans="1:20" ht="12.7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61"/>
      <c r="O237" s="15"/>
      <c r="P237" s="15"/>
      <c r="Q237" s="15"/>
      <c r="R237" s="15"/>
      <c r="S237" s="15"/>
      <c r="T237" s="15"/>
    </row>
    <row r="238" spans="1:20" ht="12.7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61"/>
      <c r="O238" s="15"/>
      <c r="P238" s="15"/>
      <c r="Q238" s="15"/>
      <c r="R238" s="15"/>
      <c r="S238" s="15"/>
      <c r="T238" s="15"/>
    </row>
    <row r="239" spans="1:20" ht="12.7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61"/>
      <c r="O239" s="15"/>
      <c r="P239" s="15"/>
      <c r="Q239" s="15"/>
      <c r="R239" s="15"/>
      <c r="S239" s="15"/>
      <c r="T239" s="15"/>
    </row>
    <row r="240" spans="1:20" ht="12.7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61"/>
      <c r="O240" s="15"/>
      <c r="P240" s="15"/>
      <c r="Q240" s="15"/>
      <c r="R240" s="15"/>
      <c r="S240" s="15"/>
      <c r="T240" s="15"/>
    </row>
    <row r="241" spans="1:20" ht="12.7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61"/>
      <c r="O241" s="15"/>
      <c r="P241" s="15"/>
      <c r="Q241" s="15"/>
      <c r="R241" s="15"/>
      <c r="S241" s="15"/>
      <c r="T241" s="15"/>
    </row>
    <row r="242" spans="1:20" ht="12.7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61"/>
      <c r="O242" s="15"/>
      <c r="P242" s="15"/>
      <c r="Q242" s="15"/>
      <c r="R242" s="15"/>
      <c r="S242" s="15"/>
      <c r="T242" s="15"/>
    </row>
    <row r="243" spans="1:20" ht="12.7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61"/>
      <c r="O243" s="15"/>
      <c r="P243" s="15"/>
      <c r="Q243" s="15"/>
      <c r="R243" s="15"/>
      <c r="S243" s="15"/>
      <c r="T243" s="15"/>
    </row>
    <row r="244" spans="1:20" ht="12.7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61"/>
      <c r="O244" s="15"/>
      <c r="P244" s="15"/>
      <c r="Q244" s="15"/>
      <c r="R244" s="15"/>
      <c r="S244" s="15"/>
      <c r="T244" s="15"/>
    </row>
    <row r="245" spans="1:20" ht="12.7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61"/>
      <c r="O245" s="15"/>
      <c r="P245" s="15"/>
      <c r="Q245" s="15"/>
      <c r="R245" s="15"/>
      <c r="S245" s="15"/>
      <c r="T245" s="15"/>
    </row>
    <row r="246" spans="1:20" ht="12.7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61"/>
      <c r="O246" s="15"/>
      <c r="P246" s="15"/>
      <c r="Q246" s="15"/>
      <c r="R246" s="15"/>
      <c r="S246" s="15"/>
      <c r="T246" s="15"/>
    </row>
    <row r="247" spans="1:20" ht="12.7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61"/>
      <c r="O247" s="15"/>
      <c r="P247" s="15"/>
      <c r="Q247" s="15"/>
      <c r="R247" s="15"/>
      <c r="S247" s="15"/>
      <c r="T247" s="15"/>
    </row>
    <row r="248" spans="1:20" ht="12.7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61"/>
      <c r="O248" s="15"/>
      <c r="P248" s="15"/>
      <c r="Q248" s="15"/>
      <c r="R248" s="15"/>
      <c r="S248" s="15"/>
      <c r="T248" s="15"/>
    </row>
    <row r="249" spans="1:20" ht="12.7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61"/>
      <c r="O249" s="15"/>
      <c r="P249" s="15"/>
      <c r="Q249" s="15"/>
      <c r="R249" s="15"/>
      <c r="S249" s="15"/>
      <c r="T249" s="15"/>
    </row>
    <row r="250" spans="1:20" ht="12.7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61"/>
      <c r="O250" s="15"/>
      <c r="P250" s="15"/>
      <c r="Q250" s="15"/>
      <c r="R250" s="15"/>
      <c r="S250" s="15"/>
      <c r="T250" s="15"/>
    </row>
    <row r="251" spans="1:20" ht="12.7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61"/>
      <c r="O251" s="15"/>
      <c r="P251" s="15"/>
      <c r="Q251" s="15"/>
      <c r="R251" s="15"/>
      <c r="S251" s="15"/>
      <c r="T251" s="15"/>
    </row>
    <row r="252" spans="1:20" ht="12.7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61"/>
      <c r="O252" s="15"/>
      <c r="P252" s="15"/>
      <c r="Q252" s="15"/>
      <c r="R252" s="15"/>
      <c r="S252" s="15"/>
      <c r="T252" s="15"/>
    </row>
    <row r="253" spans="1:20" ht="12.7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61"/>
      <c r="O253" s="15"/>
      <c r="P253" s="15"/>
      <c r="Q253" s="15"/>
      <c r="R253" s="15"/>
      <c r="S253" s="15"/>
      <c r="T253" s="15"/>
    </row>
    <row r="254" spans="1:20" ht="12.7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61"/>
      <c r="O254" s="15"/>
      <c r="P254" s="15"/>
      <c r="Q254" s="15"/>
      <c r="R254" s="15"/>
      <c r="S254" s="15"/>
      <c r="T254" s="15"/>
    </row>
    <row r="255" spans="1:20" ht="12.7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61"/>
      <c r="O255" s="15"/>
      <c r="P255" s="15"/>
      <c r="Q255" s="15"/>
      <c r="R255" s="15"/>
      <c r="S255" s="15"/>
      <c r="T255" s="15"/>
    </row>
    <row r="256" spans="1:20" ht="12.7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61"/>
      <c r="O256" s="15"/>
      <c r="P256" s="15"/>
      <c r="Q256" s="15"/>
      <c r="R256" s="15"/>
      <c r="S256" s="15"/>
      <c r="T256" s="15"/>
    </row>
    <row r="257" spans="1:20" ht="12.7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61"/>
      <c r="O257" s="15"/>
      <c r="P257" s="15"/>
      <c r="Q257" s="15"/>
      <c r="R257" s="15"/>
      <c r="S257" s="15"/>
      <c r="T257" s="15"/>
    </row>
    <row r="258" spans="1:20" ht="12.7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61"/>
      <c r="O258" s="15"/>
      <c r="P258" s="15"/>
      <c r="Q258" s="15"/>
      <c r="R258" s="15"/>
      <c r="S258" s="15"/>
      <c r="T258" s="15"/>
    </row>
    <row r="259" spans="1:20" ht="12.7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61"/>
      <c r="O259" s="15"/>
      <c r="P259" s="15"/>
      <c r="Q259" s="15"/>
      <c r="R259" s="15"/>
      <c r="S259" s="15"/>
      <c r="T259" s="15"/>
    </row>
    <row r="260" spans="1:20" ht="12.7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61"/>
      <c r="O260" s="15"/>
      <c r="P260" s="15"/>
      <c r="Q260" s="15"/>
      <c r="R260" s="15"/>
      <c r="S260" s="15"/>
      <c r="T260" s="15"/>
    </row>
    <row r="261" spans="1:20" ht="12.7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61"/>
      <c r="O261" s="15"/>
      <c r="P261" s="15"/>
      <c r="Q261" s="15"/>
      <c r="R261" s="15"/>
      <c r="S261" s="15"/>
      <c r="T261" s="15"/>
    </row>
    <row r="262" spans="1:20" ht="12.7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61"/>
      <c r="O262" s="15"/>
      <c r="P262" s="15"/>
      <c r="Q262" s="15"/>
      <c r="R262" s="15"/>
      <c r="S262" s="15"/>
      <c r="T262" s="15"/>
    </row>
    <row r="263" spans="1:20" ht="12.7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61"/>
      <c r="O263" s="15"/>
      <c r="P263" s="15"/>
      <c r="Q263" s="15"/>
      <c r="R263" s="15"/>
      <c r="S263" s="15"/>
      <c r="T263" s="15"/>
    </row>
    <row r="264" spans="1:20" ht="12.7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61"/>
      <c r="O264" s="15"/>
      <c r="P264" s="15"/>
      <c r="Q264" s="15"/>
      <c r="R264" s="15"/>
      <c r="S264" s="15"/>
      <c r="T264" s="15"/>
    </row>
    <row r="265" spans="1:20" ht="12.7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61"/>
      <c r="O265" s="15"/>
      <c r="P265" s="15"/>
      <c r="Q265" s="15"/>
      <c r="R265" s="15"/>
      <c r="S265" s="15"/>
      <c r="T265" s="15"/>
    </row>
    <row r="266" spans="1:20" ht="12.7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61"/>
      <c r="O266" s="15"/>
      <c r="P266" s="15"/>
      <c r="Q266" s="15"/>
      <c r="R266" s="15"/>
      <c r="S266" s="15"/>
      <c r="T266" s="15"/>
    </row>
    <row r="267" spans="1:20" ht="12.7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61"/>
      <c r="O267" s="15"/>
      <c r="P267" s="15"/>
      <c r="Q267" s="15"/>
      <c r="R267" s="15"/>
      <c r="S267" s="15"/>
      <c r="T267" s="15"/>
    </row>
    <row r="268" spans="1:20" ht="12.7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61"/>
      <c r="O268" s="15"/>
      <c r="P268" s="15"/>
      <c r="Q268" s="15"/>
      <c r="R268" s="15"/>
      <c r="S268" s="15"/>
      <c r="T268" s="15"/>
    </row>
    <row r="269" spans="1:20" ht="12.7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61"/>
      <c r="O269" s="15"/>
      <c r="P269" s="15"/>
      <c r="Q269" s="15"/>
      <c r="R269" s="15"/>
      <c r="S269" s="15"/>
      <c r="T269" s="15"/>
    </row>
    <row r="270" spans="1:20" ht="12.7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61"/>
      <c r="O270" s="15"/>
      <c r="P270" s="15"/>
      <c r="Q270" s="15"/>
      <c r="R270" s="15"/>
      <c r="S270" s="15"/>
      <c r="T270" s="15"/>
    </row>
    <row r="271" spans="1:20" ht="12.7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61"/>
      <c r="O271" s="15"/>
      <c r="P271" s="15"/>
      <c r="Q271" s="15"/>
      <c r="R271" s="15"/>
      <c r="S271" s="15"/>
      <c r="T271" s="15"/>
    </row>
    <row r="272" spans="1:20" ht="12.7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61"/>
      <c r="O272" s="15"/>
      <c r="P272" s="15"/>
      <c r="Q272" s="15"/>
      <c r="R272" s="15"/>
      <c r="S272" s="15"/>
      <c r="T272" s="15"/>
    </row>
    <row r="273" spans="1:20" ht="12.7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61"/>
      <c r="O273" s="15"/>
      <c r="P273" s="15"/>
      <c r="Q273" s="15"/>
      <c r="R273" s="15"/>
      <c r="S273" s="15"/>
      <c r="T273" s="15"/>
    </row>
    <row r="274" spans="1:20" ht="12.7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61"/>
      <c r="O274" s="15"/>
      <c r="P274" s="15"/>
      <c r="Q274" s="15"/>
      <c r="R274" s="15"/>
      <c r="S274" s="15"/>
      <c r="T274" s="15"/>
    </row>
    <row r="275" spans="1:20" ht="12.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61"/>
      <c r="O275" s="15"/>
      <c r="P275" s="15"/>
      <c r="Q275" s="15"/>
      <c r="R275" s="15"/>
      <c r="S275" s="15"/>
      <c r="T275" s="15"/>
    </row>
    <row r="276" spans="1:20" ht="12.7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61"/>
      <c r="O276" s="15"/>
      <c r="P276" s="15"/>
      <c r="Q276" s="15"/>
      <c r="R276" s="15"/>
      <c r="S276" s="15"/>
      <c r="T276" s="15"/>
    </row>
    <row r="277" spans="1:20" ht="12.7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61"/>
      <c r="O277" s="15"/>
      <c r="P277" s="15"/>
      <c r="Q277" s="15"/>
      <c r="R277" s="15"/>
      <c r="S277" s="15"/>
      <c r="T277" s="15"/>
    </row>
    <row r="278" spans="1:20" ht="12.7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61"/>
      <c r="O278" s="15"/>
      <c r="P278" s="15"/>
      <c r="Q278" s="15"/>
      <c r="R278" s="15"/>
      <c r="S278" s="15"/>
      <c r="T278" s="15"/>
    </row>
    <row r="279" spans="1:20" ht="12.7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61"/>
      <c r="O279" s="15"/>
      <c r="P279" s="15"/>
      <c r="Q279" s="15"/>
      <c r="R279" s="15"/>
      <c r="S279" s="15"/>
      <c r="T279" s="15"/>
    </row>
    <row r="280" spans="1:20" ht="12.7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61"/>
      <c r="O280" s="15"/>
      <c r="P280" s="15"/>
      <c r="Q280" s="15"/>
      <c r="R280" s="15"/>
      <c r="S280" s="15"/>
      <c r="T280" s="15"/>
    </row>
    <row r="281" spans="1:20" ht="12.7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61"/>
      <c r="O281" s="15"/>
      <c r="P281" s="15"/>
      <c r="Q281" s="15"/>
      <c r="R281" s="15"/>
      <c r="S281" s="15"/>
      <c r="T281" s="15"/>
    </row>
    <row r="282" spans="1:20" ht="12.7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61"/>
      <c r="O282" s="15"/>
      <c r="P282" s="15"/>
      <c r="Q282" s="15"/>
      <c r="R282" s="15"/>
      <c r="S282" s="15"/>
      <c r="T282" s="15"/>
    </row>
    <row r="283" spans="1:20" ht="12.7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61"/>
      <c r="O283" s="15"/>
      <c r="P283" s="15"/>
      <c r="Q283" s="15"/>
      <c r="R283" s="15"/>
      <c r="S283" s="15"/>
      <c r="T283" s="15"/>
    </row>
    <row r="284" spans="1:20" ht="12.7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61"/>
      <c r="O284" s="15"/>
      <c r="P284" s="15"/>
      <c r="Q284" s="15"/>
      <c r="R284" s="15"/>
      <c r="S284" s="15"/>
      <c r="T284" s="15"/>
    </row>
    <row r="285" spans="1:20" ht="12.7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61"/>
      <c r="O285" s="15"/>
      <c r="P285" s="15"/>
      <c r="Q285" s="15"/>
      <c r="R285" s="15"/>
      <c r="S285" s="15"/>
      <c r="T285" s="15"/>
    </row>
    <row r="286" spans="1:20" ht="12.7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61"/>
      <c r="O286" s="15"/>
      <c r="P286" s="15"/>
      <c r="Q286" s="15"/>
      <c r="R286" s="15"/>
      <c r="S286" s="15"/>
      <c r="T286" s="15"/>
    </row>
    <row r="287" spans="1:20" ht="12.7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61"/>
      <c r="O287" s="15"/>
      <c r="P287" s="15"/>
      <c r="Q287" s="15"/>
      <c r="R287" s="15"/>
      <c r="S287" s="15"/>
      <c r="T287" s="15"/>
    </row>
    <row r="288" spans="1:20" ht="12.7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61"/>
      <c r="O288" s="15"/>
      <c r="P288" s="15"/>
      <c r="Q288" s="15"/>
      <c r="R288" s="15"/>
      <c r="S288" s="15"/>
      <c r="T288" s="15"/>
    </row>
    <row r="289" spans="1:20" ht="12.7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61"/>
      <c r="O289" s="15"/>
      <c r="P289" s="15"/>
      <c r="Q289" s="15"/>
      <c r="R289" s="15"/>
      <c r="S289" s="15"/>
      <c r="T289" s="15"/>
    </row>
    <row r="290" spans="1:20" ht="12.7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61"/>
      <c r="O290" s="15"/>
      <c r="P290" s="15"/>
      <c r="Q290" s="15"/>
      <c r="R290" s="15"/>
      <c r="S290" s="15"/>
      <c r="T290" s="15"/>
    </row>
    <row r="291" spans="1:20" ht="12.7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61"/>
      <c r="O291" s="15"/>
      <c r="P291" s="15"/>
      <c r="Q291" s="15"/>
      <c r="R291" s="15"/>
      <c r="S291" s="15"/>
      <c r="T291" s="15"/>
    </row>
    <row r="292" spans="1:20" ht="12.7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61"/>
      <c r="O292" s="15"/>
      <c r="P292" s="15"/>
      <c r="Q292" s="15"/>
      <c r="R292" s="15"/>
      <c r="S292" s="15"/>
      <c r="T292" s="15"/>
    </row>
    <row r="293" spans="1:20" ht="12.7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61"/>
      <c r="O293" s="15"/>
      <c r="P293" s="15"/>
      <c r="Q293" s="15"/>
      <c r="R293" s="15"/>
      <c r="S293" s="15"/>
      <c r="T293" s="15"/>
    </row>
    <row r="294" spans="1:20" ht="12.7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61"/>
      <c r="O294" s="15"/>
      <c r="P294" s="15"/>
      <c r="Q294" s="15"/>
      <c r="R294" s="15"/>
      <c r="S294" s="15"/>
      <c r="T294" s="15"/>
    </row>
    <row r="295" spans="1:20" ht="12.7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61"/>
      <c r="O295" s="15"/>
      <c r="P295" s="15"/>
      <c r="Q295" s="15"/>
      <c r="R295" s="15"/>
      <c r="S295" s="15"/>
      <c r="T295" s="15"/>
    </row>
    <row r="296" spans="1:20" ht="12.7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61"/>
      <c r="O296" s="15"/>
      <c r="P296" s="15"/>
      <c r="Q296" s="15"/>
      <c r="R296" s="15"/>
      <c r="S296" s="15"/>
      <c r="T296" s="15"/>
    </row>
    <row r="297" spans="1:20" ht="12.7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61"/>
      <c r="O297" s="15"/>
      <c r="P297" s="15"/>
      <c r="Q297" s="15"/>
      <c r="R297" s="15"/>
      <c r="S297" s="15"/>
      <c r="T297" s="15"/>
    </row>
    <row r="298" spans="1:20" ht="12.7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61"/>
      <c r="O298" s="15"/>
      <c r="P298" s="15"/>
      <c r="Q298" s="15"/>
      <c r="R298" s="15"/>
      <c r="S298" s="15"/>
      <c r="T298" s="15"/>
    </row>
    <row r="299" spans="1:20" ht="12.7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61"/>
      <c r="O299" s="15"/>
      <c r="P299" s="15"/>
      <c r="Q299" s="15"/>
      <c r="R299" s="15"/>
      <c r="S299" s="15"/>
      <c r="T299" s="15"/>
    </row>
    <row r="300" spans="1:20" ht="12.7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61"/>
      <c r="O300" s="15"/>
      <c r="P300" s="15"/>
      <c r="Q300" s="15"/>
      <c r="R300" s="15"/>
      <c r="S300" s="15"/>
      <c r="T300" s="15"/>
    </row>
    <row r="301" spans="1:20" ht="12.7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61"/>
      <c r="O301" s="15"/>
      <c r="P301" s="15"/>
      <c r="Q301" s="15"/>
      <c r="R301" s="15"/>
      <c r="S301" s="15"/>
      <c r="T301" s="15"/>
    </row>
    <row r="302" spans="1:20" ht="12.7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61"/>
      <c r="O302" s="15"/>
      <c r="P302" s="15"/>
      <c r="Q302" s="15"/>
      <c r="R302" s="15"/>
      <c r="S302" s="15"/>
      <c r="T302" s="15"/>
    </row>
    <row r="303" spans="1:20" ht="12.7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61"/>
      <c r="O303" s="15"/>
      <c r="P303" s="15"/>
      <c r="Q303" s="15"/>
      <c r="R303" s="15"/>
      <c r="S303" s="15"/>
      <c r="T303" s="15"/>
    </row>
    <row r="304" spans="1:20" ht="12.7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61"/>
      <c r="O304" s="15"/>
      <c r="P304" s="15"/>
      <c r="Q304" s="15"/>
      <c r="R304" s="15"/>
      <c r="S304" s="15"/>
      <c r="T304" s="15"/>
    </row>
    <row r="305" spans="1:20" ht="12.7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61"/>
      <c r="O305" s="15"/>
      <c r="P305" s="15"/>
      <c r="Q305" s="15"/>
      <c r="R305" s="15"/>
      <c r="S305" s="15"/>
      <c r="T305" s="15"/>
    </row>
    <row r="306" spans="1:20" ht="12.7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61"/>
      <c r="O306" s="15"/>
      <c r="P306" s="15"/>
      <c r="Q306" s="15"/>
      <c r="R306" s="15"/>
      <c r="S306" s="15"/>
      <c r="T306" s="15"/>
    </row>
    <row r="307" spans="1:20" ht="12.7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61"/>
      <c r="O307" s="15"/>
      <c r="P307" s="15"/>
      <c r="Q307" s="15"/>
      <c r="R307" s="15"/>
      <c r="S307" s="15"/>
      <c r="T307" s="15"/>
    </row>
    <row r="308" spans="1:20" ht="12.7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61"/>
      <c r="O308" s="15"/>
      <c r="P308" s="15"/>
      <c r="Q308" s="15"/>
      <c r="R308" s="15"/>
      <c r="S308" s="15"/>
      <c r="T308" s="15"/>
    </row>
    <row r="309" spans="1:20" ht="12.7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61"/>
      <c r="O309" s="15"/>
      <c r="P309" s="15"/>
      <c r="Q309" s="15"/>
      <c r="R309" s="15"/>
      <c r="S309" s="15"/>
      <c r="T309" s="15"/>
    </row>
    <row r="310" spans="1:20" ht="12.7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61"/>
      <c r="O310" s="15"/>
      <c r="P310" s="15"/>
      <c r="Q310" s="15"/>
      <c r="R310" s="15"/>
      <c r="S310" s="15"/>
      <c r="T310" s="15"/>
    </row>
    <row r="311" spans="1:20" ht="12.7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61"/>
      <c r="O311" s="15"/>
      <c r="P311" s="15"/>
      <c r="Q311" s="15"/>
      <c r="R311" s="15"/>
      <c r="S311" s="15"/>
      <c r="T311" s="15"/>
    </row>
    <row r="312" spans="1:20" ht="12.7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61"/>
      <c r="O312" s="15"/>
      <c r="P312" s="15"/>
      <c r="Q312" s="15"/>
      <c r="R312" s="15"/>
      <c r="S312" s="15"/>
      <c r="T312" s="15"/>
    </row>
    <row r="313" spans="1:20" ht="12.7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61"/>
      <c r="O313" s="15"/>
      <c r="P313" s="15"/>
      <c r="Q313" s="15"/>
      <c r="R313" s="15"/>
      <c r="S313" s="15"/>
      <c r="T313" s="15"/>
    </row>
    <row r="314" spans="1:20" ht="12.7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61"/>
      <c r="O314" s="15"/>
      <c r="P314" s="15"/>
      <c r="Q314" s="15"/>
      <c r="R314" s="15"/>
      <c r="S314" s="15"/>
      <c r="T314" s="15"/>
    </row>
    <row r="315" spans="1:20" ht="12.7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61"/>
      <c r="O315" s="15"/>
      <c r="P315" s="15"/>
      <c r="Q315" s="15"/>
      <c r="R315" s="15"/>
      <c r="S315" s="15"/>
      <c r="T315" s="15"/>
    </row>
    <row r="316" spans="1:20" ht="12.7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61"/>
      <c r="O316" s="15"/>
      <c r="P316" s="15"/>
      <c r="Q316" s="15"/>
      <c r="R316" s="15"/>
      <c r="S316" s="15"/>
      <c r="T316" s="15"/>
    </row>
    <row r="317" spans="1:20" ht="12.7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61"/>
      <c r="O317" s="15"/>
      <c r="P317" s="15"/>
      <c r="Q317" s="15"/>
      <c r="R317" s="15"/>
      <c r="S317" s="15"/>
      <c r="T317" s="15"/>
    </row>
    <row r="318" spans="1:20" ht="12.7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61"/>
      <c r="O318" s="15"/>
      <c r="P318" s="15"/>
      <c r="Q318" s="15"/>
      <c r="R318" s="15"/>
      <c r="S318" s="15"/>
      <c r="T318" s="15"/>
    </row>
    <row r="319" spans="1:20" ht="12.7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61"/>
      <c r="O319" s="15"/>
      <c r="P319" s="15"/>
      <c r="Q319" s="15"/>
      <c r="R319" s="15"/>
      <c r="S319" s="15"/>
      <c r="T319" s="15"/>
    </row>
    <row r="320" spans="1:20" ht="12.7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61"/>
      <c r="O320" s="15"/>
      <c r="P320" s="15"/>
      <c r="Q320" s="15"/>
      <c r="R320" s="15"/>
      <c r="S320" s="15"/>
      <c r="T320" s="15"/>
    </row>
    <row r="321" spans="1:20" ht="12.7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61"/>
      <c r="O321" s="15"/>
      <c r="P321" s="15"/>
      <c r="Q321" s="15"/>
      <c r="R321" s="15"/>
      <c r="S321" s="15"/>
      <c r="T321" s="15"/>
    </row>
    <row r="322" spans="1:20" ht="12.7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61"/>
      <c r="O322" s="15"/>
      <c r="P322" s="15"/>
      <c r="Q322" s="15"/>
      <c r="R322" s="15"/>
      <c r="S322" s="15"/>
      <c r="T322" s="15"/>
    </row>
    <row r="323" spans="1:20" ht="12.7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61"/>
      <c r="O323" s="15"/>
      <c r="P323" s="15"/>
      <c r="Q323" s="15"/>
      <c r="R323" s="15"/>
      <c r="S323" s="15"/>
      <c r="T323" s="15"/>
    </row>
    <row r="324" spans="1:20" ht="12.7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61"/>
      <c r="O324" s="15"/>
      <c r="P324" s="15"/>
      <c r="Q324" s="15"/>
      <c r="R324" s="15"/>
      <c r="S324" s="15"/>
      <c r="T324" s="15"/>
    </row>
    <row r="325" spans="1:20" ht="12.7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61"/>
      <c r="O325" s="15"/>
      <c r="P325" s="15"/>
      <c r="Q325" s="15"/>
      <c r="R325" s="15"/>
      <c r="S325" s="15"/>
      <c r="T325" s="15"/>
    </row>
    <row r="326" spans="1:20" ht="12.7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61"/>
      <c r="O326" s="15"/>
      <c r="P326" s="15"/>
      <c r="Q326" s="15"/>
      <c r="R326" s="15"/>
      <c r="S326" s="15"/>
      <c r="T326" s="15"/>
    </row>
    <row r="327" spans="1:20" ht="12.7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61"/>
      <c r="O327" s="15"/>
      <c r="P327" s="15"/>
      <c r="Q327" s="15"/>
      <c r="R327" s="15"/>
      <c r="S327" s="15"/>
      <c r="T327" s="15"/>
    </row>
    <row r="328" spans="1:20" ht="12.7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61"/>
      <c r="O328" s="15"/>
      <c r="P328" s="15"/>
      <c r="Q328" s="15"/>
      <c r="R328" s="15"/>
      <c r="S328" s="15"/>
      <c r="T328" s="15"/>
    </row>
    <row r="329" spans="1:20" ht="12.7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61"/>
      <c r="O329" s="15"/>
      <c r="P329" s="15"/>
      <c r="Q329" s="15"/>
      <c r="R329" s="15"/>
      <c r="S329" s="15"/>
      <c r="T329" s="15"/>
    </row>
    <row r="330" spans="1:20" ht="12.7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61"/>
      <c r="O330" s="15"/>
      <c r="P330" s="15"/>
      <c r="Q330" s="15"/>
      <c r="R330" s="15"/>
      <c r="S330" s="15"/>
      <c r="T330" s="15"/>
    </row>
    <row r="331" spans="1:20" ht="12.7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61"/>
      <c r="O331" s="15"/>
      <c r="P331" s="15"/>
      <c r="Q331" s="15"/>
      <c r="R331" s="15"/>
      <c r="S331" s="15"/>
      <c r="T331" s="15"/>
    </row>
    <row r="332" spans="1:20" ht="12.7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61"/>
      <c r="O332" s="15"/>
      <c r="P332" s="15"/>
      <c r="Q332" s="15"/>
      <c r="R332" s="15"/>
      <c r="S332" s="15"/>
      <c r="T332" s="15"/>
    </row>
    <row r="333" spans="1:20" ht="12.7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61"/>
      <c r="O333" s="15"/>
      <c r="P333" s="15"/>
      <c r="Q333" s="15"/>
      <c r="R333" s="15"/>
      <c r="S333" s="15"/>
      <c r="T333" s="15"/>
    </row>
    <row r="334" spans="1:20" ht="12.7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61"/>
      <c r="O334" s="15"/>
      <c r="P334" s="15"/>
      <c r="Q334" s="15"/>
      <c r="R334" s="15"/>
      <c r="S334" s="15"/>
      <c r="T334" s="15"/>
    </row>
    <row r="335" spans="1:20" ht="12.7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61"/>
      <c r="O335" s="15"/>
      <c r="P335" s="15"/>
      <c r="Q335" s="15"/>
      <c r="R335" s="15"/>
      <c r="S335" s="15"/>
      <c r="T335" s="15"/>
    </row>
    <row r="336" spans="1:20" ht="12.7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61"/>
      <c r="O336" s="15"/>
      <c r="P336" s="15"/>
      <c r="Q336" s="15"/>
      <c r="R336" s="15"/>
      <c r="S336" s="15"/>
      <c r="T336" s="15"/>
    </row>
    <row r="337" spans="1:20" ht="12.7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61"/>
      <c r="O337" s="15"/>
      <c r="P337" s="15"/>
      <c r="Q337" s="15"/>
      <c r="R337" s="15"/>
      <c r="S337" s="15"/>
      <c r="T337" s="15"/>
    </row>
    <row r="338" spans="1:20" ht="12.7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61"/>
      <c r="O338" s="15"/>
      <c r="P338" s="15"/>
      <c r="Q338" s="15"/>
      <c r="R338" s="15"/>
      <c r="S338" s="15"/>
      <c r="T338" s="15"/>
    </row>
    <row r="339" spans="1:20" ht="12.7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61"/>
      <c r="O339" s="15"/>
      <c r="P339" s="15"/>
      <c r="Q339" s="15"/>
      <c r="R339" s="15"/>
      <c r="S339" s="15"/>
      <c r="T339" s="15"/>
    </row>
    <row r="340" spans="1:20" ht="12.7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61"/>
      <c r="O340" s="15"/>
      <c r="P340" s="15"/>
      <c r="Q340" s="15"/>
      <c r="R340" s="15"/>
      <c r="S340" s="15"/>
      <c r="T340" s="15"/>
    </row>
    <row r="341" spans="1:20" ht="12.7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61"/>
      <c r="O341" s="15"/>
      <c r="P341" s="15"/>
      <c r="Q341" s="15"/>
      <c r="R341" s="15"/>
      <c r="S341" s="15"/>
      <c r="T341" s="15"/>
    </row>
    <row r="342" spans="1:20" ht="12.7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61"/>
      <c r="O342" s="15"/>
      <c r="P342" s="15"/>
      <c r="Q342" s="15"/>
      <c r="R342" s="15"/>
      <c r="S342" s="15"/>
      <c r="T342" s="15"/>
    </row>
    <row r="343" spans="1:20" ht="12.7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61"/>
      <c r="O343" s="15"/>
      <c r="P343" s="15"/>
      <c r="Q343" s="15"/>
      <c r="R343" s="15"/>
      <c r="S343" s="15"/>
      <c r="T343" s="15"/>
    </row>
    <row r="344" spans="1:20" ht="12.7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61"/>
      <c r="O344" s="15"/>
      <c r="P344" s="15"/>
      <c r="Q344" s="15"/>
      <c r="R344" s="15"/>
      <c r="S344" s="15"/>
      <c r="T344" s="15"/>
    </row>
    <row r="345" spans="1:20" ht="12.7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61"/>
      <c r="O345" s="15"/>
      <c r="P345" s="15"/>
      <c r="Q345" s="15"/>
      <c r="R345" s="15"/>
      <c r="S345" s="15"/>
      <c r="T345" s="15"/>
    </row>
    <row r="346" spans="1:20" ht="12.7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61"/>
      <c r="O346" s="15"/>
      <c r="P346" s="15"/>
      <c r="Q346" s="15"/>
      <c r="R346" s="15"/>
      <c r="S346" s="15"/>
      <c r="T346" s="15"/>
    </row>
    <row r="347" spans="1:20" ht="12.7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61"/>
      <c r="O347" s="15"/>
      <c r="P347" s="15"/>
      <c r="Q347" s="15"/>
      <c r="R347" s="15"/>
      <c r="S347" s="15"/>
      <c r="T347" s="15"/>
    </row>
    <row r="348" spans="1:20" ht="12.7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61"/>
      <c r="O348" s="15"/>
      <c r="P348" s="15"/>
      <c r="Q348" s="15"/>
      <c r="R348" s="15"/>
      <c r="S348" s="15"/>
      <c r="T348" s="15"/>
    </row>
    <row r="349" spans="1:20" ht="12.7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61"/>
      <c r="O349" s="15"/>
      <c r="P349" s="15"/>
      <c r="Q349" s="15"/>
      <c r="R349" s="15"/>
      <c r="S349" s="15"/>
      <c r="T349" s="15"/>
    </row>
    <row r="350" spans="1:20" ht="12.7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61"/>
      <c r="O350" s="15"/>
      <c r="P350" s="15"/>
      <c r="Q350" s="15"/>
      <c r="R350" s="15"/>
      <c r="S350" s="15"/>
      <c r="T350" s="15"/>
    </row>
    <row r="351" spans="1:20" ht="12.7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61"/>
      <c r="O351" s="15"/>
      <c r="P351" s="15"/>
      <c r="Q351" s="15"/>
      <c r="R351" s="15"/>
      <c r="S351" s="15"/>
      <c r="T351" s="15"/>
    </row>
    <row r="352" spans="1:20" ht="12.7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61"/>
      <c r="O352" s="15"/>
      <c r="P352" s="15"/>
      <c r="Q352" s="15"/>
      <c r="R352" s="15"/>
      <c r="S352" s="15"/>
      <c r="T352" s="15"/>
    </row>
    <row r="353" spans="1:20" ht="12.7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61"/>
      <c r="O353" s="15"/>
      <c r="P353" s="15"/>
      <c r="Q353" s="15"/>
      <c r="R353" s="15"/>
      <c r="S353" s="15"/>
      <c r="T353" s="15"/>
    </row>
    <row r="354" spans="1:20" ht="12.7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61"/>
      <c r="O354" s="15"/>
      <c r="P354" s="15"/>
      <c r="Q354" s="15"/>
      <c r="R354" s="15"/>
      <c r="S354" s="15"/>
      <c r="T354" s="15"/>
    </row>
    <row r="355" spans="1:20" ht="12.7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61"/>
      <c r="O355" s="15"/>
      <c r="P355" s="15"/>
      <c r="Q355" s="15"/>
      <c r="R355" s="15"/>
      <c r="S355" s="15"/>
      <c r="T355" s="15"/>
    </row>
    <row r="356" spans="1:20" ht="12.7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61"/>
      <c r="O356" s="15"/>
      <c r="P356" s="15"/>
      <c r="Q356" s="15"/>
      <c r="R356" s="15"/>
      <c r="S356" s="15"/>
      <c r="T356" s="15"/>
    </row>
    <row r="357" spans="1:20" ht="12.7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61"/>
      <c r="O357" s="15"/>
      <c r="P357" s="15"/>
      <c r="Q357" s="15"/>
      <c r="R357" s="15"/>
      <c r="S357" s="15"/>
      <c r="T357" s="15"/>
    </row>
    <row r="358" spans="1:20" ht="12.7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61"/>
      <c r="O358" s="15"/>
      <c r="P358" s="15"/>
      <c r="Q358" s="15"/>
      <c r="R358" s="15"/>
      <c r="S358" s="15"/>
      <c r="T358" s="15"/>
    </row>
    <row r="359" spans="1:20" ht="12.7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61"/>
      <c r="O359" s="15"/>
      <c r="P359" s="15"/>
      <c r="Q359" s="15"/>
      <c r="R359" s="15"/>
      <c r="S359" s="15"/>
      <c r="T359" s="15"/>
    </row>
    <row r="360" spans="1:20" ht="12.7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61"/>
      <c r="O360" s="15"/>
      <c r="P360" s="15"/>
      <c r="Q360" s="15"/>
      <c r="R360" s="15"/>
      <c r="S360" s="15"/>
      <c r="T360" s="15"/>
    </row>
    <row r="361" spans="1:20" ht="12.7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61"/>
      <c r="O361" s="15"/>
      <c r="P361" s="15"/>
      <c r="Q361" s="15"/>
      <c r="R361" s="15"/>
      <c r="S361" s="15"/>
      <c r="T361" s="15"/>
    </row>
    <row r="362" spans="1:20" ht="12.7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61"/>
      <c r="O362" s="15"/>
      <c r="P362" s="15"/>
      <c r="Q362" s="15"/>
      <c r="R362" s="15"/>
      <c r="S362" s="15"/>
      <c r="T362" s="15"/>
    </row>
    <row r="363" spans="1:20" ht="12.7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61"/>
      <c r="O363" s="15"/>
      <c r="P363" s="15"/>
      <c r="Q363" s="15"/>
      <c r="R363" s="15"/>
      <c r="S363" s="15"/>
      <c r="T363" s="15"/>
    </row>
    <row r="364" spans="1:20" ht="12.7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61"/>
      <c r="O364" s="15"/>
      <c r="P364" s="15"/>
      <c r="Q364" s="15"/>
      <c r="R364" s="15"/>
      <c r="S364" s="15"/>
      <c r="T364" s="15"/>
    </row>
    <row r="365" spans="1:20" ht="12.7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61"/>
      <c r="O365" s="15"/>
      <c r="P365" s="15"/>
      <c r="Q365" s="15"/>
      <c r="R365" s="15"/>
      <c r="S365" s="15"/>
      <c r="T365" s="15"/>
    </row>
    <row r="366" spans="1:20" ht="12.7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61"/>
      <c r="O366" s="15"/>
      <c r="P366" s="15"/>
      <c r="Q366" s="15"/>
      <c r="R366" s="15"/>
      <c r="S366" s="15"/>
      <c r="T366" s="15"/>
    </row>
    <row r="367" spans="1:20" ht="12.7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61"/>
      <c r="O367" s="15"/>
      <c r="P367" s="15"/>
      <c r="Q367" s="15"/>
      <c r="R367" s="15"/>
      <c r="S367" s="15"/>
      <c r="T367" s="15"/>
    </row>
    <row r="368" spans="1:20" ht="12.7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61"/>
      <c r="O368" s="15"/>
      <c r="P368" s="15"/>
      <c r="Q368" s="15"/>
      <c r="R368" s="15"/>
      <c r="S368" s="15"/>
      <c r="T368" s="15"/>
    </row>
    <row r="369" spans="1:20" ht="12.7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61"/>
      <c r="O369" s="15"/>
      <c r="P369" s="15"/>
      <c r="Q369" s="15"/>
      <c r="R369" s="15"/>
      <c r="S369" s="15"/>
      <c r="T369" s="15"/>
    </row>
    <row r="370" spans="1:20" ht="12.7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61"/>
      <c r="O370" s="15"/>
      <c r="P370" s="15"/>
      <c r="Q370" s="15"/>
      <c r="R370" s="15"/>
      <c r="S370" s="15"/>
      <c r="T370" s="15"/>
    </row>
    <row r="371" spans="1:20" ht="12.7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61"/>
      <c r="O371" s="15"/>
      <c r="P371" s="15"/>
      <c r="Q371" s="15"/>
      <c r="R371" s="15"/>
      <c r="S371" s="15"/>
      <c r="T371" s="15"/>
    </row>
    <row r="372" spans="1:20" ht="12.7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61"/>
      <c r="O372" s="15"/>
      <c r="P372" s="15"/>
      <c r="Q372" s="15"/>
      <c r="R372" s="15"/>
      <c r="S372" s="15"/>
      <c r="T372" s="15"/>
    </row>
    <row r="373" spans="1:20" ht="12.7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61"/>
      <c r="O373" s="15"/>
      <c r="P373" s="15"/>
      <c r="Q373" s="15"/>
      <c r="R373" s="15"/>
      <c r="S373" s="15"/>
      <c r="T373" s="15"/>
    </row>
    <row r="374" spans="1:20" ht="12.7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61"/>
      <c r="O374" s="15"/>
      <c r="P374" s="15"/>
      <c r="Q374" s="15"/>
      <c r="R374" s="15"/>
      <c r="S374" s="15"/>
      <c r="T374" s="15"/>
    </row>
    <row r="375" spans="1:20" ht="12.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61"/>
      <c r="O375" s="15"/>
      <c r="P375" s="15"/>
      <c r="Q375" s="15"/>
      <c r="R375" s="15"/>
      <c r="S375" s="15"/>
      <c r="T375" s="15"/>
    </row>
    <row r="376" spans="1:20" ht="12.7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61"/>
      <c r="O376" s="15"/>
      <c r="P376" s="15"/>
      <c r="Q376" s="15"/>
      <c r="R376" s="15"/>
      <c r="S376" s="15"/>
      <c r="T376" s="15"/>
    </row>
    <row r="377" spans="1:20" ht="12.7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61"/>
      <c r="O377" s="15"/>
      <c r="P377" s="15"/>
      <c r="Q377" s="15"/>
      <c r="R377" s="15"/>
      <c r="S377" s="15"/>
      <c r="T377" s="15"/>
    </row>
    <row r="378" spans="1:20" ht="12.7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61"/>
      <c r="O378" s="15"/>
      <c r="P378" s="15"/>
      <c r="Q378" s="15"/>
      <c r="R378" s="15"/>
      <c r="S378" s="15"/>
      <c r="T378" s="15"/>
    </row>
    <row r="379" spans="1:20" ht="12.7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61"/>
      <c r="O379" s="15"/>
      <c r="P379" s="15"/>
      <c r="Q379" s="15"/>
      <c r="R379" s="15"/>
      <c r="S379" s="15"/>
      <c r="T379" s="15"/>
    </row>
    <row r="380" spans="1:20" ht="12.7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61"/>
      <c r="O380" s="15"/>
      <c r="P380" s="15"/>
      <c r="Q380" s="15"/>
      <c r="R380" s="15"/>
      <c r="S380" s="15"/>
      <c r="T380" s="15"/>
    </row>
    <row r="381" spans="1:20" ht="12.7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61"/>
      <c r="O381" s="15"/>
      <c r="P381" s="15"/>
      <c r="Q381" s="15"/>
      <c r="R381" s="15"/>
      <c r="S381" s="15"/>
      <c r="T381" s="15"/>
    </row>
    <row r="382" spans="1:20" ht="12.7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61"/>
      <c r="O382" s="15"/>
      <c r="P382" s="15"/>
      <c r="Q382" s="15"/>
      <c r="R382" s="15"/>
      <c r="S382" s="15"/>
      <c r="T382" s="15"/>
    </row>
    <row r="383" spans="1:20" ht="12.7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61"/>
      <c r="O383" s="15"/>
      <c r="P383" s="15"/>
      <c r="Q383" s="15"/>
      <c r="R383" s="15"/>
      <c r="S383" s="15"/>
      <c r="T383" s="15"/>
    </row>
    <row r="384" spans="1:20" ht="12.7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61"/>
      <c r="O384" s="15"/>
      <c r="P384" s="15"/>
      <c r="Q384" s="15"/>
      <c r="R384" s="15"/>
      <c r="S384" s="15"/>
      <c r="T384" s="15"/>
    </row>
    <row r="385" spans="1:20" ht="12.7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61"/>
      <c r="O385" s="15"/>
      <c r="P385" s="15"/>
      <c r="Q385" s="15"/>
      <c r="R385" s="15"/>
      <c r="S385" s="15"/>
      <c r="T385" s="15"/>
    </row>
    <row r="386" spans="1:20" ht="12.7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61"/>
      <c r="O386" s="15"/>
      <c r="P386" s="15"/>
      <c r="Q386" s="15"/>
      <c r="R386" s="15"/>
      <c r="S386" s="15"/>
      <c r="T386" s="15"/>
    </row>
    <row r="387" spans="1:20" ht="12.7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61"/>
      <c r="O387" s="15"/>
      <c r="P387" s="15"/>
      <c r="Q387" s="15"/>
      <c r="R387" s="15"/>
      <c r="S387" s="15"/>
      <c r="T387" s="15"/>
    </row>
    <row r="388" spans="1:20" ht="12.7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61"/>
      <c r="O388" s="15"/>
      <c r="P388" s="15"/>
      <c r="Q388" s="15"/>
      <c r="R388" s="15"/>
      <c r="S388" s="15"/>
      <c r="T388" s="15"/>
    </row>
    <row r="389" spans="1:20" ht="12.7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61"/>
      <c r="O389" s="15"/>
      <c r="P389" s="15"/>
      <c r="Q389" s="15"/>
      <c r="R389" s="15"/>
      <c r="S389" s="15"/>
      <c r="T389" s="15"/>
    </row>
    <row r="390" spans="1:20" ht="12.7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61"/>
      <c r="O390" s="15"/>
      <c r="P390" s="15"/>
      <c r="Q390" s="15"/>
      <c r="R390" s="15"/>
      <c r="S390" s="15"/>
      <c r="T390" s="15"/>
    </row>
    <row r="391" spans="1:20" ht="12.7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61"/>
      <c r="O391" s="15"/>
      <c r="P391" s="15"/>
      <c r="Q391" s="15"/>
      <c r="R391" s="15"/>
      <c r="S391" s="15"/>
      <c r="T391" s="15"/>
    </row>
    <row r="392" spans="1:20" ht="12.7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61"/>
      <c r="O392" s="15"/>
      <c r="P392" s="15"/>
      <c r="Q392" s="15"/>
      <c r="R392" s="15"/>
      <c r="S392" s="15"/>
      <c r="T392" s="15"/>
    </row>
    <row r="393" spans="1:20" ht="12.7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61"/>
      <c r="O393" s="15"/>
      <c r="P393" s="15"/>
      <c r="Q393" s="15"/>
      <c r="R393" s="15"/>
      <c r="S393" s="15"/>
      <c r="T393" s="15"/>
    </row>
    <row r="394" spans="1:20" ht="12.7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61"/>
      <c r="O394" s="15"/>
      <c r="P394" s="15"/>
      <c r="Q394" s="15"/>
      <c r="R394" s="15"/>
      <c r="S394" s="15"/>
      <c r="T394" s="15"/>
    </row>
    <row r="395" spans="1:20" ht="12.7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61"/>
      <c r="O395" s="15"/>
      <c r="P395" s="15"/>
      <c r="Q395" s="15"/>
      <c r="R395" s="15"/>
      <c r="S395" s="15"/>
      <c r="T395" s="15"/>
    </row>
    <row r="396" spans="1:20" ht="12.7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61"/>
      <c r="O396" s="15"/>
      <c r="P396" s="15"/>
      <c r="Q396" s="15"/>
      <c r="R396" s="15"/>
      <c r="S396" s="15"/>
      <c r="T396" s="15"/>
    </row>
    <row r="397" spans="1:20" ht="12.7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61"/>
      <c r="O397" s="15"/>
      <c r="P397" s="15"/>
      <c r="Q397" s="15"/>
      <c r="R397" s="15"/>
      <c r="S397" s="15"/>
      <c r="T397" s="15"/>
    </row>
    <row r="398" spans="1:20" ht="12.7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61"/>
      <c r="O398" s="15"/>
      <c r="P398" s="15"/>
      <c r="Q398" s="15"/>
      <c r="R398" s="15"/>
      <c r="S398" s="15"/>
      <c r="T398" s="15"/>
    </row>
    <row r="399" spans="1:20" ht="12.7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61"/>
      <c r="O399" s="15"/>
      <c r="P399" s="15"/>
      <c r="Q399" s="15"/>
      <c r="R399" s="15"/>
      <c r="S399" s="15"/>
      <c r="T399" s="15"/>
    </row>
    <row r="400" spans="1:20" ht="12.7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61"/>
      <c r="O400" s="15"/>
      <c r="P400" s="15"/>
      <c r="Q400" s="15"/>
      <c r="R400" s="15"/>
      <c r="S400" s="15"/>
      <c r="T400" s="15"/>
    </row>
    <row r="401" spans="1:20" ht="12.7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61"/>
      <c r="O401" s="15"/>
      <c r="P401" s="15"/>
      <c r="Q401" s="15"/>
      <c r="R401" s="15"/>
      <c r="S401" s="15"/>
      <c r="T401" s="15"/>
    </row>
    <row r="402" spans="1:20" ht="12.7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61"/>
      <c r="O402" s="15"/>
      <c r="P402" s="15"/>
      <c r="Q402" s="15"/>
      <c r="R402" s="15"/>
      <c r="S402" s="15"/>
      <c r="T402" s="15"/>
    </row>
    <row r="403" spans="1:20" ht="12.7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61"/>
      <c r="O403" s="15"/>
      <c r="P403" s="15"/>
      <c r="Q403" s="15"/>
      <c r="R403" s="15"/>
      <c r="S403" s="15"/>
      <c r="T403" s="15"/>
    </row>
    <row r="404" spans="1:20" ht="12.7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61"/>
      <c r="O404" s="15"/>
      <c r="P404" s="15"/>
      <c r="Q404" s="15"/>
      <c r="R404" s="15"/>
      <c r="S404" s="15"/>
      <c r="T404" s="15"/>
    </row>
    <row r="405" spans="1:20" ht="12.7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61"/>
      <c r="O405" s="15"/>
      <c r="P405" s="15"/>
      <c r="Q405" s="15"/>
      <c r="R405" s="15"/>
      <c r="S405" s="15"/>
      <c r="T405" s="15"/>
    </row>
    <row r="406" spans="1:20" ht="12.7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61"/>
      <c r="O406" s="15"/>
      <c r="P406" s="15"/>
      <c r="Q406" s="15"/>
      <c r="R406" s="15"/>
      <c r="S406" s="15"/>
      <c r="T406" s="15"/>
    </row>
    <row r="407" spans="1:20" ht="12.7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61"/>
      <c r="O407" s="15"/>
      <c r="P407" s="15"/>
      <c r="Q407" s="15"/>
      <c r="R407" s="15"/>
      <c r="S407" s="15"/>
      <c r="T407" s="15"/>
    </row>
    <row r="408" spans="1:20" ht="12.7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61"/>
      <c r="O408" s="15"/>
      <c r="P408" s="15"/>
      <c r="Q408" s="15"/>
      <c r="R408" s="15"/>
      <c r="S408" s="15"/>
      <c r="T408" s="15"/>
    </row>
    <row r="409" spans="1:20" ht="12.7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61"/>
      <c r="O409" s="15"/>
      <c r="P409" s="15"/>
      <c r="Q409" s="15"/>
      <c r="R409" s="15"/>
      <c r="S409" s="15"/>
      <c r="T409" s="15"/>
    </row>
    <row r="410" spans="1:20" ht="12.7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61"/>
      <c r="O410" s="15"/>
      <c r="P410" s="15"/>
      <c r="Q410" s="15"/>
      <c r="R410" s="15"/>
      <c r="S410" s="15"/>
      <c r="T410" s="15"/>
    </row>
    <row r="411" spans="1:20" ht="12.7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61"/>
      <c r="O411" s="15"/>
      <c r="P411" s="15"/>
      <c r="Q411" s="15"/>
      <c r="R411" s="15"/>
      <c r="S411" s="15"/>
      <c r="T411" s="15"/>
    </row>
    <row r="412" spans="1:20" ht="12.7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61"/>
      <c r="O412" s="15"/>
      <c r="P412" s="15"/>
      <c r="Q412" s="15"/>
      <c r="R412" s="15"/>
      <c r="S412" s="15"/>
      <c r="T412" s="15"/>
    </row>
    <row r="413" spans="1:20" ht="12.7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61"/>
      <c r="O413" s="15"/>
      <c r="P413" s="15"/>
      <c r="Q413" s="15"/>
      <c r="R413" s="15"/>
      <c r="S413" s="15"/>
      <c r="T413" s="15"/>
    </row>
    <row r="414" spans="1:20" ht="12.7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61"/>
      <c r="O414" s="15"/>
      <c r="P414" s="15"/>
      <c r="Q414" s="15"/>
      <c r="R414" s="15"/>
      <c r="S414" s="15"/>
      <c r="T414" s="15"/>
    </row>
    <row r="415" spans="1:20" ht="12.7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61"/>
      <c r="O415" s="15"/>
      <c r="P415" s="15"/>
      <c r="Q415" s="15"/>
      <c r="R415" s="15"/>
      <c r="S415" s="15"/>
      <c r="T415" s="15"/>
    </row>
    <row r="416" spans="1:20" ht="12.7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61"/>
      <c r="O416" s="15"/>
      <c r="P416" s="15"/>
      <c r="Q416" s="15"/>
      <c r="R416" s="15"/>
      <c r="S416" s="15"/>
      <c r="T416" s="15"/>
    </row>
    <row r="417" spans="1:20" ht="12.7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61"/>
      <c r="O417" s="15"/>
      <c r="P417" s="15"/>
      <c r="Q417" s="15"/>
      <c r="R417" s="15"/>
      <c r="S417" s="15"/>
      <c r="T417" s="15"/>
    </row>
    <row r="418" spans="1:20" ht="12.7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61"/>
      <c r="O418" s="15"/>
      <c r="P418" s="15"/>
      <c r="Q418" s="15"/>
      <c r="R418" s="15"/>
      <c r="S418" s="15"/>
      <c r="T418" s="15"/>
    </row>
    <row r="419" spans="1:20" ht="12.7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61"/>
      <c r="O419" s="15"/>
      <c r="P419" s="15"/>
      <c r="Q419" s="15"/>
      <c r="R419" s="15"/>
      <c r="S419" s="15"/>
      <c r="T419" s="15"/>
    </row>
    <row r="420" spans="1:20" ht="12.7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61"/>
      <c r="O420" s="15"/>
      <c r="P420" s="15"/>
      <c r="Q420" s="15"/>
      <c r="R420" s="15"/>
      <c r="S420" s="15"/>
      <c r="T420" s="15"/>
    </row>
    <row r="421" spans="1:20" ht="12.7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61"/>
      <c r="O421" s="15"/>
      <c r="P421" s="15"/>
      <c r="Q421" s="15"/>
      <c r="R421" s="15"/>
      <c r="S421" s="15"/>
      <c r="T421" s="15"/>
    </row>
    <row r="422" spans="1:20" ht="12.7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61"/>
      <c r="O422" s="15"/>
      <c r="P422" s="15"/>
      <c r="Q422" s="15"/>
      <c r="R422" s="15"/>
      <c r="S422" s="15"/>
      <c r="T422" s="15"/>
    </row>
    <row r="423" spans="1:20" ht="12.7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61"/>
      <c r="O423" s="15"/>
      <c r="P423" s="15"/>
      <c r="Q423" s="15"/>
      <c r="R423" s="15"/>
      <c r="S423" s="15"/>
      <c r="T423" s="15"/>
    </row>
    <row r="424" spans="1:20" ht="12.7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61"/>
      <c r="O424" s="15"/>
      <c r="P424" s="15"/>
      <c r="Q424" s="15"/>
      <c r="R424" s="15"/>
      <c r="S424" s="15"/>
      <c r="T424" s="15"/>
    </row>
    <row r="425" spans="1:20" ht="12.7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61"/>
      <c r="O425" s="15"/>
      <c r="P425" s="15"/>
      <c r="Q425" s="15"/>
      <c r="R425" s="15"/>
      <c r="S425" s="15"/>
      <c r="T425" s="15"/>
    </row>
    <row r="426" spans="1:20" ht="12.7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61"/>
      <c r="O426" s="15"/>
      <c r="P426" s="15"/>
      <c r="Q426" s="15"/>
      <c r="R426" s="15"/>
      <c r="S426" s="15"/>
      <c r="T426" s="15"/>
    </row>
    <row r="427" spans="1:20" ht="12.7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61"/>
      <c r="O427" s="15"/>
      <c r="P427" s="15"/>
      <c r="Q427" s="15"/>
      <c r="R427" s="15"/>
      <c r="S427" s="15"/>
      <c r="T427" s="15"/>
    </row>
    <row r="428" spans="1:20" ht="12.7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61"/>
      <c r="O428" s="15"/>
      <c r="P428" s="15"/>
      <c r="Q428" s="15"/>
      <c r="R428" s="15"/>
      <c r="S428" s="15"/>
      <c r="T428" s="15"/>
    </row>
    <row r="429" spans="1:20" ht="12.7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61"/>
      <c r="O429" s="15"/>
      <c r="P429" s="15"/>
      <c r="Q429" s="15"/>
      <c r="R429" s="15"/>
      <c r="S429" s="15"/>
      <c r="T429" s="15"/>
    </row>
    <row r="430" spans="1:20" ht="12.7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61"/>
      <c r="O430" s="15"/>
      <c r="P430" s="15"/>
      <c r="Q430" s="15"/>
      <c r="R430" s="15"/>
      <c r="S430" s="15"/>
      <c r="T430" s="15"/>
    </row>
    <row r="431" spans="1:20" ht="12.7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61"/>
      <c r="O431" s="15"/>
      <c r="P431" s="15"/>
      <c r="Q431" s="15"/>
      <c r="R431" s="15"/>
      <c r="S431" s="15"/>
      <c r="T431" s="15"/>
    </row>
    <row r="432" spans="1:20" ht="12.7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61"/>
      <c r="O432" s="15"/>
      <c r="P432" s="15"/>
      <c r="Q432" s="15"/>
      <c r="R432" s="15"/>
      <c r="S432" s="15"/>
      <c r="T432" s="15"/>
    </row>
    <row r="433" spans="1:20" ht="12.7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61"/>
      <c r="O433" s="15"/>
      <c r="P433" s="15"/>
      <c r="Q433" s="15"/>
      <c r="R433" s="15"/>
      <c r="S433" s="15"/>
      <c r="T433" s="15"/>
    </row>
    <row r="434" spans="1:20" ht="12.7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61"/>
      <c r="O434" s="15"/>
      <c r="P434" s="15"/>
      <c r="Q434" s="15"/>
      <c r="R434" s="15"/>
      <c r="S434" s="15"/>
      <c r="T434" s="15"/>
    </row>
    <row r="435" spans="1:20" ht="12.7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61"/>
      <c r="O435" s="15"/>
      <c r="P435" s="15"/>
      <c r="Q435" s="15"/>
      <c r="R435" s="15"/>
      <c r="S435" s="15"/>
      <c r="T435" s="15"/>
    </row>
    <row r="436" spans="1:20" ht="12.7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61"/>
      <c r="O436" s="15"/>
      <c r="P436" s="15"/>
      <c r="Q436" s="15"/>
      <c r="R436" s="15"/>
      <c r="S436" s="15"/>
      <c r="T436" s="15"/>
    </row>
    <row r="437" spans="1:20" ht="12.7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61"/>
      <c r="O437" s="15"/>
      <c r="P437" s="15"/>
      <c r="Q437" s="15"/>
      <c r="R437" s="15"/>
      <c r="S437" s="15"/>
      <c r="T437" s="15"/>
    </row>
    <row r="438" spans="1:20" ht="12.7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61"/>
      <c r="O438" s="15"/>
      <c r="P438" s="15"/>
      <c r="Q438" s="15"/>
      <c r="R438" s="15"/>
      <c r="S438" s="15"/>
      <c r="T438" s="15"/>
    </row>
    <row r="439" spans="1:20" ht="12.7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61"/>
      <c r="O439" s="15"/>
      <c r="P439" s="15"/>
      <c r="Q439" s="15"/>
      <c r="R439" s="15"/>
      <c r="S439" s="15"/>
      <c r="T439" s="15"/>
    </row>
    <row r="440" spans="1:20" ht="12.7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61"/>
      <c r="O440" s="15"/>
      <c r="P440" s="15"/>
      <c r="Q440" s="15"/>
      <c r="R440" s="15"/>
      <c r="S440" s="15"/>
      <c r="T440" s="15"/>
    </row>
    <row r="441" spans="1:20" ht="12.7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61"/>
      <c r="O441" s="15"/>
      <c r="P441" s="15"/>
      <c r="Q441" s="15"/>
      <c r="R441" s="15"/>
      <c r="S441" s="15"/>
      <c r="T441" s="15"/>
    </row>
    <row r="442" spans="1:20" ht="12.7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61"/>
      <c r="O442" s="15"/>
      <c r="P442" s="15"/>
      <c r="Q442" s="15"/>
      <c r="R442" s="15"/>
      <c r="S442" s="15"/>
      <c r="T442" s="15"/>
    </row>
    <row r="443" spans="1:20" ht="12.7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61"/>
      <c r="O443" s="15"/>
      <c r="P443" s="15"/>
      <c r="Q443" s="15"/>
      <c r="R443" s="15"/>
      <c r="S443" s="15"/>
      <c r="T443" s="15"/>
    </row>
    <row r="444" spans="1:20" ht="12.7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61"/>
      <c r="O444" s="15"/>
      <c r="P444" s="15"/>
      <c r="Q444" s="15"/>
      <c r="R444" s="15"/>
      <c r="S444" s="15"/>
      <c r="T444" s="15"/>
    </row>
    <row r="445" spans="1:20" ht="12.7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61"/>
      <c r="O445" s="15"/>
      <c r="P445" s="15"/>
      <c r="Q445" s="15"/>
      <c r="R445" s="15"/>
      <c r="S445" s="15"/>
      <c r="T445" s="15"/>
    </row>
    <row r="446" spans="1:20" ht="12.7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61"/>
      <c r="O446" s="15"/>
      <c r="P446" s="15"/>
      <c r="Q446" s="15"/>
      <c r="R446" s="15"/>
      <c r="S446" s="15"/>
      <c r="T446" s="15"/>
    </row>
    <row r="447" spans="1:20" ht="12.7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61"/>
      <c r="O447" s="15"/>
      <c r="P447" s="15"/>
      <c r="Q447" s="15"/>
      <c r="R447" s="15"/>
      <c r="S447" s="15"/>
      <c r="T447" s="15"/>
    </row>
    <row r="448" spans="1:20" ht="12.7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61"/>
      <c r="O448" s="15"/>
      <c r="P448" s="15"/>
      <c r="Q448" s="15"/>
      <c r="R448" s="15"/>
      <c r="S448" s="15"/>
      <c r="T448" s="15"/>
    </row>
    <row r="449" spans="1:20" ht="12.7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61"/>
      <c r="O449" s="15"/>
      <c r="P449" s="15"/>
      <c r="Q449" s="15"/>
      <c r="R449" s="15"/>
      <c r="S449" s="15"/>
      <c r="T449" s="15"/>
    </row>
    <row r="450" spans="1:20" ht="12.7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61"/>
      <c r="O450" s="15"/>
      <c r="P450" s="15"/>
      <c r="Q450" s="15"/>
      <c r="R450" s="15"/>
      <c r="S450" s="15"/>
      <c r="T450" s="15"/>
    </row>
    <row r="451" spans="1:20" ht="12.7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61"/>
      <c r="O451" s="15"/>
      <c r="P451" s="15"/>
      <c r="Q451" s="15"/>
      <c r="R451" s="15"/>
      <c r="S451" s="15"/>
      <c r="T451" s="15"/>
    </row>
    <row r="452" spans="1:20" ht="12.7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61"/>
      <c r="O452" s="15"/>
      <c r="P452" s="15"/>
      <c r="Q452" s="15"/>
      <c r="R452" s="15"/>
      <c r="S452" s="15"/>
      <c r="T452" s="15"/>
    </row>
    <row r="453" spans="1:20" ht="12.7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61"/>
      <c r="O453" s="15"/>
      <c r="P453" s="15"/>
      <c r="Q453" s="15"/>
      <c r="R453" s="15"/>
      <c r="S453" s="15"/>
      <c r="T453" s="15"/>
    </row>
    <row r="454" spans="1:20" ht="12.7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61"/>
      <c r="O454" s="15"/>
      <c r="P454" s="15"/>
      <c r="Q454" s="15"/>
      <c r="R454" s="15"/>
      <c r="S454" s="15"/>
      <c r="T454" s="15"/>
    </row>
    <row r="455" spans="1:20" ht="12.7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61"/>
      <c r="O455" s="15"/>
      <c r="P455" s="15"/>
      <c r="Q455" s="15"/>
      <c r="R455" s="15"/>
      <c r="S455" s="15"/>
      <c r="T455" s="15"/>
    </row>
    <row r="456" spans="1:20" ht="12.7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61"/>
      <c r="O456" s="15"/>
      <c r="P456" s="15"/>
      <c r="Q456" s="15"/>
      <c r="R456" s="15"/>
      <c r="S456" s="15"/>
      <c r="T456" s="15"/>
    </row>
    <row r="457" spans="1:20" ht="12.7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61"/>
      <c r="O457" s="15"/>
      <c r="P457" s="15"/>
      <c r="Q457" s="15"/>
      <c r="R457" s="15"/>
      <c r="S457" s="15"/>
      <c r="T457" s="15"/>
    </row>
    <row r="458" spans="1:20" ht="12.7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61"/>
      <c r="O458" s="15"/>
      <c r="P458" s="15"/>
      <c r="Q458" s="15"/>
      <c r="R458" s="15"/>
      <c r="S458" s="15"/>
      <c r="T458" s="15"/>
    </row>
    <row r="459" spans="1:20" ht="12.7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61"/>
      <c r="O459" s="15"/>
      <c r="P459" s="15"/>
      <c r="Q459" s="15"/>
      <c r="R459" s="15"/>
      <c r="S459" s="15"/>
      <c r="T459" s="15"/>
    </row>
    <row r="460" spans="1:20" ht="12.7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61"/>
      <c r="O460" s="15"/>
      <c r="P460" s="15"/>
      <c r="Q460" s="15"/>
      <c r="R460" s="15"/>
      <c r="S460" s="15"/>
      <c r="T460" s="15"/>
    </row>
    <row r="461" spans="1:20" ht="12.7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61"/>
      <c r="O461" s="15"/>
      <c r="P461" s="15"/>
      <c r="Q461" s="15"/>
      <c r="R461" s="15"/>
      <c r="S461" s="15"/>
      <c r="T461" s="15"/>
    </row>
    <row r="462" spans="1:20" ht="12.7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61"/>
      <c r="O462" s="15"/>
      <c r="P462" s="15"/>
      <c r="Q462" s="15"/>
      <c r="R462" s="15"/>
      <c r="S462" s="15"/>
      <c r="T462" s="15"/>
    </row>
    <row r="463" spans="1:20" ht="12.7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61"/>
      <c r="O463" s="15"/>
      <c r="P463" s="15"/>
      <c r="Q463" s="15"/>
      <c r="R463" s="15"/>
      <c r="S463" s="15"/>
      <c r="T463" s="15"/>
    </row>
    <row r="464" spans="1:20" ht="12.7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61"/>
      <c r="O464" s="15"/>
      <c r="P464" s="15"/>
      <c r="Q464" s="15"/>
      <c r="R464" s="15"/>
      <c r="S464" s="15"/>
      <c r="T464" s="15"/>
    </row>
    <row r="465" spans="1:20" ht="12.7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61"/>
      <c r="O465" s="15"/>
      <c r="P465" s="15"/>
      <c r="Q465" s="15"/>
      <c r="R465" s="15"/>
      <c r="S465" s="15"/>
      <c r="T465" s="15"/>
    </row>
    <row r="466" spans="1:20" ht="12.7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61"/>
      <c r="O466" s="15"/>
      <c r="P466" s="15"/>
      <c r="Q466" s="15"/>
      <c r="R466" s="15"/>
      <c r="S466" s="15"/>
      <c r="T466" s="15"/>
    </row>
    <row r="467" spans="1:20" ht="12.7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61"/>
      <c r="O467" s="15"/>
      <c r="P467" s="15"/>
      <c r="Q467" s="15"/>
      <c r="R467" s="15"/>
      <c r="S467" s="15"/>
      <c r="T467" s="15"/>
    </row>
    <row r="468" spans="1:20" ht="12.7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61"/>
      <c r="O468" s="15"/>
      <c r="P468" s="15"/>
      <c r="Q468" s="15"/>
      <c r="R468" s="15"/>
      <c r="S468" s="15"/>
      <c r="T468" s="15"/>
    </row>
    <row r="469" spans="1:20" ht="12.7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61"/>
      <c r="O469" s="15"/>
      <c r="P469" s="15"/>
      <c r="Q469" s="15"/>
      <c r="R469" s="15"/>
      <c r="S469" s="15"/>
      <c r="T469" s="15"/>
    </row>
    <row r="470" spans="1:20" ht="12.7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61"/>
      <c r="O470" s="15"/>
      <c r="P470" s="15"/>
      <c r="Q470" s="15"/>
      <c r="R470" s="15"/>
      <c r="S470" s="15"/>
      <c r="T470" s="15"/>
    </row>
    <row r="471" spans="1:20" ht="12.7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61"/>
      <c r="O471" s="15"/>
      <c r="P471" s="15"/>
      <c r="Q471" s="15"/>
      <c r="R471" s="15"/>
      <c r="S471" s="15"/>
      <c r="T471" s="15"/>
    </row>
    <row r="472" spans="1:20" ht="12.7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61"/>
      <c r="O472" s="15"/>
      <c r="P472" s="15"/>
      <c r="Q472" s="15"/>
      <c r="R472" s="15"/>
      <c r="S472" s="15"/>
      <c r="T472" s="15"/>
    </row>
    <row r="473" spans="1:20" ht="12.7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61"/>
      <c r="O473" s="15"/>
      <c r="P473" s="15"/>
      <c r="Q473" s="15"/>
      <c r="R473" s="15"/>
      <c r="S473" s="15"/>
      <c r="T473" s="15"/>
    </row>
    <row r="474" spans="1:20" ht="12.7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61"/>
      <c r="O474" s="15"/>
      <c r="P474" s="15"/>
      <c r="Q474" s="15"/>
      <c r="R474" s="15"/>
      <c r="S474" s="15"/>
      <c r="T474" s="15"/>
    </row>
    <row r="475" spans="1:20" ht="12.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61"/>
      <c r="O475" s="15"/>
      <c r="P475" s="15"/>
      <c r="Q475" s="15"/>
      <c r="R475" s="15"/>
      <c r="S475" s="15"/>
      <c r="T475" s="15"/>
    </row>
    <row r="476" spans="1:20" ht="12.7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61"/>
      <c r="O476" s="15"/>
      <c r="P476" s="15"/>
      <c r="Q476" s="15"/>
      <c r="R476" s="15"/>
      <c r="S476" s="15"/>
      <c r="T476" s="15"/>
    </row>
    <row r="477" spans="1:20" ht="12.7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61"/>
      <c r="O477" s="15"/>
      <c r="P477" s="15"/>
      <c r="Q477" s="15"/>
      <c r="R477" s="15"/>
      <c r="S477" s="15"/>
      <c r="T477" s="15"/>
    </row>
    <row r="478" spans="1:20" ht="12.7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61"/>
      <c r="O478" s="15"/>
      <c r="P478" s="15"/>
      <c r="Q478" s="15"/>
      <c r="R478" s="15"/>
      <c r="S478" s="15"/>
      <c r="T478" s="15"/>
    </row>
    <row r="479" spans="1:20" ht="12.7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61"/>
      <c r="O479" s="15"/>
      <c r="P479" s="15"/>
      <c r="Q479" s="15"/>
      <c r="R479" s="15"/>
      <c r="S479" s="15"/>
      <c r="T479" s="15"/>
    </row>
    <row r="480" spans="1:20" ht="12.7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61"/>
      <c r="O480" s="15"/>
      <c r="P480" s="15"/>
      <c r="Q480" s="15"/>
      <c r="R480" s="15"/>
      <c r="S480" s="15"/>
      <c r="T480" s="15"/>
    </row>
    <row r="481" spans="1:20" ht="12.7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61"/>
      <c r="O481" s="15"/>
      <c r="P481" s="15"/>
      <c r="Q481" s="15"/>
      <c r="R481" s="15"/>
      <c r="S481" s="15"/>
      <c r="T481" s="15"/>
    </row>
    <row r="482" spans="1:20" ht="12.7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61"/>
      <c r="O482" s="15"/>
      <c r="P482" s="15"/>
      <c r="Q482" s="15"/>
      <c r="R482" s="15"/>
      <c r="S482" s="15"/>
      <c r="T482" s="15"/>
    </row>
    <row r="483" spans="1:20" ht="12.7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61"/>
      <c r="O483" s="15"/>
      <c r="P483" s="15"/>
      <c r="Q483" s="15"/>
      <c r="R483" s="15"/>
      <c r="S483" s="15"/>
      <c r="T483" s="15"/>
    </row>
    <row r="484" spans="1:20" ht="12.7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61"/>
      <c r="O484" s="15"/>
      <c r="P484" s="15"/>
      <c r="Q484" s="15"/>
      <c r="R484" s="15"/>
      <c r="S484" s="15"/>
      <c r="T484" s="15"/>
    </row>
    <row r="485" spans="1:20" ht="12.7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61"/>
      <c r="O485" s="15"/>
      <c r="P485" s="15"/>
      <c r="Q485" s="15"/>
      <c r="R485" s="15"/>
      <c r="S485" s="15"/>
      <c r="T485" s="15"/>
    </row>
    <row r="486" spans="1:20" ht="12.7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61"/>
      <c r="O486" s="15"/>
      <c r="P486" s="15"/>
      <c r="Q486" s="15"/>
      <c r="R486" s="15"/>
      <c r="S486" s="15"/>
      <c r="T486" s="15"/>
    </row>
    <row r="487" spans="1:20" ht="12.7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61"/>
      <c r="O487" s="15"/>
      <c r="P487" s="15"/>
      <c r="Q487" s="15"/>
      <c r="R487" s="15"/>
      <c r="S487" s="15"/>
      <c r="T487" s="15"/>
    </row>
    <row r="488" spans="1:20" ht="12.7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61"/>
      <c r="O488" s="15"/>
      <c r="P488" s="15"/>
      <c r="Q488" s="15"/>
      <c r="R488" s="15"/>
      <c r="S488" s="15"/>
      <c r="T488" s="15"/>
    </row>
    <row r="489" spans="1:20" ht="12.7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61"/>
      <c r="O489" s="15"/>
      <c r="P489" s="15"/>
      <c r="Q489" s="15"/>
      <c r="R489" s="15"/>
      <c r="S489" s="15"/>
      <c r="T489" s="15"/>
    </row>
    <row r="490" spans="1:20" ht="12.7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61"/>
      <c r="O490" s="15"/>
      <c r="P490" s="15"/>
      <c r="Q490" s="15"/>
      <c r="R490" s="15"/>
      <c r="S490" s="15"/>
      <c r="T490" s="15"/>
    </row>
    <row r="491" spans="1:20" ht="12.7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61"/>
      <c r="O491" s="15"/>
      <c r="P491" s="15"/>
      <c r="Q491" s="15"/>
      <c r="R491" s="15"/>
      <c r="S491" s="15"/>
      <c r="T491" s="15"/>
    </row>
    <row r="492" spans="1:20" ht="12.7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61"/>
      <c r="O492" s="15"/>
      <c r="P492" s="15"/>
      <c r="Q492" s="15"/>
      <c r="R492" s="15"/>
      <c r="S492" s="15"/>
      <c r="T492" s="15"/>
    </row>
    <row r="493" spans="1:20" ht="12.7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61"/>
      <c r="O493" s="15"/>
      <c r="P493" s="15"/>
      <c r="Q493" s="15"/>
      <c r="R493" s="15"/>
      <c r="S493" s="15"/>
      <c r="T493" s="15"/>
    </row>
    <row r="494" spans="1:20" ht="12.7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61"/>
      <c r="O494" s="15"/>
      <c r="P494" s="15"/>
      <c r="Q494" s="15"/>
      <c r="R494" s="15"/>
      <c r="S494" s="15"/>
      <c r="T494" s="15"/>
    </row>
    <row r="495" spans="1:20" ht="12.7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61"/>
      <c r="O495" s="15"/>
      <c r="P495" s="15"/>
      <c r="Q495" s="15"/>
      <c r="R495" s="15"/>
      <c r="S495" s="15"/>
      <c r="T495" s="15"/>
    </row>
    <row r="496" spans="1:20" ht="12.7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61"/>
      <c r="O496" s="15"/>
      <c r="P496" s="15"/>
      <c r="Q496" s="15"/>
      <c r="R496" s="15"/>
      <c r="S496" s="15"/>
      <c r="T496" s="15"/>
    </row>
    <row r="497" spans="1:20" ht="12.7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61"/>
      <c r="O497" s="15"/>
      <c r="P497" s="15"/>
      <c r="Q497" s="15"/>
      <c r="R497" s="15"/>
      <c r="S497" s="15"/>
      <c r="T497" s="15"/>
    </row>
    <row r="498" spans="1:20" ht="12.7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61"/>
      <c r="O498" s="15"/>
      <c r="P498" s="15"/>
      <c r="Q498" s="15"/>
      <c r="R498" s="15"/>
      <c r="S498" s="15"/>
      <c r="T498" s="15"/>
    </row>
    <row r="499" spans="1:20" ht="12.7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61"/>
      <c r="O499" s="15"/>
      <c r="P499" s="15"/>
      <c r="Q499" s="15"/>
      <c r="R499" s="15"/>
      <c r="S499" s="15"/>
      <c r="T499" s="15"/>
    </row>
    <row r="500" spans="1:20" ht="12.7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61"/>
      <c r="O500" s="15"/>
      <c r="P500" s="15"/>
      <c r="Q500" s="15"/>
      <c r="R500" s="15"/>
      <c r="S500" s="15"/>
      <c r="T500" s="15"/>
    </row>
    <row r="501" spans="1:20" ht="12.7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61"/>
      <c r="O501" s="15"/>
      <c r="P501" s="15"/>
      <c r="Q501" s="15"/>
      <c r="R501" s="15"/>
      <c r="S501" s="15"/>
      <c r="T501" s="15"/>
    </row>
    <row r="502" spans="1:20" ht="12.7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61"/>
      <c r="O502" s="15"/>
      <c r="P502" s="15"/>
      <c r="Q502" s="15"/>
      <c r="R502" s="15"/>
      <c r="S502" s="15"/>
      <c r="T502" s="15"/>
    </row>
    <row r="503" spans="1:20" ht="12.7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61"/>
      <c r="O503" s="15"/>
      <c r="P503" s="15"/>
      <c r="Q503" s="15"/>
      <c r="R503" s="15"/>
      <c r="S503" s="15"/>
      <c r="T503" s="15"/>
    </row>
    <row r="504" spans="1:20" ht="12.7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61"/>
      <c r="O504" s="15"/>
      <c r="P504" s="15"/>
      <c r="Q504" s="15"/>
      <c r="R504" s="15"/>
      <c r="S504" s="15"/>
      <c r="T504" s="15"/>
    </row>
    <row r="505" spans="1:20" ht="12.7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61"/>
      <c r="O505" s="15"/>
      <c r="P505" s="15"/>
      <c r="Q505" s="15"/>
      <c r="R505" s="15"/>
      <c r="S505" s="15"/>
      <c r="T505" s="15"/>
    </row>
    <row r="506" spans="1:20" ht="12.7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61"/>
      <c r="O506" s="15"/>
      <c r="P506" s="15"/>
      <c r="Q506" s="15"/>
      <c r="R506" s="15"/>
      <c r="S506" s="15"/>
      <c r="T506" s="15"/>
    </row>
    <row r="507" spans="1:20" ht="12.7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61"/>
      <c r="O507" s="15"/>
      <c r="P507" s="15"/>
      <c r="Q507" s="15"/>
      <c r="R507" s="15"/>
      <c r="S507" s="15"/>
      <c r="T507" s="15"/>
    </row>
    <row r="508" spans="1:20" ht="12.7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61"/>
      <c r="O508" s="15"/>
      <c r="P508" s="15"/>
      <c r="Q508" s="15"/>
      <c r="R508" s="15"/>
      <c r="S508" s="15"/>
      <c r="T508" s="15"/>
    </row>
    <row r="509" spans="1:20" ht="12.7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61"/>
      <c r="O509" s="15"/>
      <c r="P509" s="15"/>
      <c r="Q509" s="15"/>
      <c r="R509" s="15"/>
      <c r="S509" s="15"/>
      <c r="T509" s="15"/>
    </row>
    <row r="510" spans="1:20" ht="12.7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61"/>
      <c r="O510" s="15"/>
      <c r="P510" s="15"/>
      <c r="Q510" s="15"/>
      <c r="R510" s="15"/>
      <c r="S510" s="15"/>
      <c r="T510" s="15"/>
    </row>
    <row r="511" spans="1:20" ht="12.7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61"/>
      <c r="O511" s="15"/>
      <c r="P511" s="15"/>
      <c r="Q511" s="15"/>
      <c r="R511" s="15"/>
      <c r="S511" s="15"/>
      <c r="T511" s="15"/>
    </row>
    <row r="512" spans="1:20" ht="12.7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61"/>
      <c r="O512" s="15"/>
      <c r="P512" s="15"/>
      <c r="Q512" s="15"/>
      <c r="R512" s="15"/>
      <c r="S512" s="15"/>
      <c r="T512" s="15"/>
    </row>
    <row r="513" spans="1:20" ht="12.7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61"/>
      <c r="O513" s="15"/>
      <c r="P513" s="15"/>
      <c r="Q513" s="15"/>
      <c r="R513" s="15"/>
      <c r="S513" s="15"/>
      <c r="T513" s="15"/>
    </row>
    <row r="514" spans="1:20" ht="12.7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61"/>
      <c r="O514" s="15"/>
      <c r="P514" s="15"/>
      <c r="Q514" s="15"/>
      <c r="R514" s="15"/>
      <c r="S514" s="15"/>
      <c r="T514" s="15"/>
    </row>
    <row r="515" spans="1:20" ht="12.7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61"/>
      <c r="O515" s="15"/>
      <c r="P515" s="15"/>
      <c r="Q515" s="15"/>
      <c r="R515" s="15"/>
      <c r="S515" s="15"/>
      <c r="T515" s="15"/>
    </row>
    <row r="516" spans="1:20" ht="12.7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61"/>
      <c r="O516" s="15"/>
      <c r="P516" s="15"/>
      <c r="Q516" s="15"/>
      <c r="R516" s="15"/>
      <c r="S516" s="15"/>
      <c r="T516" s="15"/>
    </row>
    <row r="517" spans="1:20" ht="12.7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61"/>
      <c r="O517" s="15"/>
      <c r="P517" s="15"/>
      <c r="Q517" s="15"/>
      <c r="R517" s="15"/>
      <c r="S517" s="15"/>
      <c r="T517" s="15"/>
    </row>
    <row r="518" spans="1:20" ht="12.7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61"/>
      <c r="O518" s="15"/>
      <c r="P518" s="15"/>
      <c r="Q518" s="15"/>
      <c r="R518" s="15"/>
      <c r="S518" s="15"/>
      <c r="T518" s="15"/>
    </row>
    <row r="519" spans="1:20" ht="12.7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61"/>
      <c r="O519" s="15"/>
      <c r="P519" s="15"/>
      <c r="Q519" s="15"/>
      <c r="R519" s="15"/>
      <c r="S519" s="15"/>
      <c r="T519" s="15"/>
    </row>
    <row r="520" spans="1:20" ht="12.7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61"/>
      <c r="O520" s="15"/>
      <c r="P520" s="15"/>
      <c r="Q520" s="15"/>
      <c r="R520" s="15"/>
      <c r="S520" s="15"/>
      <c r="T520" s="15"/>
    </row>
    <row r="521" spans="1:20" ht="12.7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61"/>
      <c r="O521" s="15"/>
      <c r="P521" s="15"/>
      <c r="Q521" s="15"/>
      <c r="R521" s="15"/>
      <c r="S521" s="15"/>
      <c r="T521" s="15"/>
    </row>
    <row r="522" spans="1:20" ht="12.7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61"/>
      <c r="O522" s="15"/>
      <c r="P522" s="15"/>
      <c r="Q522" s="15"/>
      <c r="R522" s="15"/>
      <c r="S522" s="15"/>
      <c r="T522" s="15"/>
    </row>
    <row r="523" spans="1:20" ht="12.7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61"/>
      <c r="O523" s="15"/>
      <c r="P523" s="15"/>
      <c r="Q523" s="15"/>
      <c r="R523" s="15"/>
      <c r="S523" s="15"/>
      <c r="T523" s="15"/>
    </row>
    <row r="524" spans="1:20" ht="12.7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61"/>
      <c r="O524" s="15"/>
      <c r="P524" s="15"/>
      <c r="Q524" s="15"/>
      <c r="R524" s="15"/>
      <c r="S524" s="15"/>
      <c r="T524" s="15"/>
    </row>
    <row r="525" spans="1:20" ht="12.7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61"/>
      <c r="O525" s="15"/>
      <c r="P525" s="15"/>
      <c r="Q525" s="15"/>
      <c r="R525" s="15"/>
      <c r="S525" s="15"/>
      <c r="T525" s="15"/>
    </row>
    <row r="526" spans="1:20" ht="12.7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61"/>
      <c r="O526" s="15"/>
      <c r="P526" s="15"/>
      <c r="Q526" s="15"/>
      <c r="R526" s="15"/>
      <c r="S526" s="15"/>
      <c r="T526" s="15"/>
    </row>
    <row r="527" spans="1:20" ht="12.7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61"/>
      <c r="O527" s="15"/>
      <c r="P527" s="15"/>
      <c r="Q527" s="15"/>
      <c r="R527" s="15"/>
      <c r="S527" s="15"/>
      <c r="T527" s="15"/>
    </row>
    <row r="528" spans="1:20" ht="12.7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61"/>
      <c r="O528" s="15"/>
      <c r="P528" s="15"/>
      <c r="Q528" s="15"/>
      <c r="R528" s="15"/>
      <c r="S528" s="15"/>
      <c r="T528" s="15"/>
    </row>
    <row r="529" spans="1:20" ht="12.7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61"/>
      <c r="O529" s="15"/>
      <c r="P529" s="15"/>
      <c r="Q529" s="15"/>
      <c r="R529" s="15"/>
      <c r="S529" s="15"/>
      <c r="T529" s="15"/>
    </row>
    <row r="530" spans="1:20" ht="12.7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61"/>
      <c r="O530" s="15"/>
      <c r="P530" s="15"/>
      <c r="Q530" s="15"/>
      <c r="R530" s="15"/>
      <c r="S530" s="15"/>
      <c r="T530" s="15"/>
    </row>
    <row r="531" spans="1:20" ht="12.7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61"/>
      <c r="O531" s="15"/>
      <c r="P531" s="15"/>
      <c r="Q531" s="15"/>
      <c r="R531" s="15"/>
      <c r="S531" s="15"/>
      <c r="T531" s="15"/>
    </row>
    <row r="532" spans="1:20" ht="12.7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61"/>
      <c r="O532" s="15"/>
      <c r="P532" s="15"/>
      <c r="Q532" s="15"/>
      <c r="R532" s="15"/>
      <c r="S532" s="15"/>
      <c r="T532" s="15"/>
    </row>
    <row r="533" spans="1:20" ht="12.7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61"/>
      <c r="O533" s="15"/>
      <c r="P533" s="15"/>
      <c r="Q533" s="15"/>
      <c r="R533" s="15"/>
      <c r="S533" s="15"/>
      <c r="T533" s="15"/>
    </row>
    <row r="534" spans="1:20" ht="12.7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61"/>
      <c r="O534" s="15"/>
      <c r="P534" s="15"/>
      <c r="Q534" s="15"/>
      <c r="R534" s="15"/>
      <c r="S534" s="15"/>
      <c r="T534" s="15"/>
    </row>
    <row r="535" spans="1:20" ht="12.7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61"/>
      <c r="O535" s="15"/>
      <c r="P535" s="15"/>
      <c r="Q535" s="15"/>
      <c r="R535" s="15"/>
      <c r="S535" s="15"/>
      <c r="T535" s="15"/>
    </row>
    <row r="536" spans="1:20" ht="12.7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61"/>
      <c r="O536" s="15"/>
      <c r="P536" s="15"/>
      <c r="Q536" s="15"/>
      <c r="R536" s="15"/>
      <c r="S536" s="15"/>
      <c r="T536" s="15"/>
    </row>
    <row r="537" spans="1:20" ht="12.7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61"/>
      <c r="O537" s="15"/>
      <c r="P537" s="15"/>
      <c r="Q537" s="15"/>
      <c r="R537" s="15"/>
      <c r="S537" s="15"/>
      <c r="T537" s="15"/>
    </row>
    <row r="538" spans="1:20" ht="12.7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61"/>
      <c r="O538" s="15"/>
      <c r="P538" s="15"/>
      <c r="Q538" s="15"/>
      <c r="R538" s="15"/>
      <c r="S538" s="15"/>
      <c r="T538" s="15"/>
    </row>
    <row r="539" spans="1:20" ht="12.7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61"/>
      <c r="O539" s="15"/>
      <c r="P539" s="15"/>
      <c r="Q539" s="15"/>
      <c r="R539" s="15"/>
      <c r="S539" s="15"/>
      <c r="T539" s="15"/>
    </row>
    <row r="540" spans="1:20" ht="12.7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61"/>
      <c r="O540" s="15"/>
      <c r="P540" s="15"/>
      <c r="Q540" s="15"/>
      <c r="R540" s="15"/>
      <c r="S540" s="15"/>
      <c r="T540" s="15"/>
    </row>
    <row r="541" spans="1:20" ht="12.7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61"/>
      <c r="O541" s="15"/>
      <c r="P541" s="15"/>
      <c r="Q541" s="15"/>
      <c r="R541" s="15"/>
      <c r="S541" s="15"/>
      <c r="T541" s="15"/>
    </row>
    <row r="542" spans="1:20" ht="12.7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61"/>
      <c r="O542" s="15"/>
      <c r="P542" s="15"/>
      <c r="Q542" s="15"/>
      <c r="R542" s="15"/>
      <c r="S542" s="15"/>
      <c r="T542" s="15"/>
    </row>
    <row r="543" spans="1:20" ht="12.7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61"/>
      <c r="O543" s="15"/>
      <c r="P543" s="15"/>
      <c r="Q543" s="15"/>
      <c r="R543" s="15"/>
      <c r="S543" s="15"/>
      <c r="T543" s="15"/>
    </row>
    <row r="544" spans="1:20" ht="12.7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61"/>
      <c r="O544" s="15"/>
      <c r="P544" s="15"/>
      <c r="Q544" s="15"/>
      <c r="R544" s="15"/>
      <c r="S544" s="15"/>
      <c r="T544" s="15"/>
    </row>
    <row r="545" spans="1:20" ht="12.7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61"/>
      <c r="O545" s="15"/>
      <c r="P545" s="15"/>
      <c r="Q545" s="15"/>
      <c r="R545" s="15"/>
      <c r="S545" s="15"/>
      <c r="T545" s="15"/>
    </row>
    <row r="546" spans="1:20" ht="12.7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61"/>
      <c r="O546" s="15"/>
      <c r="P546" s="15"/>
      <c r="Q546" s="15"/>
      <c r="R546" s="15"/>
      <c r="S546" s="15"/>
      <c r="T546" s="15"/>
    </row>
    <row r="547" spans="1:20" ht="12.7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61"/>
      <c r="O547" s="15"/>
      <c r="P547" s="15"/>
      <c r="Q547" s="15"/>
      <c r="R547" s="15"/>
      <c r="S547" s="15"/>
      <c r="T547" s="15"/>
    </row>
    <row r="548" spans="1:20" ht="12.7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61"/>
      <c r="O548" s="15"/>
      <c r="P548" s="15"/>
      <c r="Q548" s="15"/>
      <c r="R548" s="15"/>
      <c r="S548" s="15"/>
      <c r="T548" s="15"/>
    </row>
    <row r="549" spans="1:20" ht="12.7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61"/>
      <c r="O549" s="15"/>
      <c r="P549" s="15"/>
      <c r="Q549" s="15"/>
      <c r="R549" s="15"/>
      <c r="S549" s="15"/>
      <c r="T549" s="15"/>
    </row>
    <row r="550" spans="1:20" ht="12.7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61"/>
      <c r="O550" s="15"/>
      <c r="P550" s="15"/>
      <c r="Q550" s="15"/>
      <c r="R550" s="15"/>
      <c r="S550" s="15"/>
      <c r="T550" s="15"/>
    </row>
    <row r="551" spans="1:20" ht="12.7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61"/>
      <c r="O551" s="15"/>
      <c r="P551" s="15"/>
      <c r="Q551" s="15"/>
      <c r="R551" s="15"/>
      <c r="S551" s="15"/>
      <c r="T551" s="15"/>
    </row>
    <row r="552" spans="1:20" ht="12.7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61"/>
      <c r="O552" s="15"/>
      <c r="P552" s="15"/>
      <c r="Q552" s="15"/>
      <c r="R552" s="15"/>
      <c r="S552" s="15"/>
      <c r="T552" s="15"/>
    </row>
    <row r="553" spans="1:20" ht="12.7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61"/>
      <c r="O553" s="15"/>
      <c r="P553" s="15"/>
      <c r="Q553" s="15"/>
      <c r="R553" s="15"/>
      <c r="S553" s="15"/>
      <c r="T553" s="15"/>
    </row>
    <row r="554" spans="1:20" ht="12.7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61"/>
      <c r="O554" s="15"/>
      <c r="P554" s="15"/>
      <c r="Q554" s="15"/>
      <c r="R554" s="15"/>
      <c r="S554" s="15"/>
      <c r="T554" s="15"/>
    </row>
    <row r="555" spans="1:20" ht="12.7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61"/>
      <c r="O555" s="15"/>
      <c r="P555" s="15"/>
      <c r="Q555" s="15"/>
      <c r="R555" s="15"/>
      <c r="S555" s="15"/>
      <c r="T555" s="15"/>
    </row>
    <row r="556" spans="1:20" ht="12.7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61"/>
      <c r="O556" s="15"/>
      <c r="P556" s="15"/>
      <c r="Q556" s="15"/>
      <c r="R556" s="15"/>
      <c r="S556" s="15"/>
      <c r="T556" s="15"/>
    </row>
    <row r="557" spans="1:20" ht="12.7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61"/>
      <c r="O557" s="15"/>
      <c r="P557" s="15"/>
      <c r="Q557" s="15"/>
      <c r="R557" s="15"/>
      <c r="S557" s="15"/>
      <c r="T557" s="15"/>
    </row>
    <row r="558" spans="1:20" ht="12.7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61"/>
      <c r="O558" s="15"/>
      <c r="P558" s="15"/>
      <c r="Q558" s="15"/>
      <c r="R558" s="15"/>
      <c r="S558" s="15"/>
      <c r="T558" s="15"/>
    </row>
    <row r="559" spans="1:20" ht="12.7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61"/>
      <c r="O559" s="15"/>
      <c r="P559" s="15"/>
      <c r="Q559" s="15"/>
      <c r="R559" s="15"/>
      <c r="S559" s="15"/>
      <c r="T559" s="15"/>
    </row>
    <row r="560" spans="1:20" ht="12.7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61"/>
      <c r="O560" s="15"/>
      <c r="P560" s="15"/>
      <c r="Q560" s="15"/>
      <c r="R560" s="15"/>
      <c r="S560" s="15"/>
      <c r="T560" s="15"/>
    </row>
    <row r="561" spans="1:20" ht="12.7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61"/>
      <c r="O561" s="15"/>
      <c r="P561" s="15"/>
      <c r="Q561" s="15"/>
      <c r="R561" s="15"/>
      <c r="S561" s="15"/>
      <c r="T561" s="15"/>
    </row>
    <row r="562" spans="1:20" ht="12.7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61"/>
      <c r="O562" s="15"/>
      <c r="P562" s="15"/>
      <c r="Q562" s="15"/>
      <c r="R562" s="15"/>
      <c r="S562" s="15"/>
      <c r="T562" s="15"/>
    </row>
    <row r="563" spans="1:20" ht="12.7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61"/>
      <c r="O563" s="15"/>
      <c r="P563" s="15"/>
      <c r="Q563" s="15"/>
      <c r="R563" s="15"/>
      <c r="S563" s="15"/>
      <c r="T563" s="15"/>
    </row>
    <row r="564" spans="1:20" ht="12.7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61"/>
      <c r="O564" s="15"/>
      <c r="P564" s="15"/>
      <c r="Q564" s="15"/>
      <c r="R564" s="15"/>
      <c r="S564" s="15"/>
      <c r="T564" s="15"/>
    </row>
    <row r="565" spans="1:20" ht="12.7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61"/>
      <c r="O565" s="15"/>
      <c r="P565" s="15"/>
      <c r="Q565" s="15"/>
      <c r="R565" s="15"/>
      <c r="S565" s="15"/>
      <c r="T565" s="15"/>
    </row>
    <row r="566" spans="1:20" ht="12.7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61"/>
      <c r="O566" s="15"/>
      <c r="P566" s="15"/>
      <c r="Q566" s="15"/>
      <c r="R566" s="15"/>
      <c r="S566" s="15"/>
      <c r="T566" s="15"/>
    </row>
    <row r="567" spans="1:20" ht="12.7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61"/>
      <c r="O567" s="15"/>
      <c r="P567" s="15"/>
      <c r="Q567" s="15"/>
      <c r="R567" s="15"/>
      <c r="S567" s="15"/>
      <c r="T567" s="15"/>
    </row>
    <row r="568" spans="1:20" ht="12.7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61"/>
      <c r="O568" s="15"/>
      <c r="P568" s="15"/>
      <c r="Q568" s="15"/>
      <c r="R568" s="15"/>
      <c r="S568" s="15"/>
      <c r="T568" s="15"/>
    </row>
    <row r="569" spans="1:20" ht="12.7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61"/>
      <c r="O569" s="15"/>
      <c r="P569" s="15"/>
      <c r="Q569" s="15"/>
      <c r="R569" s="15"/>
      <c r="S569" s="15"/>
      <c r="T569" s="15"/>
    </row>
    <row r="570" spans="1:20" ht="12.7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61"/>
      <c r="O570" s="15"/>
      <c r="P570" s="15"/>
      <c r="Q570" s="15"/>
      <c r="R570" s="15"/>
      <c r="S570" s="15"/>
      <c r="T570" s="15"/>
    </row>
    <row r="571" spans="1:20" ht="12.7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61"/>
      <c r="O571" s="15"/>
      <c r="P571" s="15"/>
      <c r="Q571" s="15"/>
      <c r="R571" s="15"/>
      <c r="S571" s="15"/>
      <c r="T571" s="15"/>
    </row>
    <row r="572" spans="1:20" ht="12.7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61"/>
      <c r="O572" s="15"/>
      <c r="P572" s="15"/>
      <c r="Q572" s="15"/>
      <c r="R572" s="15"/>
      <c r="S572" s="15"/>
      <c r="T572" s="15"/>
    </row>
    <row r="573" spans="1:20" ht="12.7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61"/>
      <c r="O573" s="15"/>
      <c r="P573" s="15"/>
      <c r="Q573" s="15"/>
      <c r="R573" s="15"/>
      <c r="S573" s="15"/>
      <c r="T573" s="15"/>
    </row>
    <row r="574" spans="1:20" ht="12.7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61"/>
      <c r="O574" s="15"/>
      <c r="P574" s="15"/>
      <c r="Q574" s="15"/>
      <c r="R574" s="15"/>
      <c r="S574" s="15"/>
      <c r="T574" s="15"/>
    </row>
    <row r="575" spans="1:20" ht="12.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61"/>
      <c r="O575" s="15"/>
      <c r="P575" s="15"/>
      <c r="Q575" s="15"/>
      <c r="R575" s="15"/>
      <c r="S575" s="15"/>
      <c r="T575" s="15"/>
    </row>
    <row r="576" spans="1:20" ht="12.7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61"/>
      <c r="O576" s="15"/>
      <c r="P576" s="15"/>
      <c r="Q576" s="15"/>
      <c r="R576" s="15"/>
      <c r="S576" s="15"/>
      <c r="T576" s="15"/>
    </row>
    <row r="577" spans="1:20" ht="12.7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61"/>
      <c r="O577" s="15"/>
      <c r="P577" s="15"/>
      <c r="Q577" s="15"/>
      <c r="R577" s="15"/>
      <c r="S577" s="15"/>
      <c r="T577" s="15"/>
    </row>
    <row r="578" spans="1:20" ht="12.7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61"/>
      <c r="O578" s="15"/>
      <c r="P578" s="15"/>
      <c r="Q578" s="15"/>
      <c r="R578" s="15"/>
      <c r="S578" s="15"/>
      <c r="T578" s="15"/>
    </row>
    <row r="579" spans="1:20" ht="12.7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61"/>
      <c r="O579" s="15"/>
      <c r="P579" s="15"/>
      <c r="Q579" s="15"/>
      <c r="R579" s="15"/>
      <c r="S579" s="15"/>
      <c r="T579" s="15"/>
    </row>
    <row r="580" spans="1:20" ht="12.7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61"/>
      <c r="O580" s="15"/>
      <c r="P580" s="15"/>
      <c r="Q580" s="15"/>
      <c r="R580" s="15"/>
      <c r="S580" s="15"/>
      <c r="T580" s="15"/>
    </row>
    <row r="581" spans="1:20" ht="12.7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61"/>
      <c r="O581" s="15"/>
      <c r="P581" s="15"/>
      <c r="Q581" s="15"/>
      <c r="R581" s="15"/>
      <c r="S581" s="15"/>
      <c r="T581" s="15"/>
    </row>
    <row r="582" spans="1:20" ht="12.7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61"/>
      <c r="O582" s="15"/>
      <c r="P582" s="15"/>
      <c r="Q582" s="15"/>
      <c r="R582" s="15"/>
      <c r="S582" s="15"/>
      <c r="T582" s="15"/>
    </row>
    <row r="583" spans="1:20" ht="12.7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61"/>
      <c r="O583" s="15"/>
      <c r="P583" s="15"/>
      <c r="Q583" s="15"/>
      <c r="R583" s="15"/>
      <c r="S583" s="15"/>
      <c r="T583" s="15"/>
    </row>
    <row r="584" spans="1:20" ht="12.7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61"/>
      <c r="O584" s="15"/>
      <c r="P584" s="15"/>
      <c r="Q584" s="15"/>
      <c r="R584" s="15"/>
      <c r="S584" s="15"/>
      <c r="T584" s="15"/>
    </row>
    <row r="585" spans="1:20" ht="12.7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61"/>
      <c r="O585" s="15"/>
      <c r="P585" s="15"/>
      <c r="Q585" s="15"/>
      <c r="R585" s="15"/>
      <c r="S585" s="15"/>
      <c r="T585" s="15"/>
    </row>
    <row r="586" spans="1:20" ht="12.7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61"/>
      <c r="O586" s="15"/>
      <c r="P586" s="15"/>
      <c r="Q586" s="15"/>
      <c r="R586" s="15"/>
      <c r="S586" s="15"/>
      <c r="T586" s="15"/>
    </row>
    <row r="587" spans="1:20" ht="12.7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61"/>
      <c r="O587" s="15"/>
      <c r="P587" s="15"/>
      <c r="Q587" s="15"/>
      <c r="R587" s="15"/>
      <c r="S587" s="15"/>
      <c r="T587" s="15"/>
    </row>
    <row r="588" spans="1:20" ht="12.7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61"/>
      <c r="O588" s="15"/>
      <c r="P588" s="15"/>
      <c r="Q588" s="15"/>
      <c r="R588" s="15"/>
      <c r="S588" s="15"/>
      <c r="T588" s="15"/>
    </row>
    <row r="589" spans="1:20" ht="12.7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61"/>
      <c r="O589" s="15"/>
      <c r="P589" s="15"/>
      <c r="Q589" s="15"/>
      <c r="R589" s="15"/>
      <c r="S589" s="15"/>
      <c r="T589" s="15"/>
    </row>
    <row r="590" spans="1:20" ht="12.7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61"/>
      <c r="O590" s="15"/>
      <c r="P590" s="15"/>
      <c r="Q590" s="15"/>
      <c r="R590" s="15"/>
      <c r="S590" s="15"/>
      <c r="T590" s="15"/>
    </row>
    <row r="591" spans="1:20" ht="12.7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61"/>
      <c r="O591" s="15"/>
      <c r="P591" s="15"/>
      <c r="Q591" s="15"/>
      <c r="R591" s="15"/>
      <c r="S591" s="15"/>
      <c r="T591" s="15"/>
    </row>
    <row r="592" spans="1:20" ht="12.7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61"/>
      <c r="O592" s="15"/>
      <c r="P592" s="15"/>
      <c r="Q592" s="15"/>
      <c r="R592" s="15"/>
      <c r="S592" s="15"/>
      <c r="T592" s="15"/>
    </row>
    <row r="593" spans="1:20" ht="12.7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61"/>
      <c r="O593" s="15"/>
      <c r="P593" s="15"/>
      <c r="Q593" s="15"/>
      <c r="R593" s="15"/>
      <c r="S593" s="15"/>
      <c r="T593" s="15"/>
    </row>
    <row r="594" spans="1:20" ht="12.7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61"/>
      <c r="O594" s="15"/>
      <c r="P594" s="15"/>
      <c r="Q594" s="15"/>
      <c r="R594" s="15"/>
      <c r="S594" s="15"/>
      <c r="T594" s="15"/>
    </row>
    <row r="595" spans="1:20" ht="12.7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61"/>
      <c r="O595" s="15"/>
      <c r="P595" s="15"/>
      <c r="Q595" s="15"/>
      <c r="R595" s="15"/>
      <c r="S595" s="15"/>
      <c r="T595" s="15"/>
    </row>
    <row r="596" spans="1:20" ht="12.7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61"/>
      <c r="O596" s="15"/>
      <c r="P596" s="15"/>
      <c r="Q596" s="15"/>
      <c r="R596" s="15"/>
      <c r="S596" s="15"/>
      <c r="T596" s="15"/>
    </row>
    <row r="597" spans="1:20" ht="12.7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61"/>
      <c r="O597" s="15"/>
      <c r="P597" s="15"/>
      <c r="Q597" s="15"/>
      <c r="R597" s="15"/>
      <c r="S597" s="15"/>
      <c r="T597" s="15"/>
    </row>
    <row r="598" spans="1:20" ht="12.7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61"/>
      <c r="O598" s="15"/>
      <c r="P598" s="15"/>
      <c r="Q598" s="15"/>
      <c r="R598" s="15"/>
      <c r="S598" s="15"/>
      <c r="T598" s="15"/>
    </row>
    <row r="599" spans="1:20" ht="12.7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61"/>
      <c r="O599" s="15"/>
      <c r="P599" s="15"/>
      <c r="Q599" s="15"/>
      <c r="R599" s="15"/>
      <c r="S599" s="15"/>
      <c r="T599" s="15"/>
    </row>
    <row r="600" spans="1:20" ht="12.7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61"/>
      <c r="O600" s="15"/>
      <c r="P600" s="15"/>
      <c r="Q600" s="15"/>
      <c r="R600" s="15"/>
      <c r="S600" s="15"/>
      <c r="T600" s="15"/>
    </row>
    <row r="601" spans="1:20" ht="12.7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61"/>
      <c r="O601" s="15"/>
      <c r="P601" s="15"/>
      <c r="Q601" s="15"/>
      <c r="R601" s="15"/>
      <c r="S601" s="15"/>
      <c r="T601" s="15"/>
    </row>
    <row r="602" spans="1:20" ht="12.7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61"/>
      <c r="O602" s="15"/>
      <c r="P602" s="15"/>
      <c r="Q602" s="15"/>
      <c r="R602" s="15"/>
      <c r="S602" s="15"/>
      <c r="T602" s="15"/>
    </row>
    <row r="603" spans="1:20" ht="12.7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61"/>
      <c r="O603" s="15"/>
      <c r="P603" s="15"/>
      <c r="Q603" s="15"/>
      <c r="R603" s="15"/>
      <c r="S603" s="15"/>
      <c r="T603" s="15"/>
    </row>
    <row r="604" spans="1:20" ht="12.7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61"/>
      <c r="O604" s="15"/>
      <c r="P604" s="15"/>
      <c r="Q604" s="15"/>
      <c r="R604" s="15"/>
      <c r="S604" s="15"/>
      <c r="T604" s="15"/>
    </row>
    <row r="605" spans="1:20" ht="12.7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61"/>
      <c r="O605" s="15"/>
      <c r="P605" s="15"/>
      <c r="Q605" s="15"/>
      <c r="R605" s="15"/>
      <c r="S605" s="15"/>
      <c r="T605" s="15"/>
    </row>
    <row r="606" spans="1:20" ht="12.7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61"/>
      <c r="O606" s="15"/>
      <c r="P606" s="15"/>
      <c r="Q606" s="15"/>
      <c r="R606" s="15"/>
      <c r="S606" s="15"/>
      <c r="T606" s="15"/>
    </row>
    <row r="607" spans="1:20" ht="12.7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61"/>
      <c r="O607" s="15"/>
      <c r="P607" s="15"/>
      <c r="Q607" s="15"/>
      <c r="R607" s="15"/>
      <c r="S607" s="15"/>
      <c r="T607" s="15"/>
    </row>
    <row r="608" spans="1:20" ht="12.7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61"/>
      <c r="O608" s="15"/>
      <c r="P608" s="15"/>
      <c r="Q608" s="15"/>
      <c r="R608" s="15"/>
      <c r="S608" s="15"/>
      <c r="T608" s="15"/>
    </row>
    <row r="609" spans="1:20" ht="12.7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61"/>
      <c r="O609" s="15"/>
      <c r="P609" s="15"/>
      <c r="Q609" s="15"/>
      <c r="R609" s="15"/>
      <c r="S609" s="15"/>
      <c r="T609" s="15"/>
    </row>
    <row r="610" spans="1:20" ht="12.7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61"/>
      <c r="O610" s="15"/>
      <c r="P610" s="15"/>
      <c r="Q610" s="15"/>
      <c r="R610" s="15"/>
      <c r="S610" s="15"/>
      <c r="T610" s="15"/>
    </row>
    <row r="611" spans="1:20" ht="12.7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61"/>
      <c r="O611" s="15"/>
      <c r="P611" s="15"/>
      <c r="Q611" s="15"/>
      <c r="R611" s="15"/>
      <c r="S611" s="15"/>
      <c r="T611" s="15"/>
    </row>
    <row r="612" spans="1:20" ht="12.7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61"/>
      <c r="O612" s="15"/>
      <c r="P612" s="15"/>
      <c r="Q612" s="15"/>
      <c r="R612" s="15"/>
      <c r="S612" s="15"/>
      <c r="T612" s="15"/>
    </row>
    <row r="613" spans="1:20" ht="12.7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61"/>
      <c r="O613" s="15"/>
      <c r="P613" s="15"/>
      <c r="Q613" s="15"/>
      <c r="R613" s="15"/>
      <c r="S613" s="15"/>
      <c r="T613" s="15"/>
    </row>
    <row r="614" spans="1:20" ht="12.7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61"/>
      <c r="O614" s="15"/>
      <c r="P614" s="15"/>
      <c r="Q614" s="15"/>
      <c r="R614" s="15"/>
      <c r="S614" s="15"/>
      <c r="T614" s="15"/>
    </row>
    <row r="615" spans="1:20" ht="12.7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61"/>
      <c r="O615" s="15"/>
      <c r="P615" s="15"/>
      <c r="Q615" s="15"/>
      <c r="R615" s="15"/>
      <c r="S615" s="15"/>
      <c r="T615" s="15"/>
    </row>
    <row r="616" spans="1:20" ht="12.7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61"/>
      <c r="O616" s="15"/>
      <c r="P616" s="15"/>
      <c r="Q616" s="15"/>
      <c r="R616" s="15"/>
      <c r="S616" s="15"/>
      <c r="T616" s="15"/>
    </row>
    <row r="617" spans="1:20" ht="12.7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61"/>
      <c r="O617" s="15"/>
      <c r="P617" s="15"/>
      <c r="Q617" s="15"/>
      <c r="R617" s="15"/>
      <c r="S617" s="15"/>
      <c r="T617" s="15"/>
    </row>
    <row r="618" spans="1:20" ht="12.7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61"/>
      <c r="O618" s="15"/>
      <c r="P618" s="15"/>
      <c r="Q618" s="15"/>
      <c r="R618" s="15"/>
      <c r="S618" s="15"/>
      <c r="T618" s="15"/>
    </row>
    <row r="619" spans="1:20" ht="12.7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61"/>
      <c r="O619" s="15"/>
      <c r="P619" s="15"/>
      <c r="Q619" s="15"/>
      <c r="R619" s="15"/>
      <c r="S619" s="15"/>
      <c r="T619" s="15"/>
    </row>
    <row r="620" spans="1:20" ht="12.7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61"/>
      <c r="O620" s="15"/>
      <c r="P620" s="15"/>
      <c r="Q620" s="15"/>
      <c r="R620" s="15"/>
      <c r="S620" s="15"/>
      <c r="T620" s="15"/>
    </row>
    <row r="621" spans="1:20" ht="12.7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61"/>
      <c r="O621" s="15"/>
      <c r="P621" s="15"/>
      <c r="Q621" s="15"/>
      <c r="R621" s="15"/>
      <c r="S621" s="15"/>
      <c r="T621" s="15"/>
    </row>
    <row r="622" spans="1:20" ht="12.7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61"/>
      <c r="O622" s="15"/>
      <c r="P622" s="15"/>
      <c r="Q622" s="15"/>
      <c r="R622" s="15"/>
      <c r="S622" s="15"/>
      <c r="T622" s="15"/>
    </row>
    <row r="623" spans="1:20" ht="12.7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61"/>
      <c r="O623" s="15"/>
      <c r="P623" s="15"/>
      <c r="Q623" s="15"/>
      <c r="R623" s="15"/>
      <c r="S623" s="15"/>
      <c r="T623" s="15"/>
    </row>
    <row r="624" spans="1:20" ht="12.7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61"/>
      <c r="O624" s="15"/>
      <c r="P624" s="15"/>
      <c r="Q624" s="15"/>
      <c r="R624" s="15"/>
      <c r="S624" s="15"/>
      <c r="T624" s="15"/>
    </row>
    <row r="625" spans="1:20" ht="12.7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61"/>
      <c r="O625" s="15"/>
      <c r="P625" s="15"/>
      <c r="Q625" s="15"/>
      <c r="R625" s="15"/>
      <c r="S625" s="15"/>
      <c r="T625" s="15"/>
    </row>
    <row r="626" spans="1:20" ht="12.7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61"/>
      <c r="O626" s="15"/>
      <c r="P626" s="15"/>
      <c r="Q626" s="15"/>
      <c r="R626" s="15"/>
      <c r="S626" s="15"/>
      <c r="T626" s="15"/>
    </row>
    <row r="627" spans="1:20" ht="12.7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61"/>
      <c r="O627" s="15"/>
      <c r="P627" s="15"/>
      <c r="Q627" s="15"/>
      <c r="R627" s="15"/>
      <c r="S627" s="15"/>
      <c r="T627" s="15"/>
    </row>
    <row r="628" spans="1:20" ht="12.7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61"/>
      <c r="O628" s="15"/>
      <c r="P628" s="15"/>
      <c r="Q628" s="15"/>
      <c r="R628" s="15"/>
      <c r="S628" s="15"/>
      <c r="T628" s="15"/>
    </row>
    <row r="629" spans="1:20" ht="12.7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61"/>
      <c r="O629" s="15"/>
      <c r="P629" s="15"/>
      <c r="Q629" s="15"/>
      <c r="R629" s="15"/>
      <c r="S629" s="15"/>
      <c r="T629" s="15"/>
    </row>
    <row r="630" spans="1:20" ht="12.7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61"/>
      <c r="O630" s="15"/>
      <c r="P630" s="15"/>
      <c r="Q630" s="15"/>
      <c r="R630" s="15"/>
      <c r="S630" s="15"/>
      <c r="T630" s="15"/>
    </row>
    <row r="631" spans="1:20" ht="12.7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61"/>
      <c r="O631" s="15"/>
      <c r="P631" s="15"/>
      <c r="Q631" s="15"/>
      <c r="R631" s="15"/>
      <c r="S631" s="15"/>
      <c r="T631" s="15"/>
    </row>
    <row r="632" spans="1:20" ht="12.7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61"/>
      <c r="O632" s="15"/>
      <c r="P632" s="15"/>
      <c r="Q632" s="15"/>
      <c r="R632" s="15"/>
      <c r="S632" s="15"/>
      <c r="T632" s="15"/>
    </row>
    <row r="633" spans="1:20" ht="12.7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61"/>
      <c r="O633" s="15"/>
      <c r="P633" s="15"/>
      <c r="Q633" s="15"/>
      <c r="R633" s="15"/>
      <c r="S633" s="15"/>
      <c r="T633" s="15"/>
    </row>
    <row r="634" spans="1:20" ht="12.7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61"/>
      <c r="O634" s="15"/>
      <c r="P634" s="15"/>
      <c r="Q634" s="15"/>
      <c r="R634" s="15"/>
      <c r="S634" s="15"/>
      <c r="T634" s="15"/>
    </row>
    <row r="635" spans="1:20" ht="12.7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61"/>
      <c r="O635" s="15"/>
      <c r="P635" s="15"/>
      <c r="Q635" s="15"/>
      <c r="R635" s="15"/>
      <c r="S635" s="15"/>
      <c r="T635" s="15"/>
    </row>
    <row r="636" spans="1:20" ht="12.7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61"/>
      <c r="O636" s="15"/>
      <c r="P636" s="15"/>
      <c r="Q636" s="15"/>
      <c r="R636" s="15"/>
      <c r="S636" s="15"/>
      <c r="T636" s="15"/>
    </row>
    <row r="637" spans="1:20" ht="12.7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61"/>
      <c r="O637" s="15"/>
      <c r="P637" s="15"/>
      <c r="Q637" s="15"/>
      <c r="R637" s="15"/>
      <c r="S637" s="15"/>
      <c r="T637" s="15"/>
    </row>
    <row r="638" spans="1:20" ht="12.7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61"/>
      <c r="O638" s="15"/>
      <c r="P638" s="15"/>
      <c r="Q638" s="15"/>
      <c r="R638" s="15"/>
      <c r="S638" s="15"/>
      <c r="T638" s="15"/>
    </row>
    <row r="639" spans="1:20" ht="12.7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61"/>
      <c r="O639" s="15"/>
      <c r="P639" s="15"/>
      <c r="Q639" s="15"/>
      <c r="R639" s="15"/>
      <c r="S639" s="15"/>
      <c r="T639" s="15"/>
    </row>
    <row r="640" spans="1:20" ht="12.7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61"/>
      <c r="O640" s="15"/>
      <c r="P640" s="15"/>
      <c r="Q640" s="15"/>
      <c r="R640" s="15"/>
      <c r="S640" s="15"/>
      <c r="T640" s="15"/>
    </row>
    <row r="641" spans="1:20" ht="12.7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61"/>
      <c r="O641" s="15"/>
      <c r="P641" s="15"/>
      <c r="Q641" s="15"/>
      <c r="R641" s="15"/>
      <c r="S641" s="15"/>
      <c r="T641" s="15"/>
    </row>
    <row r="642" spans="1:20" ht="12.7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61"/>
      <c r="O642" s="15"/>
      <c r="P642" s="15"/>
      <c r="Q642" s="15"/>
      <c r="R642" s="15"/>
      <c r="S642" s="15"/>
      <c r="T642" s="15"/>
    </row>
    <row r="643" spans="1:20" ht="12.7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61"/>
      <c r="O643" s="15"/>
      <c r="P643" s="15"/>
      <c r="Q643" s="15"/>
      <c r="R643" s="15"/>
      <c r="S643" s="15"/>
      <c r="T643" s="15"/>
    </row>
    <row r="644" spans="1:20" ht="12.7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61"/>
      <c r="O644" s="15"/>
      <c r="P644" s="15"/>
      <c r="Q644" s="15"/>
      <c r="R644" s="15"/>
      <c r="S644" s="15"/>
      <c r="T644" s="15"/>
    </row>
    <row r="645" spans="1:20" ht="12.7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61"/>
      <c r="O645" s="15"/>
      <c r="P645" s="15"/>
      <c r="Q645" s="15"/>
      <c r="R645" s="15"/>
      <c r="S645" s="15"/>
      <c r="T645" s="15"/>
    </row>
    <row r="646" spans="1:20" ht="12.7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61"/>
      <c r="O646" s="15"/>
      <c r="P646" s="15"/>
      <c r="Q646" s="15"/>
      <c r="R646" s="15"/>
      <c r="S646" s="15"/>
      <c r="T646" s="15"/>
    </row>
    <row r="647" spans="1:20" ht="12.7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61"/>
      <c r="O647" s="15"/>
      <c r="P647" s="15"/>
      <c r="Q647" s="15"/>
      <c r="R647" s="15"/>
      <c r="S647" s="15"/>
      <c r="T647" s="15"/>
    </row>
    <row r="648" spans="1:20" ht="12.7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61"/>
      <c r="O648" s="15"/>
      <c r="P648" s="15"/>
      <c r="Q648" s="15"/>
      <c r="R648" s="15"/>
      <c r="S648" s="15"/>
      <c r="T648" s="15"/>
    </row>
    <row r="649" spans="1:20" ht="12.7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61"/>
      <c r="O649" s="15"/>
      <c r="P649" s="15"/>
      <c r="Q649" s="15"/>
      <c r="R649" s="15"/>
      <c r="S649" s="15"/>
      <c r="T649" s="15"/>
    </row>
    <row r="650" spans="1:20" ht="12.7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61"/>
      <c r="O650" s="15"/>
      <c r="P650" s="15"/>
      <c r="Q650" s="15"/>
      <c r="R650" s="15"/>
      <c r="S650" s="15"/>
      <c r="T650" s="15"/>
    </row>
    <row r="651" spans="1:20" ht="12.7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61"/>
      <c r="O651" s="15"/>
      <c r="P651" s="15"/>
      <c r="Q651" s="15"/>
      <c r="R651" s="15"/>
      <c r="S651" s="15"/>
      <c r="T651" s="15"/>
    </row>
    <row r="652" spans="1:20" ht="12.7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61"/>
      <c r="O652" s="15"/>
      <c r="P652" s="15"/>
      <c r="Q652" s="15"/>
      <c r="R652" s="15"/>
      <c r="S652" s="15"/>
      <c r="T652" s="15"/>
    </row>
    <row r="653" spans="1:20" ht="12.7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61"/>
      <c r="O653" s="15"/>
      <c r="P653" s="15"/>
      <c r="Q653" s="15"/>
      <c r="R653" s="15"/>
      <c r="S653" s="15"/>
      <c r="T653" s="15"/>
    </row>
    <row r="654" spans="1:20" ht="12.7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61"/>
      <c r="O654" s="15"/>
      <c r="P654" s="15"/>
      <c r="Q654" s="15"/>
      <c r="R654" s="15"/>
      <c r="S654" s="15"/>
      <c r="T654" s="15"/>
    </row>
    <row r="655" spans="1:20" ht="12.7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61"/>
      <c r="O655" s="15"/>
      <c r="P655" s="15"/>
      <c r="Q655" s="15"/>
      <c r="R655" s="15"/>
      <c r="S655" s="15"/>
      <c r="T655" s="15"/>
    </row>
    <row r="656" spans="1:20" ht="12.7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61"/>
      <c r="O656" s="15"/>
      <c r="P656" s="15"/>
      <c r="Q656" s="15"/>
      <c r="R656" s="15"/>
      <c r="S656" s="15"/>
      <c r="T656" s="15"/>
    </row>
    <row r="657" spans="1:20" ht="12.7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61"/>
      <c r="O657" s="15"/>
      <c r="P657" s="15"/>
      <c r="Q657" s="15"/>
      <c r="R657" s="15"/>
      <c r="S657" s="15"/>
      <c r="T657" s="15"/>
    </row>
    <row r="658" spans="1:20" ht="12.7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61"/>
      <c r="O658" s="15"/>
      <c r="P658" s="15"/>
      <c r="Q658" s="15"/>
      <c r="R658" s="15"/>
      <c r="S658" s="15"/>
      <c r="T658" s="15"/>
    </row>
    <row r="659" spans="1:20" ht="12.7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61"/>
      <c r="O659" s="15"/>
      <c r="P659" s="15"/>
      <c r="Q659" s="15"/>
      <c r="R659" s="15"/>
      <c r="S659" s="15"/>
      <c r="T659" s="15"/>
    </row>
    <row r="660" spans="1:20" ht="12.7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61"/>
      <c r="O660" s="15"/>
      <c r="P660" s="15"/>
      <c r="Q660" s="15"/>
      <c r="R660" s="15"/>
      <c r="S660" s="15"/>
      <c r="T660" s="15"/>
    </row>
    <row r="661" spans="1:20" ht="12.7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61"/>
      <c r="O661" s="15"/>
      <c r="P661" s="15"/>
      <c r="Q661" s="15"/>
      <c r="R661" s="15"/>
      <c r="S661" s="15"/>
      <c r="T661" s="15"/>
    </row>
    <row r="662" spans="1:20" ht="12.7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61"/>
      <c r="O662" s="15"/>
      <c r="P662" s="15"/>
      <c r="Q662" s="15"/>
      <c r="R662" s="15"/>
      <c r="S662" s="15"/>
      <c r="T662" s="15"/>
    </row>
    <row r="663" spans="1:20" ht="12.7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61"/>
      <c r="O663" s="15"/>
      <c r="P663" s="15"/>
      <c r="Q663" s="15"/>
      <c r="R663" s="15"/>
      <c r="S663" s="15"/>
      <c r="T663" s="15"/>
    </row>
    <row r="664" spans="1:20" ht="12.7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61"/>
      <c r="O664" s="15"/>
      <c r="P664" s="15"/>
      <c r="Q664" s="15"/>
      <c r="R664" s="15"/>
      <c r="S664" s="15"/>
      <c r="T664" s="15"/>
    </row>
    <row r="665" spans="1:20" ht="12.7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61"/>
      <c r="O665" s="15"/>
      <c r="P665" s="15"/>
      <c r="Q665" s="15"/>
      <c r="R665" s="15"/>
      <c r="S665" s="15"/>
      <c r="T665" s="15"/>
    </row>
    <row r="666" spans="1:20" ht="12.7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61"/>
      <c r="O666" s="15"/>
      <c r="P666" s="15"/>
      <c r="Q666" s="15"/>
      <c r="R666" s="15"/>
      <c r="S666" s="15"/>
      <c r="T666" s="15"/>
    </row>
    <row r="667" spans="1:20" ht="12.7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61"/>
      <c r="O667" s="15"/>
      <c r="P667" s="15"/>
      <c r="Q667" s="15"/>
      <c r="R667" s="15"/>
      <c r="S667" s="15"/>
      <c r="T667" s="15"/>
    </row>
    <row r="668" spans="1:20" ht="12.7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61"/>
      <c r="O668" s="15"/>
      <c r="P668" s="15"/>
      <c r="Q668" s="15"/>
      <c r="R668" s="15"/>
      <c r="S668" s="15"/>
      <c r="T668" s="15"/>
    </row>
    <row r="669" spans="1:20" ht="12.7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61"/>
      <c r="O669" s="15"/>
      <c r="P669" s="15"/>
      <c r="Q669" s="15"/>
      <c r="R669" s="15"/>
      <c r="S669" s="15"/>
      <c r="T669" s="15"/>
    </row>
    <row r="670" spans="1:20" ht="12.7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61"/>
      <c r="O670" s="15"/>
      <c r="P670" s="15"/>
      <c r="Q670" s="15"/>
      <c r="R670" s="15"/>
      <c r="S670" s="15"/>
      <c r="T670" s="15"/>
    </row>
    <row r="671" spans="1:20" ht="12.7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61"/>
      <c r="O671" s="15"/>
      <c r="P671" s="15"/>
      <c r="Q671" s="15"/>
      <c r="R671" s="15"/>
      <c r="S671" s="15"/>
      <c r="T671" s="15"/>
    </row>
    <row r="672" spans="1:20" ht="12.7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61"/>
      <c r="O672" s="15"/>
      <c r="P672" s="15"/>
      <c r="Q672" s="15"/>
      <c r="R672" s="15"/>
      <c r="S672" s="15"/>
      <c r="T672" s="15"/>
    </row>
    <row r="673" spans="1:20" ht="12.7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61"/>
      <c r="O673" s="15"/>
      <c r="P673" s="15"/>
      <c r="Q673" s="15"/>
      <c r="R673" s="15"/>
      <c r="S673" s="15"/>
      <c r="T673" s="15"/>
    </row>
    <row r="674" spans="1:20" ht="12.7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61"/>
      <c r="O674" s="15"/>
      <c r="P674" s="15"/>
      <c r="Q674" s="15"/>
      <c r="R674" s="15"/>
      <c r="S674" s="15"/>
      <c r="T674" s="15"/>
    </row>
    <row r="675" spans="1:20" ht="12.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61"/>
      <c r="O675" s="15"/>
      <c r="P675" s="15"/>
      <c r="Q675" s="15"/>
      <c r="R675" s="15"/>
      <c r="S675" s="15"/>
      <c r="T675" s="15"/>
    </row>
    <row r="676" spans="1:20" ht="12.7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61"/>
      <c r="O676" s="15"/>
      <c r="P676" s="15"/>
      <c r="Q676" s="15"/>
      <c r="R676" s="15"/>
      <c r="S676" s="15"/>
      <c r="T676" s="15"/>
    </row>
    <row r="677" spans="1:20" ht="12.7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61"/>
      <c r="O677" s="15"/>
      <c r="P677" s="15"/>
      <c r="Q677" s="15"/>
      <c r="R677" s="15"/>
      <c r="S677" s="15"/>
      <c r="T677" s="15"/>
    </row>
    <row r="678" spans="1:20" ht="12.7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61"/>
      <c r="O678" s="15"/>
      <c r="P678" s="15"/>
      <c r="Q678" s="15"/>
      <c r="R678" s="15"/>
      <c r="S678" s="15"/>
      <c r="T678" s="15"/>
    </row>
    <row r="679" spans="1:20" ht="12.7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61"/>
      <c r="O679" s="15"/>
      <c r="P679" s="15"/>
      <c r="Q679" s="15"/>
      <c r="R679" s="15"/>
      <c r="S679" s="15"/>
      <c r="T679" s="15"/>
    </row>
    <row r="680" spans="1:20" ht="12.7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61"/>
      <c r="O680" s="15"/>
      <c r="P680" s="15"/>
      <c r="Q680" s="15"/>
      <c r="R680" s="15"/>
      <c r="S680" s="15"/>
      <c r="T680" s="15"/>
    </row>
    <row r="681" spans="1:20" ht="12.7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61"/>
      <c r="O681" s="15"/>
      <c r="P681" s="15"/>
      <c r="Q681" s="15"/>
      <c r="R681" s="15"/>
      <c r="S681" s="15"/>
      <c r="T681" s="15"/>
    </row>
    <row r="682" spans="1:20" ht="12.7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61"/>
      <c r="O682" s="15"/>
      <c r="P682" s="15"/>
      <c r="Q682" s="15"/>
      <c r="R682" s="15"/>
      <c r="S682" s="15"/>
      <c r="T682" s="15"/>
    </row>
    <row r="683" spans="1:20" ht="12.7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61"/>
      <c r="O683" s="15"/>
      <c r="P683" s="15"/>
      <c r="Q683" s="15"/>
      <c r="R683" s="15"/>
      <c r="S683" s="15"/>
      <c r="T683" s="15"/>
    </row>
    <row r="684" spans="1:20" ht="12.7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61"/>
      <c r="O684" s="15"/>
      <c r="P684" s="15"/>
      <c r="Q684" s="15"/>
      <c r="R684" s="15"/>
      <c r="S684" s="15"/>
      <c r="T684" s="15"/>
    </row>
    <row r="685" spans="1:20" ht="12.7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61"/>
      <c r="O685" s="15"/>
      <c r="P685" s="15"/>
      <c r="Q685" s="15"/>
      <c r="R685" s="15"/>
      <c r="S685" s="15"/>
      <c r="T685" s="15"/>
    </row>
    <row r="686" spans="1:20" ht="12.7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61"/>
      <c r="O686" s="15"/>
      <c r="P686" s="15"/>
      <c r="Q686" s="15"/>
      <c r="R686" s="15"/>
      <c r="S686" s="15"/>
      <c r="T686" s="15"/>
    </row>
    <row r="687" spans="1:20" ht="12.7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61"/>
      <c r="O687" s="15"/>
      <c r="P687" s="15"/>
      <c r="Q687" s="15"/>
      <c r="R687" s="15"/>
      <c r="S687" s="15"/>
      <c r="T687" s="15"/>
    </row>
    <row r="688" spans="1:20" ht="12.7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61"/>
      <c r="O688" s="15"/>
      <c r="P688" s="15"/>
      <c r="Q688" s="15"/>
      <c r="R688" s="15"/>
      <c r="S688" s="15"/>
      <c r="T688" s="15"/>
    </row>
    <row r="689" spans="1:20" ht="12.7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61"/>
      <c r="O689" s="15"/>
      <c r="P689" s="15"/>
      <c r="Q689" s="15"/>
      <c r="R689" s="15"/>
      <c r="S689" s="15"/>
      <c r="T689" s="15"/>
    </row>
    <row r="690" spans="1:20" ht="12.7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61"/>
      <c r="O690" s="15"/>
      <c r="P690" s="15"/>
      <c r="Q690" s="15"/>
      <c r="R690" s="15"/>
      <c r="S690" s="15"/>
      <c r="T690" s="15"/>
    </row>
    <row r="691" spans="1:20" ht="12.7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61"/>
      <c r="O691" s="15"/>
      <c r="P691" s="15"/>
      <c r="Q691" s="15"/>
      <c r="R691" s="15"/>
      <c r="S691" s="15"/>
      <c r="T691" s="15"/>
    </row>
    <row r="692" spans="1:20" ht="12.7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61"/>
      <c r="O692" s="15"/>
      <c r="P692" s="15"/>
      <c r="Q692" s="15"/>
      <c r="R692" s="15"/>
      <c r="S692" s="15"/>
      <c r="T692" s="15"/>
    </row>
    <row r="693" spans="1:20" ht="12.7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61"/>
      <c r="O693" s="15"/>
      <c r="P693" s="15"/>
      <c r="Q693" s="15"/>
      <c r="R693" s="15"/>
      <c r="S693" s="15"/>
      <c r="T693" s="15"/>
    </row>
    <row r="694" spans="1:20" ht="12.7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61"/>
      <c r="O694" s="15"/>
      <c r="P694" s="15"/>
      <c r="Q694" s="15"/>
      <c r="R694" s="15"/>
      <c r="S694" s="15"/>
      <c r="T694" s="15"/>
    </row>
    <row r="695" spans="1:20" ht="12.7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61"/>
      <c r="O695" s="15"/>
      <c r="P695" s="15"/>
      <c r="Q695" s="15"/>
      <c r="R695" s="15"/>
      <c r="S695" s="15"/>
      <c r="T695" s="15"/>
    </row>
    <row r="696" spans="1:20" ht="12.7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61"/>
      <c r="O696" s="15"/>
      <c r="P696" s="15"/>
      <c r="Q696" s="15"/>
      <c r="R696" s="15"/>
      <c r="S696" s="15"/>
      <c r="T696" s="15"/>
    </row>
    <row r="697" spans="1:20" ht="12.7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61"/>
      <c r="O697" s="15"/>
      <c r="P697" s="15"/>
      <c r="Q697" s="15"/>
      <c r="R697" s="15"/>
      <c r="S697" s="15"/>
      <c r="T697" s="15"/>
    </row>
    <row r="698" spans="1:20" ht="12.7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61"/>
      <c r="O698" s="15"/>
      <c r="P698" s="15"/>
      <c r="Q698" s="15"/>
      <c r="R698" s="15"/>
      <c r="S698" s="15"/>
      <c r="T698" s="15"/>
    </row>
    <row r="699" spans="1:20" ht="12.7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61"/>
      <c r="O699" s="15"/>
      <c r="P699" s="15"/>
      <c r="Q699" s="15"/>
      <c r="R699" s="15"/>
      <c r="S699" s="15"/>
      <c r="T699" s="15"/>
    </row>
    <row r="700" spans="1:20" ht="12.7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61"/>
      <c r="O700" s="15"/>
      <c r="P700" s="15"/>
      <c r="Q700" s="15"/>
      <c r="R700" s="15"/>
      <c r="S700" s="15"/>
      <c r="T700" s="15"/>
    </row>
    <row r="701" spans="1:20" ht="12.7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61"/>
      <c r="O701" s="15"/>
      <c r="P701" s="15"/>
      <c r="Q701" s="15"/>
      <c r="R701" s="15"/>
      <c r="S701" s="15"/>
      <c r="T701" s="15"/>
    </row>
    <row r="702" spans="1:20" ht="12.7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61"/>
      <c r="O702" s="15"/>
      <c r="P702" s="15"/>
      <c r="Q702" s="15"/>
      <c r="R702" s="15"/>
      <c r="S702" s="15"/>
      <c r="T702" s="15"/>
    </row>
    <row r="703" spans="1:20" ht="12.7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61"/>
      <c r="O703" s="15"/>
      <c r="P703" s="15"/>
      <c r="Q703" s="15"/>
      <c r="R703" s="15"/>
      <c r="S703" s="15"/>
      <c r="T703" s="15"/>
    </row>
    <row r="704" spans="1:20" ht="12.7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61"/>
      <c r="O704" s="15"/>
      <c r="P704" s="15"/>
      <c r="Q704" s="15"/>
      <c r="R704" s="15"/>
      <c r="S704" s="15"/>
      <c r="T704" s="15"/>
    </row>
    <row r="705" spans="1:20" ht="12.7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61"/>
      <c r="O705" s="15"/>
      <c r="P705" s="15"/>
      <c r="Q705" s="15"/>
      <c r="R705" s="15"/>
      <c r="S705" s="15"/>
      <c r="T705" s="15"/>
    </row>
    <row r="706" spans="1:20" ht="12.7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61"/>
      <c r="O706" s="15"/>
      <c r="P706" s="15"/>
      <c r="Q706" s="15"/>
      <c r="R706" s="15"/>
      <c r="S706" s="15"/>
      <c r="T706" s="15"/>
    </row>
    <row r="707" spans="1:20" ht="12.7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61"/>
      <c r="O707" s="15"/>
      <c r="P707" s="15"/>
      <c r="Q707" s="15"/>
      <c r="R707" s="15"/>
      <c r="S707" s="15"/>
      <c r="T707" s="15"/>
    </row>
    <row r="708" spans="1:20" ht="12.7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61"/>
      <c r="O708" s="15"/>
      <c r="P708" s="15"/>
      <c r="Q708" s="15"/>
      <c r="R708" s="15"/>
      <c r="S708" s="15"/>
      <c r="T708" s="15"/>
    </row>
    <row r="709" spans="1:20" ht="12.7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61"/>
      <c r="O709" s="15"/>
      <c r="P709" s="15"/>
      <c r="Q709" s="15"/>
      <c r="R709" s="15"/>
      <c r="S709" s="15"/>
      <c r="T709" s="15"/>
    </row>
    <row r="710" spans="1:20" ht="12.7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61"/>
      <c r="O710" s="15"/>
      <c r="P710" s="15"/>
      <c r="Q710" s="15"/>
      <c r="R710" s="15"/>
      <c r="S710" s="15"/>
      <c r="T710" s="15"/>
    </row>
    <row r="711" spans="1:20" ht="12.7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61"/>
      <c r="O711" s="15"/>
      <c r="P711" s="15"/>
      <c r="Q711" s="15"/>
      <c r="R711" s="15"/>
      <c r="S711" s="15"/>
      <c r="T711" s="15"/>
    </row>
    <row r="712" spans="1:20" ht="12.7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61"/>
      <c r="O712" s="15"/>
      <c r="P712" s="15"/>
      <c r="Q712" s="15"/>
      <c r="R712" s="15"/>
      <c r="S712" s="15"/>
      <c r="T712" s="15"/>
    </row>
    <row r="713" spans="1:20" ht="12.7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61"/>
      <c r="O713" s="15"/>
      <c r="P713" s="15"/>
      <c r="Q713" s="15"/>
      <c r="R713" s="15"/>
      <c r="S713" s="15"/>
      <c r="T713" s="15"/>
    </row>
    <row r="714" spans="1:20" ht="12.7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61"/>
      <c r="O714" s="15"/>
      <c r="P714" s="15"/>
      <c r="Q714" s="15"/>
      <c r="R714" s="15"/>
      <c r="S714" s="15"/>
      <c r="T714" s="15"/>
    </row>
    <row r="715" spans="1:20" ht="12.7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61"/>
      <c r="O715" s="15"/>
      <c r="P715" s="15"/>
      <c r="Q715" s="15"/>
      <c r="R715" s="15"/>
      <c r="S715" s="15"/>
      <c r="T715" s="15"/>
    </row>
    <row r="716" spans="1:20" ht="12.7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61"/>
      <c r="O716" s="15"/>
      <c r="P716" s="15"/>
      <c r="Q716" s="15"/>
      <c r="R716" s="15"/>
      <c r="S716" s="15"/>
      <c r="T716" s="15"/>
    </row>
    <row r="717" spans="1:20" ht="12.7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61"/>
      <c r="O717" s="15"/>
      <c r="P717" s="15"/>
      <c r="Q717" s="15"/>
      <c r="R717" s="15"/>
      <c r="S717" s="15"/>
      <c r="T717" s="15"/>
    </row>
    <row r="718" spans="1:20" ht="12.7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61"/>
      <c r="O718" s="15"/>
      <c r="P718" s="15"/>
      <c r="Q718" s="15"/>
      <c r="R718" s="15"/>
      <c r="S718" s="15"/>
      <c r="T718" s="15"/>
    </row>
    <row r="719" spans="1:20" ht="12.7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61"/>
      <c r="O719" s="15"/>
      <c r="P719" s="15"/>
      <c r="Q719" s="15"/>
      <c r="R719" s="15"/>
      <c r="S719" s="15"/>
      <c r="T719" s="15"/>
    </row>
    <row r="720" spans="1:20" ht="12.7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61"/>
      <c r="O720" s="15"/>
      <c r="P720" s="15"/>
      <c r="Q720" s="15"/>
      <c r="R720" s="15"/>
      <c r="S720" s="15"/>
      <c r="T720" s="15"/>
    </row>
    <row r="721" spans="1:20" ht="12.7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61"/>
      <c r="O721" s="15"/>
      <c r="P721" s="15"/>
      <c r="Q721" s="15"/>
      <c r="R721" s="15"/>
      <c r="S721" s="15"/>
      <c r="T721" s="15"/>
    </row>
    <row r="722" spans="1:20" ht="12.7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61"/>
      <c r="O722" s="15"/>
      <c r="P722" s="15"/>
      <c r="Q722" s="15"/>
      <c r="R722" s="15"/>
      <c r="S722" s="15"/>
      <c r="T722" s="15"/>
    </row>
    <row r="723" spans="1:20" ht="12.7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61"/>
      <c r="O723" s="15"/>
      <c r="P723" s="15"/>
      <c r="Q723" s="15"/>
      <c r="R723" s="15"/>
      <c r="S723" s="15"/>
      <c r="T723" s="15"/>
    </row>
    <row r="724" spans="1:20" ht="12.7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61"/>
      <c r="O724" s="15"/>
      <c r="P724" s="15"/>
      <c r="Q724" s="15"/>
      <c r="R724" s="15"/>
      <c r="S724" s="15"/>
      <c r="T724" s="15"/>
    </row>
    <row r="725" spans="1:20" ht="12.7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61"/>
      <c r="O725" s="15"/>
      <c r="P725" s="15"/>
      <c r="Q725" s="15"/>
      <c r="R725" s="15"/>
      <c r="S725" s="15"/>
      <c r="T725" s="15"/>
    </row>
    <row r="726" spans="1:20" ht="12.7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61"/>
      <c r="O726" s="15"/>
      <c r="P726" s="15"/>
      <c r="Q726" s="15"/>
      <c r="R726" s="15"/>
      <c r="S726" s="15"/>
      <c r="T726" s="15"/>
    </row>
    <row r="727" spans="1:20" ht="12.7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61"/>
      <c r="O727" s="15"/>
      <c r="P727" s="15"/>
      <c r="Q727" s="15"/>
      <c r="R727" s="15"/>
      <c r="S727" s="15"/>
      <c r="T727" s="15"/>
    </row>
    <row r="728" spans="1:20" ht="12.7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61"/>
      <c r="O728" s="15"/>
      <c r="P728" s="15"/>
      <c r="Q728" s="15"/>
      <c r="R728" s="15"/>
      <c r="S728" s="15"/>
      <c r="T728" s="15"/>
    </row>
    <row r="729" spans="1:20" ht="12.7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61"/>
      <c r="O729" s="15"/>
      <c r="P729" s="15"/>
      <c r="Q729" s="15"/>
      <c r="R729" s="15"/>
      <c r="S729" s="15"/>
      <c r="T729" s="15"/>
    </row>
    <row r="730" spans="1:20" ht="12.7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61"/>
      <c r="O730" s="15"/>
      <c r="P730" s="15"/>
      <c r="Q730" s="15"/>
      <c r="R730" s="15"/>
      <c r="S730" s="15"/>
      <c r="T730" s="15"/>
    </row>
    <row r="731" spans="1:20" ht="12.7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61"/>
      <c r="O731" s="15"/>
      <c r="P731" s="15"/>
      <c r="Q731" s="15"/>
      <c r="R731" s="15"/>
      <c r="S731" s="15"/>
      <c r="T731" s="15"/>
    </row>
    <row r="732" spans="1:20" ht="12.7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61"/>
      <c r="O732" s="15"/>
      <c r="P732" s="15"/>
      <c r="Q732" s="15"/>
      <c r="R732" s="15"/>
      <c r="S732" s="15"/>
      <c r="T732" s="15"/>
    </row>
    <row r="733" spans="1:20" ht="12.7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61"/>
      <c r="O733" s="15"/>
      <c r="P733" s="15"/>
      <c r="Q733" s="15"/>
      <c r="R733" s="15"/>
      <c r="S733" s="15"/>
      <c r="T733" s="15"/>
    </row>
    <row r="734" spans="1:20" ht="12.7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61"/>
      <c r="O734" s="15"/>
      <c r="P734" s="15"/>
      <c r="Q734" s="15"/>
      <c r="R734" s="15"/>
      <c r="S734" s="15"/>
      <c r="T734" s="15"/>
    </row>
    <row r="735" spans="1:20" ht="12.7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61"/>
      <c r="O735" s="15"/>
      <c r="P735" s="15"/>
      <c r="Q735" s="15"/>
      <c r="R735" s="15"/>
      <c r="S735" s="15"/>
      <c r="T735" s="15"/>
    </row>
    <row r="736" spans="1:20" ht="12.7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61"/>
      <c r="O736" s="15"/>
      <c r="P736" s="15"/>
      <c r="Q736" s="15"/>
      <c r="R736" s="15"/>
      <c r="S736" s="15"/>
      <c r="T736" s="15"/>
    </row>
    <row r="737" spans="1:20" ht="12.7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61"/>
      <c r="O737" s="15"/>
      <c r="P737" s="15"/>
      <c r="Q737" s="15"/>
      <c r="R737" s="15"/>
      <c r="S737" s="15"/>
      <c r="T737" s="15"/>
    </row>
    <row r="738" spans="1:20" ht="12.7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61"/>
      <c r="O738" s="15"/>
      <c r="P738" s="15"/>
      <c r="Q738" s="15"/>
      <c r="R738" s="15"/>
      <c r="S738" s="15"/>
      <c r="T738" s="15"/>
    </row>
    <row r="739" spans="1:20" ht="12.7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61"/>
      <c r="O739" s="15"/>
      <c r="P739" s="15"/>
      <c r="Q739" s="15"/>
      <c r="R739" s="15"/>
      <c r="S739" s="15"/>
      <c r="T739" s="15"/>
    </row>
    <row r="740" spans="1:20" ht="12.7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61"/>
      <c r="O740" s="15"/>
      <c r="P740" s="15"/>
      <c r="Q740" s="15"/>
      <c r="R740" s="15"/>
      <c r="S740" s="15"/>
      <c r="T740" s="15"/>
    </row>
    <row r="741" spans="1:20" ht="12.7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61"/>
      <c r="O741" s="15"/>
      <c r="P741" s="15"/>
      <c r="Q741" s="15"/>
      <c r="R741" s="15"/>
      <c r="S741" s="15"/>
      <c r="T741" s="15"/>
    </row>
    <row r="742" spans="1:20" ht="12.7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61"/>
      <c r="O742" s="15"/>
      <c r="P742" s="15"/>
      <c r="Q742" s="15"/>
      <c r="R742" s="15"/>
      <c r="S742" s="15"/>
      <c r="T742" s="15"/>
    </row>
    <row r="743" spans="1:20" ht="12.7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61"/>
      <c r="O743" s="15"/>
      <c r="P743" s="15"/>
      <c r="Q743" s="15"/>
      <c r="R743" s="15"/>
      <c r="S743" s="15"/>
      <c r="T743" s="15"/>
    </row>
    <row r="744" spans="1:20" ht="12.7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61"/>
      <c r="O744" s="15"/>
      <c r="P744" s="15"/>
      <c r="Q744" s="15"/>
      <c r="R744" s="15"/>
      <c r="S744" s="15"/>
      <c r="T744" s="15"/>
    </row>
    <row r="745" spans="1:20" ht="12.7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61"/>
      <c r="O745" s="15"/>
      <c r="P745" s="15"/>
      <c r="Q745" s="15"/>
      <c r="R745" s="15"/>
      <c r="S745" s="15"/>
      <c r="T745" s="15"/>
    </row>
    <row r="746" spans="1:20" ht="12.7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61"/>
      <c r="O746" s="15"/>
      <c r="P746" s="15"/>
      <c r="Q746" s="15"/>
      <c r="R746" s="15"/>
      <c r="S746" s="15"/>
      <c r="T746" s="15"/>
    </row>
    <row r="747" spans="1:20" ht="12.7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61"/>
      <c r="O747" s="15"/>
      <c r="P747" s="15"/>
      <c r="Q747" s="15"/>
      <c r="R747" s="15"/>
      <c r="S747" s="15"/>
      <c r="T747" s="15"/>
    </row>
    <row r="748" spans="1:20" ht="12.7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61"/>
      <c r="O748" s="15"/>
      <c r="P748" s="15"/>
      <c r="Q748" s="15"/>
      <c r="R748" s="15"/>
      <c r="S748" s="15"/>
      <c r="T748" s="15"/>
    </row>
    <row r="749" spans="1:20" ht="12.7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61"/>
      <c r="O749" s="15"/>
      <c r="P749" s="15"/>
      <c r="Q749" s="15"/>
      <c r="R749" s="15"/>
      <c r="S749" s="15"/>
      <c r="T749" s="15"/>
    </row>
    <row r="750" spans="1:20" ht="12.7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61"/>
      <c r="O750" s="15"/>
      <c r="P750" s="15"/>
      <c r="Q750" s="15"/>
      <c r="R750" s="15"/>
      <c r="S750" s="15"/>
      <c r="T750" s="15"/>
    </row>
    <row r="751" spans="1:20" ht="12.7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61"/>
      <c r="O751" s="15"/>
      <c r="P751" s="15"/>
      <c r="Q751" s="15"/>
      <c r="R751" s="15"/>
      <c r="S751" s="15"/>
      <c r="T751" s="15"/>
    </row>
    <row r="752" spans="1:20" ht="12.7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61"/>
      <c r="O752" s="15"/>
      <c r="P752" s="15"/>
      <c r="Q752" s="15"/>
      <c r="R752" s="15"/>
      <c r="S752" s="15"/>
      <c r="T752" s="15"/>
    </row>
    <row r="753" spans="1:20" ht="12.7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61"/>
      <c r="O753" s="15"/>
      <c r="P753" s="15"/>
      <c r="Q753" s="15"/>
      <c r="R753" s="15"/>
      <c r="S753" s="15"/>
      <c r="T753" s="15"/>
    </row>
    <row r="754" spans="1:20" ht="12.7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61"/>
      <c r="O754" s="15"/>
      <c r="P754" s="15"/>
      <c r="Q754" s="15"/>
      <c r="R754" s="15"/>
      <c r="S754" s="15"/>
      <c r="T754" s="15"/>
    </row>
    <row r="755" spans="1:20" ht="12.7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61"/>
      <c r="O755" s="15"/>
      <c r="P755" s="15"/>
      <c r="Q755" s="15"/>
      <c r="R755" s="15"/>
      <c r="S755" s="15"/>
      <c r="T755" s="15"/>
    </row>
    <row r="756" spans="1:20" ht="12.7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61"/>
      <c r="O756" s="15"/>
      <c r="P756" s="15"/>
      <c r="Q756" s="15"/>
      <c r="R756" s="15"/>
      <c r="S756" s="15"/>
      <c r="T756" s="15"/>
    </row>
    <row r="757" spans="1:20" ht="12.7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61"/>
      <c r="O757" s="15"/>
      <c r="P757" s="15"/>
      <c r="Q757" s="15"/>
      <c r="R757" s="15"/>
      <c r="S757" s="15"/>
      <c r="T757" s="15"/>
    </row>
    <row r="758" spans="1:20" ht="12.7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61"/>
      <c r="O758" s="15"/>
      <c r="P758" s="15"/>
      <c r="Q758" s="15"/>
      <c r="R758" s="15"/>
      <c r="S758" s="15"/>
      <c r="T758" s="15"/>
    </row>
    <row r="759" spans="1:20" ht="12.7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61"/>
      <c r="O759" s="15"/>
      <c r="P759" s="15"/>
      <c r="Q759" s="15"/>
      <c r="R759" s="15"/>
      <c r="S759" s="15"/>
      <c r="T759" s="15"/>
    </row>
    <row r="760" spans="1:20" ht="12.7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61"/>
      <c r="O760" s="15"/>
      <c r="P760" s="15"/>
      <c r="Q760" s="15"/>
      <c r="R760" s="15"/>
      <c r="S760" s="15"/>
      <c r="T760" s="15"/>
    </row>
    <row r="761" spans="1:20" ht="12.7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61"/>
      <c r="O761" s="15"/>
      <c r="P761" s="15"/>
      <c r="Q761" s="15"/>
      <c r="R761" s="15"/>
      <c r="S761" s="15"/>
      <c r="T761" s="15"/>
    </row>
    <row r="762" spans="1:20" ht="12.7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61"/>
      <c r="O762" s="15"/>
      <c r="P762" s="15"/>
      <c r="Q762" s="15"/>
      <c r="R762" s="15"/>
      <c r="S762" s="15"/>
      <c r="T762" s="15"/>
    </row>
    <row r="763" spans="1:20" ht="12.7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61"/>
      <c r="O763" s="15"/>
      <c r="P763" s="15"/>
      <c r="Q763" s="15"/>
      <c r="R763" s="15"/>
      <c r="S763" s="15"/>
      <c r="T763" s="15"/>
    </row>
    <row r="764" spans="1:20" ht="12.7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61"/>
      <c r="O764" s="15"/>
      <c r="P764" s="15"/>
      <c r="Q764" s="15"/>
      <c r="R764" s="15"/>
      <c r="S764" s="15"/>
      <c r="T764" s="15"/>
    </row>
    <row r="765" spans="1:20" ht="12.7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61"/>
      <c r="O765" s="15"/>
      <c r="P765" s="15"/>
      <c r="Q765" s="15"/>
      <c r="R765" s="15"/>
      <c r="S765" s="15"/>
      <c r="T765" s="15"/>
    </row>
    <row r="766" spans="1:20" ht="12.7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61"/>
      <c r="O766" s="15"/>
      <c r="P766" s="15"/>
      <c r="Q766" s="15"/>
      <c r="R766" s="15"/>
      <c r="S766" s="15"/>
      <c r="T766" s="15"/>
    </row>
    <row r="767" spans="1:20" ht="12.7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61"/>
      <c r="O767" s="15"/>
      <c r="P767" s="15"/>
      <c r="Q767" s="15"/>
      <c r="R767" s="15"/>
      <c r="S767" s="15"/>
      <c r="T767" s="15"/>
    </row>
    <row r="768" spans="1:20" ht="12.7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61"/>
      <c r="O768" s="15"/>
      <c r="P768" s="15"/>
      <c r="Q768" s="15"/>
      <c r="R768" s="15"/>
      <c r="S768" s="15"/>
      <c r="T768" s="15"/>
    </row>
    <row r="769" spans="1:20" ht="12.7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61"/>
      <c r="O769" s="15"/>
      <c r="P769" s="15"/>
      <c r="Q769" s="15"/>
      <c r="R769" s="15"/>
      <c r="S769" s="15"/>
      <c r="T769" s="15"/>
    </row>
    <row r="770" spans="1:20" ht="12.7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61"/>
      <c r="O770" s="15"/>
      <c r="P770" s="15"/>
      <c r="Q770" s="15"/>
      <c r="R770" s="15"/>
      <c r="S770" s="15"/>
      <c r="T770" s="15"/>
    </row>
    <row r="771" spans="1:20" ht="12.7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61"/>
      <c r="O771" s="15"/>
      <c r="P771" s="15"/>
      <c r="Q771" s="15"/>
      <c r="R771" s="15"/>
      <c r="S771" s="15"/>
      <c r="T771" s="15"/>
    </row>
    <row r="772" spans="1:20" ht="12.7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61"/>
      <c r="O772" s="15"/>
      <c r="P772" s="15"/>
      <c r="Q772" s="15"/>
      <c r="R772" s="15"/>
      <c r="S772" s="15"/>
      <c r="T772" s="15"/>
    </row>
    <row r="773" spans="1:20" ht="12.7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61"/>
      <c r="O773" s="15"/>
      <c r="P773" s="15"/>
      <c r="Q773" s="15"/>
      <c r="R773" s="15"/>
      <c r="S773" s="15"/>
      <c r="T773" s="15"/>
    </row>
    <row r="774" spans="1:20" ht="12.7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61"/>
      <c r="O774" s="15"/>
      <c r="P774" s="15"/>
      <c r="Q774" s="15"/>
      <c r="R774" s="15"/>
      <c r="S774" s="15"/>
      <c r="T774" s="15"/>
    </row>
    <row r="775" spans="1:20" ht="12.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61"/>
      <c r="O775" s="15"/>
      <c r="P775" s="15"/>
      <c r="Q775" s="15"/>
      <c r="R775" s="15"/>
      <c r="S775" s="15"/>
      <c r="T775" s="15"/>
    </row>
    <row r="776" spans="1:20" ht="12.7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61"/>
      <c r="O776" s="15"/>
      <c r="P776" s="15"/>
      <c r="Q776" s="15"/>
      <c r="R776" s="15"/>
      <c r="S776" s="15"/>
      <c r="T776" s="15"/>
    </row>
    <row r="777" spans="1:20" ht="12.7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61"/>
      <c r="O777" s="15"/>
      <c r="P777" s="15"/>
      <c r="Q777" s="15"/>
      <c r="R777" s="15"/>
      <c r="S777" s="15"/>
      <c r="T777" s="15"/>
    </row>
    <row r="778" spans="1:20" ht="12.7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61"/>
      <c r="O778" s="15"/>
      <c r="P778" s="15"/>
      <c r="Q778" s="15"/>
      <c r="R778" s="15"/>
      <c r="S778" s="15"/>
      <c r="T778" s="15"/>
    </row>
    <row r="779" spans="1:20" ht="12.7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61"/>
      <c r="O779" s="15"/>
      <c r="P779" s="15"/>
      <c r="Q779" s="15"/>
      <c r="R779" s="15"/>
      <c r="S779" s="15"/>
      <c r="T779" s="15"/>
    </row>
    <row r="780" spans="1:20" ht="12.7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61"/>
      <c r="O780" s="15"/>
      <c r="P780" s="15"/>
      <c r="Q780" s="15"/>
      <c r="R780" s="15"/>
      <c r="S780" s="15"/>
      <c r="T780" s="15"/>
    </row>
    <row r="781" spans="1:20" ht="12.7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61"/>
      <c r="O781" s="15"/>
      <c r="P781" s="15"/>
      <c r="Q781" s="15"/>
      <c r="R781" s="15"/>
      <c r="S781" s="15"/>
      <c r="T781" s="15"/>
    </row>
    <row r="782" spans="1:20" ht="12.7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61"/>
      <c r="O782" s="15"/>
      <c r="P782" s="15"/>
      <c r="Q782" s="15"/>
      <c r="R782" s="15"/>
      <c r="S782" s="15"/>
      <c r="T782" s="15"/>
    </row>
    <row r="783" spans="1:20" ht="12.7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61"/>
      <c r="O783" s="15"/>
      <c r="P783" s="15"/>
      <c r="Q783" s="15"/>
      <c r="R783" s="15"/>
      <c r="S783" s="15"/>
      <c r="T783" s="15"/>
    </row>
    <row r="784" spans="1:20" ht="12.7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61"/>
      <c r="O784" s="15"/>
      <c r="P784" s="15"/>
      <c r="Q784" s="15"/>
      <c r="R784" s="15"/>
      <c r="S784" s="15"/>
      <c r="T784" s="15"/>
    </row>
    <row r="785" spans="1:20" ht="12.7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61"/>
      <c r="O785" s="15"/>
      <c r="P785" s="15"/>
      <c r="Q785" s="15"/>
      <c r="R785" s="15"/>
      <c r="S785" s="15"/>
      <c r="T785" s="15"/>
    </row>
    <row r="786" spans="1:20" ht="12.7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61"/>
      <c r="O786" s="15"/>
      <c r="P786" s="15"/>
      <c r="Q786" s="15"/>
      <c r="R786" s="15"/>
      <c r="S786" s="15"/>
      <c r="T786" s="15"/>
    </row>
    <row r="787" spans="1:20" ht="12.7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61"/>
      <c r="O787" s="15"/>
      <c r="P787" s="15"/>
      <c r="Q787" s="15"/>
      <c r="R787" s="15"/>
      <c r="S787" s="15"/>
      <c r="T787" s="15"/>
    </row>
    <row r="788" spans="1:20" ht="12.7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61"/>
      <c r="O788" s="15"/>
      <c r="P788" s="15"/>
      <c r="Q788" s="15"/>
      <c r="R788" s="15"/>
      <c r="S788" s="15"/>
      <c r="T788" s="15"/>
    </row>
    <row r="789" spans="1:20" ht="12.7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61"/>
      <c r="O789" s="15"/>
      <c r="P789" s="15"/>
      <c r="Q789" s="15"/>
      <c r="R789" s="15"/>
      <c r="S789" s="15"/>
      <c r="T789" s="15"/>
    </row>
    <row r="790" spans="1:20" ht="12.7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61"/>
      <c r="O790" s="15"/>
      <c r="P790" s="15"/>
      <c r="Q790" s="15"/>
      <c r="R790" s="15"/>
      <c r="S790" s="15"/>
      <c r="T790" s="15"/>
    </row>
    <row r="791" spans="1:20" ht="12.7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61"/>
      <c r="O791" s="15"/>
      <c r="P791" s="15"/>
      <c r="Q791" s="15"/>
      <c r="R791" s="15"/>
      <c r="S791" s="15"/>
      <c r="T791" s="15"/>
    </row>
    <row r="792" spans="1:20" ht="12.7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61"/>
      <c r="O792" s="15"/>
      <c r="P792" s="15"/>
      <c r="Q792" s="15"/>
      <c r="R792" s="15"/>
      <c r="S792" s="15"/>
      <c r="T792" s="15"/>
    </row>
    <row r="793" spans="1:20" ht="12.7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61"/>
      <c r="O793" s="15"/>
      <c r="P793" s="15"/>
      <c r="Q793" s="15"/>
      <c r="R793" s="15"/>
      <c r="S793" s="15"/>
      <c r="T793" s="15"/>
    </row>
    <row r="794" spans="1:20" ht="12.7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61"/>
      <c r="O794" s="15"/>
      <c r="P794" s="15"/>
      <c r="Q794" s="15"/>
      <c r="R794" s="15"/>
      <c r="S794" s="15"/>
      <c r="T794" s="15"/>
    </row>
    <row r="795" spans="1:20" ht="12.7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61"/>
      <c r="O795" s="15"/>
      <c r="P795" s="15"/>
      <c r="Q795" s="15"/>
      <c r="R795" s="15"/>
      <c r="S795" s="15"/>
      <c r="T795" s="15"/>
    </row>
    <row r="796" spans="1:20" ht="12.7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61"/>
      <c r="O796" s="15"/>
      <c r="P796" s="15"/>
      <c r="Q796" s="15"/>
      <c r="R796" s="15"/>
      <c r="S796" s="15"/>
      <c r="T796" s="15"/>
    </row>
    <row r="797" spans="1:20" ht="12.7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61"/>
      <c r="O797" s="15"/>
      <c r="P797" s="15"/>
      <c r="Q797" s="15"/>
      <c r="R797" s="15"/>
      <c r="S797" s="15"/>
      <c r="T797" s="15"/>
    </row>
    <row r="798" spans="1:20" ht="12.7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61"/>
      <c r="O798" s="15"/>
      <c r="P798" s="15"/>
      <c r="Q798" s="15"/>
      <c r="R798" s="15"/>
      <c r="S798" s="15"/>
      <c r="T798" s="15"/>
    </row>
    <row r="799" spans="1:20" ht="12.7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61"/>
      <c r="O799" s="15"/>
      <c r="P799" s="15"/>
      <c r="Q799" s="15"/>
      <c r="R799" s="15"/>
      <c r="S799" s="15"/>
      <c r="T799" s="15"/>
    </row>
    <row r="800" spans="1:20" ht="12.7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61"/>
      <c r="O800" s="15"/>
      <c r="P800" s="15"/>
      <c r="Q800" s="15"/>
      <c r="R800" s="15"/>
      <c r="S800" s="15"/>
      <c r="T800" s="15"/>
    </row>
    <row r="801" spans="1:20" ht="12.7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61"/>
      <c r="O801" s="15"/>
      <c r="P801" s="15"/>
      <c r="Q801" s="15"/>
      <c r="R801" s="15"/>
      <c r="S801" s="15"/>
      <c r="T801" s="15"/>
    </row>
    <row r="802" spans="1:20" ht="12.7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61"/>
      <c r="O802" s="15"/>
      <c r="P802" s="15"/>
      <c r="Q802" s="15"/>
      <c r="R802" s="15"/>
      <c r="S802" s="15"/>
      <c r="T802" s="15"/>
    </row>
    <row r="803" spans="1:20" ht="12.7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61"/>
      <c r="O803" s="15"/>
      <c r="P803" s="15"/>
      <c r="Q803" s="15"/>
      <c r="R803" s="15"/>
      <c r="S803" s="15"/>
      <c r="T803" s="15"/>
    </row>
    <row r="804" spans="1:20" ht="12.7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61"/>
      <c r="O804" s="15"/>
      <c r="P804" s="15"/>
      <c r="Q804" s="15"/>
      <c r="R804" s="15"/>
      <c r="S804" s="15"/>
      <c r="T804" s="15"/>
    </row>
    <row r="805" spans="1:20" ht="12.7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61"/>
      <c r="O805" s="15"/>
      <c r="P805" s="15"/>
      <c r="Q805" s="15"/>
      <c r="R805" s="15"/>
      <c r="S805" s="15"/>
      <c r="T805" s="15"/>
    </row>
    <row r="806" spans="1:20" ht="12.7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61"/>
      <c r="O806" s="15"/>
      <c r="P806" s="15"/>
      <c r="Q806" s="15"/>
      <c r="R806" s="15"/>
      <c r="S806" s="15"/>
      <c r="T806" s="15"/>
    </row>
    <row r="807" spans="1:20" ht="12.7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61"/>
      <c r="O807" s="15"/>
      <c r="P807" s="15"/>
      <c r="Q807" s="15"/>
      <c r="R807" s="15"/>
      <c r="S807" s="15"/>
      <c r="T807" s="15"/>
    </row>
    <row r="808" spans="1:20" ht="12.7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61"/>
      <c r="O808" s="15"/>
      <c r="P808" s="15"/>
      <c r="Q808" s="15"/>
      <c r="R808" s="15"/>
      <c r="S808" s="15"/>
      <c r="T808" s="15"/>
    </row>
    <row r="809" spans="1:20" ht="12.7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61"/>
      <c r="O809" s="15"/>
      <c r="P809" s="15"/>
      <c r="Q809" s="15"/>
      <c r="R809" s="15"/>
      <c r="S809" s="15"/>
      <c r="T809" s="15"/>
    </row>
    <row r="810" spans="1:20" ht="12.7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61"/>
      <c r="O810" s="15"/>
      <c r="P810" s="15"/>
      <c r="Q810" s="15"/>
      <c r="R810" s="15"/>
      <c r="S810" s="15"/>
      <c r="T810" s="15"/>
    </row>
    <row r="811" spans="1:20" ht="12.7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61"/>
      <c r="O811" s="15"/>
      <c r="P811" s="15"/>
      <c r="Q811" s="15"/>
      <c r="R811" s="15"/>
      <c r="S811" s="15"/>
      <c r="T811" s="15"/>
    </row>
    <row r="812" spans="1:20" ht="12.7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61"/>
      <c r="O812" s="15"/>
      <c r="P812" s="15"/>
      <c r="Q812" s="15"/>
      <c r="R812" s="15"/>
      <c r="S812" s="15"/>
      <c r="T812" s="15"/>
    </row>
    <row r="813" spans="1:20" ht="12.7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61"/>
      <c r="O813" s="15"/>
      <c r="P813" s="15"/>
      <c r="Q813" s="15"/>
      <c r="R813" s="15"/>
      <c r="S813" s="15"/>
      <c r="T813" s="15"/>
    </row>
    <row r="814" spans="1:20" ht="12.7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61"/>
      <c r="O814" s="15"/>
      <c r="P814" s="15"/>
      <c r="Q814" s="15"/>
      <c r="R814" s="15"/>
      <c r="S814" s="15"/>
      <c r="T814" s="15"/>
    </row>
    <row r="815" spans="1:20" ht="12.7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61"/>
      <c r="O815" s="15"/>
      <c r="P815" s="15"/>
      <c r="Q815" s="15"/>
      <c r="R815" s="15"/>
      <c r="S815" s="15"/>
      <c r="T815" s="15"/>
    </row>
    <row r="816" spans="1:20" ht="12.7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61"/>
      <c r="O816" s="15"/>
      <c r="P816" s="15"/>
      <c r="Q816" s="15"/>
      <c r="R816" s="15"/>
      <c r="S816" s="15"/>
      <c r="T816" s="15"/>
    </row>
    <row r="817" spans="1:20" ht="12.7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61"/>
      <c r="O817" s="15"/>
      <c r="P817" s="15"/>
      <c r="Q817" s="15"/>
      <c r="R817" s="15"/>
      <c r="S817" s="15"/>
      <c r="T817" s="15"/>
    </row>
    <row r="818" spans="1:20" ht="12.7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61"/>
      <c r="O818" s="15"/>
      <c r="P818" s="15"/>
      <c r="Q818" s="15"/>
      <c r="R818" s="15"/>
      <c r="S818" s="15"/>
      <c r="T818" s="15"/>
    </row>
    <row r="819" spans="1:20" ht="12.7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61"/>
      <c r="O819" s="15"/>
      <c r="P819" s="15"/>
      <c r="Q819" s="15"/>
      <c r="R819" s="15"/>
      <c r="S819" s="15"/>
      <c r="T819" s="15"/>
    </row>
    <row r="820" spans="1:20" ht="12.7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61"/>
      <c r="O820" s="15"/>
      <c r="P820" s="15"/>
      <c r="Q820" s="15"/>
      <c r="R820" s="15"/>
      <c r="S820" s="15"/>
      <c r="T820" s="15"/>
    </row>
    <row r="821" spans="1:20" ht="12.7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61"/>
      <c r="O821" s="15"/>
      <c r="P821" s="15"/>
      <c r="Q821" s="15"/>
      <c r="R821" s="15"/>
      <c r="S821" s="15"/>
      <c r="T821" s="15"/>
    </row>
    <row r="822" spans="1:20" ht="12.7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61"/>
      <c r="O822" s="15"/>
      <c r="P822" s="15"/>
      <c r="Q822" s="15"/>
      <c r="R822" s="15"/>
      <c r="S822" s="15"/>
      <c r="T822" s="15"/>
    </row>
    <row r="823" spans="1:20" ht="12.7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61"/>
      <c r="O823" s="15"/>
      <c r="P823" s="15"/>
      <c r="Q823" s="15"/>
      <c r="R823" s="15"/>
      <c r="S823" s="15"/>
      <c r="T823" s="15"/>
    </row>
    <row r="824" spans="1:20" ht="12.7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61"/>
      <c r="O824" s="15"/>
      <c r="P824" s="15"/>
      <c r="Q824" s="15"/>
      <c r="R824" s="15"/>
      <c r="S824" s="15"/>
      <c r="T824" s="15"/>
    </row>
    <row r="825" spans="1:20" ht="12.7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61"/>
      <c r="O825" s="15"/>
      <c r="P825" s="15"/>
      <c r="Q825" s="15"/>
      <c r="R825" s="15"/>
      <c r="S825" s="15"/>
      <c r="T825" s="15"/>
    </row>
    <row r="826" spans="1:20" ht="12.7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61"/>
      <c r="O826" s="15"/>
      <c r="P826" s="15"/>
      <c r="Q826" s="15"/>
      <c r="R826" s="15"/>
      <c r="S826" s="15"/>
      <c r="T826" s="15"/>
    </row>
    <row r="827" spans="1:20" ht="12.7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61"/>
      <c r="O827" s="15"/>
      <c r="P827" s="15"/>
      <c r="Q827" s="15"/>
      <c r="R827" s="15"/>
      <c r="S827" s="15"/>
      <c r="T827" s="15"/>
    </row>
    <row r="828" spans="1:20" ht="12.7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61"/>
      <c r="O828" s="15"/>
      <c r="P828" s="15"/>
      <c r="Q828" s="15"/>
      <c r="R828" s="15"/>
      <c r="S828" s="15"/>
      <c r="T828" s="15"/>
    </row>
    <row r="829" spans="1:20" ht="12.7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61"/>
      <c r="O829" s="15"/>
      <c r="P829" s="15"/>
      <c r="Q829" s="15"/>
      <c r="R829" s="15"/>
      <c r="S829" s="15"/>
      <c r="T829" s="15"/>
    </row>
    <row r="830" spans="1:20" ht="12.7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61"/>
      <c r="O830" s="15"/>
      <c r="P830" s="15"/>
      <c r="Q830" s="15"/>
      <c r="R830" s="15"/>
      <c r="S830" s="15"/>
      <c r="T830" s="15"/>
    </row>
    <row r="831" spans="1:20" ht="12.7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61"/>
      <c r="O831" s="15"/>
      <c r="P831" s="15"/>
      <c r="Q831" s="15"/>
      <c r="R831" s="15"/>
      <c r="S831" s="15"/>
      <c r="T831" s="15"/>
    </row>
    <row r="832" spans="1:20" ht="12.7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61"/>
      <c r="O832" s="15"/>
      <c r="P832" s="15"/>
      <c r="Q832" s="15"/>
      <c r="R832" s="15"/>
      <c r="S832" s="15"/>
      <c r="T832" s="15"/>
    </row>
    <row r="833" spans="1:20" ht="12.7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61"/>
      <c r="O833" s="15"/>
      <c r="P833" s="15"/>
      <c r="Q833" s="15"/>
      <c r="R833" s="15"/>
      <c r="S833" s="15"/>
      <c r="T833" s="15"/>
    </row>
    <row r="834" spans="1:20" ht="12.7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61"/>
      <c r="O834" s="15"/>
      <c r="P834" s="15"/>
      <c r="Q834" s="15"/>
      <c r="R834" s="15"/>
      <c r="S834" s="15"/>
      <c r="T834" s="15"/>
    </row>
    <row r="835" spans="1:20" ht="12.7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61"/>
      <c r="O835" s="15"/>
      <c r="P835" s="15"/>
      <c r="Q835" s="15"/>
      <c r="R835" s="15"/>
      <c r="S835" s="15"/>
      <c r="T835" s="15"/>
    </row>
    <row r="836" spans="1:20" ht="12.7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61"/>
      <c r="O836" s="15"/>
      <c r="P836" s="15"/>
      <c r="Q836" s="15"/>
      <c r="R836" s="15"/>
      <c r="S836" s="15"/>
      <c r="T836" s="15"/>
    </row>
    <row r="837" spans="1:20" ht="12.7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61"/>
      <c r="O837" s="15"/>
      <c r="P837" s="15"/>
      <c r="Q837" s="15"/>
      <c r="R837" s="15"/>
      <c r="S837" s="15"/>
      <c r="T837" s="15"/>
    </row>
    <row r="838" spans="1:20" ht="12.7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61"/>
      <c r="O838" s="15"/>
      <c r="P838" s="15"/>
      <c r="Q838" s="15"/>
      <c r="R838" s="15"/>
      <c r="S838" s="15"/>
      <c r="T838" s="15"/>
    </row>
    <row r="839" spans="1:20" ht="12.7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61"/>
      <c r="O839" s="15"/>
      <c r="P839" s="15"/>
      <c r="Q839" s="15"/>
      <c r="R839" s="15"/>
      <c r="S839" s="15"/>
      <c r="T839" s="15"/>
    </row>
    <row r="840" spans="1:20" ht="12.7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61"/>
      <c r="O840" s="15"/>
      <c r="P840" s="15"/>
      <c r="Q840" s="15"/>
      <c r="R840" s="15"/>
      <c r="S840" s="15"/>
      <c r="T840" s="15"/>
    </row>
    <row r="841" spans="1:20" ht="12.7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61"/>
      <c r="O841" s="15"/>
      <c r="P841" s="15"/>
      <c r="Q841" s="15"/>
      <c r="R841" s="15"/>
      <c r="S841" s="15"/>
      <c r="T841" s="15"/>
    </row>
    <row r="842" spans="1:20" ht="12.7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61"/>
      <c r="O842" s="15"/>
      <c r="P842" s="15"/>
      <c r="Q842" s="15"/>
      <c r="R842" s="15"/>
      <c r="S842" s="15"/>
      <c r="T842" s="15"/>
    </row>
    <row r="843" spans="1:20" ht="12.7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61"/>
      <c r="O843" s="15"/>
      <c r="P843" s="15"/>
      <c r="Q843" s="15"/>
      <c r="R843" s="15"/>
      <c r="S843" s="15"/>
      <c r="T843" s="15"/>
    </row>
    <row r="844" spans="1:20" ht="12.7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61"/>
      <c r="O844" s="15"/>
      <c r="P844" s="15"/>
      <c r="Q844" s="15"/>
      <c r="R844" s="15"/>
      <c r="S844" s="15"/>
      <c r="T844" s="15"/>
    </row>
    <row r="845" spans="1:20" ht="12.7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61"/>
      <c r="O845" s="15"/>
      <c r="P845" s="15"/>
      <c r="Q845" s="15"/>
      <c r="R845" s="15"/>
      <c r="S845" s="15"/>
      <c r="T845" s="15"/>
    </row>
    <row r="846" spans="1:20" ht="12.7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61"/>
      <c r="O846" s="15"/>
      <c r="P846" s="15"/>
      <c r="Q846" s="15"/>
      <c r="R846" s="15"/>
      <c r="S846" s="15"/>
      <c r="T846" s="15"/>
    </row>
    <row r="847" spans="1:20" ht="12.7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61"/>
      <c r="O847" s="15"/>
      <c r="P847" s="15"/>
      <c r="Q847" s="15"/>
      <c r="R847" s="15"/>
      <c r="S847" s="15"/>
      <c r="T847" s="15"/>
    </row>
    <row r="848" spans="1:20" ht="12.7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61"/>
      <c r="O848" s="15"/>
      <c r="P848" s="15"/>
      <c r="Q848" s="15"/>
      <c r="R848" s="15"/>
      <c r="S848" s="15"/>
      <c r="T848" s="15"/>
    </row>
    <row r="849" spans="1:20" ht="12.7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61"/>
      <c r="O849" s="15"/>
      <c r="P849" s="15"/>
      <c r="Q849" s="15"/>
      <c r="R849" s="15"/>
      <c r="S849" s="15"/>
      <c r="T849" s="15"/>
    </row>
    <row r="850" spans="1:20" ht="12.7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61"/>
      <c r="O850" s="15"/>
      <c r="P850" s="15"/>
      <c r="Q850" s="15"/>
      <c r="R850" s="15"/>
      <c r="S850" s="15"/>
      <c r="T850" s="15"/>
    </row>
    <row r="851" spans="1:20" ht="12.7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61"/>
      <c r="O851" s="15"/>
      <c r="P851" s="15"/>
      <c r="Q851" s="15"/>
      <c r="R851" s="15"/>
      <c r="S851" s="15"/>
      <c r="T851" s="15"/>
    </row>
    <row r="852" spans="1:20" ht="12.7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61"/>
      <c r="O852" s="15"/>
      <c r="P852" s="15"/>
      <c r="Q852" s="15"/>
      <c r="R852" s="15"/>
      <c r="S852" s="15"/>
      <c r="T852" s="15"/>
    </row>
    <row r="853" spans="1:20" ht="12.7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61"/>
      <c r="O853" s="15"/>
      <c r="P853" s="15"/>
      <c r="Q853" s="15"/>
      <c r="R853" s="15"/>
      <c r="S853" s="15"/>
      <c r="T853" s="15"/>
    </row>
    <row r="854" spans="1:20" ht="12.7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61"/>
      <c r="O854" s="15"/>
      <c r="P854" s="15"/>
      <c r="Q854" s="15"/>
      <c r="R854" s="15"/>
      <c r="S854" s="15"/>
      <c r="T854" s="15"/>
    </row>
    <row r="855" spans="1:20" ht="12.7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61"/>
      <c r="O855" s="15"/>
      <c r="P855" s="15"/>
      <c r="Q855" s="15"/>
      <c r="R855" s="15"/>
      <c r="S855" s="15"/>
      <c r="T855" s="15"/>
    </row>
    <row r="856" spans="1:20" ht="12.7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61"/>
      <c r="O856" s="15"/>
      <c r="P856" s="15"/>
      <c r="Q856" s="15"/>
      <c r="R856" s="15"/>
      <c r="S856" s="15"/>
      <c r="T856" s="15"/>
    </row>
    <row r="857" spans="1:20" ht="12.7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61"/>
      <c r="O857" s="15"/>
      <c r="P857" s="15"/>
      <c r="Q857" s="15"/>
      <c r="R857" s="15"/>
      <c r="S857" s="15"/>
      <c r="T857" s="15"/>
    </row>
    <row r="858" spans="1:20" ht="12.7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61"/>
      <c r="O858" s="15"/>
      <c r="P858" s="15"/>
      <c r="Q858" s="15"/>
      <c r="R858" s="15"/>
      <c r="S858" s="15"/>
      <c r="T858" s="15"/>
    </row>
    <row r="859" spans="1:20" ht="12.7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61"/>
      <c r="O859" s="15"/>
      <c r="P859" s="15"/>
      <c r="Q859" s="15"/>
      <c r="R859" s="15"/>
      <c r="S859" s="15"/>
      <c r="T859" s="15"/>
    </row>
    <row r="860" spans="1:20" ht="12.7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61"/>
      <c r="O860" s="15"/>
      <c r="P860" s="15"/>
      <c r="Q860" s="15"/>
      <c r="R860" s="15"/>
      <c r="S860" s="15"/>
      <c r="T860" s="15"/>
    </row>
    <row r="861" spans="1:20" ht="12.7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61"/>
      <c r="O861" s="15"/>
      <c r="P861" s="15"/>
      <c r="Q861" s="15"/>
      <c r="R861" s="15"/>
      <c r="S861" s="15"/>
      <c r="T861" s="15"/>
    </row>
    <row r="862" spans="1:20" ht="12.7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61"/>
      <c r="O862" s="15"/>
      <c r="P862" s="15"/>
      <c r="Q862" s="15"/>
      <c r="R862" s="15"/>
      <c r="S862" s="15"/>
      <c r="T862" s="15"/>
    </row>
    <row r="863" spans="1:20" ht="12.7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61"/>
      <c r="O863" s="15"/>
      <c r="P863" s="15"/>
      <c r="Q863" s="15"/>
      <c r="R863" s="15"/>
      <c r="S863" s="15"/>
      <c r="T863" s="15"/>
    </row>
    <row r="864" spans="1:20" ht="12.7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61"/>
      <c r="O864" s="15"/>
      <c r="P864" s="15"/>
      <c r="Q864" s="15"/>
      <c r="R864" s="15"/>
      <c r="S864" s="15"/>
      <c r="T864" s="15"/>
    </row>
    <row r="865" spans="1:20" ht="12.7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61"/>
      <c r="O865" s="15"/>
      <c r="P865" s="15"/>
      <c r="Q865" s="15"/>
      <c r="R865" s="15"/>
      <c r="S865" s="15"/>
      <c r="T865" s="15"/>
    </row>
    <row r="866" spans="1:20" ht="12.7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61"/>
      <c r="O866" s="15"/>
      <c r="P866" s="15"/>
      <c r="Q866" s="15"/>
      <c r="R866" s="15"/>
      <c r="S866" s="15"/>
      <c r="T866" s="15"/>
    </row>
    <row r="867" spans="1:20" ht="12.7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61"/>
      <c r="O867" s="15"/>
      <c r="P867" s="15"/>
      <c r="Q867" s="15"/>
      <c r="R867" s="15"/>
      <c r="S867" s="15"/>
      <c r="T867" s="15"/>
    </row>
    <row r="868" spans="1:20" ht="12.7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61"/>
      <c r="O868" s="15"/>
      <c r="P868" s="15"/>
      <c r="Q868" s="15"/>
      <c r="R868" s="15"/>
      <c r="S868" s="15"/>
      <c r="T868" s="15"/>
    </row>
    <row r="869" spans="1:20" ht="12.7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61"/>
      <c r="O869" s="15"/>
      <c r="P869" s="15"/>
      <c r="Q869" s="15"/>
      <c r="R869" s="15"/>
      <c r="S869" s="15"/>
      <c r="T869" s="15"/>
    </row>
    <row r="870" spans="1:20" ht="12.7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61"/>
      <c r="O870" s="15"/>
      <c r="P870" s="15"/>
      <c r="Q870" s="15"/>
      <c r="R870" s="15"/>
      <c r="S870" s="15"/>
      <c r="T870" s="15"/>
    </row>
    <row r="871" spans="1:20" ht="12.7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61"/>
      <c r="O871" s="15"/>
      <c r="P871" s="15"/>
      <c r="Q871" s="15"/>
      <c r="R871" s="15"/>
      <c r="S871" s="15"/>
      <c r="T871" s="15"/>
    </row>
    <row r="872" spans="1:20" ht="12.7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61"/>
      <c r="O872" s="15"/>
      <c r="P872" s="15"/>
      <c r="Q872" s="15"/>
      <c r="R872" s="15"/>
      <c r="S872" s="15"/>
      <c r="T872" s="15"/>
    </row>
    <row r="873" spans="1:20" ht="12.7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61"/>
      <c r="O873" s="15"/>
      <c r="P873" s="15"/>
      <c r="Q873" s="15"/>
      <c r="R873" s="15"/>
      <c r="S873" s="15"/>
      <c r="T873" s="15"/>
    </row>
    <row r="874" spans="1:20" ht="12.7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61"/>
      <c r="O874" s="15"/>
      <c r="P874" s="15"/>
      <c r="Q874" s="15"/>
      <c r="R874" s="15"/>
      <c r="S874" s="15"/>
      <c r="T874" s="15"/>
    </row>
    <row r="875" spans="1:20" ht="12.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61"/>
      <c r="O875" s="15"/>
      <c r="P875" s="15"/>
      <c r="Q875" s="15"/>
      <c r="R875" s="15"/>
      <c r="S875" s="15"/>
      <c r="T875" s="15"/>
    </row>
    <row r="876" spans="1:20" ht="12.7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61"/>
      <c r="O876" s="15"/>
      <c r="P876" s="15"/>
      <c r="Q876" s="15"/>
      <c r="R876" s="15"/>
      <c r="S876" s="15"/>
      <c r="T876" s="15"/>
    </row>
    <row r="877" spans="1:20" ht="12.7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61"/>
      <c r="O877" s="15"/>
      <c r="P877" s="15"/>
      <c r="Q877" s="15"/>
      <c r="R877" s="15"/>
      <c r="S877" s="15"/>
      <c r="T877" s="15"/>
    </row>
    <row r="878" spans="1:20" ht="12.7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61"/>
      <c r="O878" s="15"/>
      <c r="P878" s="15"/>
      <c r="Q878" s="15"/>
      <c r="R878" s="15"/>
      <c r="S878" s="15"/>
      <c r="T878" s="15"/>
    </row>
    <row r="879" spans="1:20" ht="12.7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61"/>
      <c r="O879" s="15"/>
      <c r="P879" s="15"/>
      <c r="Q879" s="15"/>
      <c r="R879" s="15"/>
      <c r="S879" s="15"/>
      <c r="T879" s="15"/>
    </row>
    <row r="880" spans="1:20" ht="12.7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61"/>
      <c r="O880" s="15"/>
      <c r="P880" s="15"/>
      <c r="Q880" s="15"/>
      <c r="R880" s="15"/>
      <c r="S880" s="15"/>
      <c r="T880" s="15"/>
    </row>
    <row r="881" spans="1:20" ht="12.7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61"/>
      <c r="O881" s="15"/>
      <c r="P881" s="15"/>
      <c r="Q881" s="15"/>
      <c r="R881" s="15"/>
      <c r="S881" s="15"/>
      <c r="T881" s="15"/>
    </row>
    <row r="882" spans="1:20" ht="12.7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61"/>
      <c r="O882" s="15"/>
      <c r="P882" s="15"/>
      <c r="Q882" s="15"/>
      <c r="R882" s="15"/>
      <c r="S882" s="15"/>
      <c r="T882" s="15"/>
    </row>
    <row r="883" spans="1:20" ht="12.7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61"/>
      <c r="O883" s="15"/>
      <c r="P883" s="15"/>
      <c r="Q883" s="15"/>
      <c r="R883" s="15"/>
      <c r="S883" s="15"/>
      <c r="T883" s="15"/>
    </row>
    <row r="884" spans="1:20" ht="12.7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61"/>
      <c r="O884" s="15"/>
      <c r="P884" s="15"/>
      <c r="Q884" s="15"/>
      <c r="R884" s="15"/>
      <c r="S884" s="15"/>
      <c r="T884" s="15"/>
    </row>
    <row r="885" spans="1:20" ht="12.7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61"/>
      <c r="O885" s="15"/>
      <c r="P885" s="15"/>
      <c r="Q885" s="15"/>
      <c r="R885" s="15"/>
      <c r="S885" s="15"/>
      <c r="T885" s="15"/>
    </row>
    <row r="886" spans="1:20" ht="12.7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61"/>
      <c r="O886" s="15"/>
      <c r="P886" s="15"/>
      <c r="Q886" s="15"/>
      <c r="R886" s="15"/>
      <c r="S886" s="15"/>
      <c r="T886" s="15"/>
    </row>
    <row r="887" spans="1:20" ht="12.7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61"/>
      <c r="O887" s="15"/>
      <c r="P887" s="15"/>
      <c r="Q887" s="15"/>
      <c r="R887" s="15"/>
      <c r="S887" s="15"/>
      <c r="T887" s="15"/>
    </row>
    <row r="888" spans="1:20" ht="12.7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61"/>
      <c r="O888" s="15"/>
      <c r="P888" s="15"/>
      <c r="Q888" s="15"/>
      <c r="R888" s="15"/>
      <c r="S888" s="15"/>
      <c r="T888" s="15"/>
    </row>
    <row r="889" spans="1:20" ht="12.7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61"/>
      <c r="O889" s="15"/>
      <c r="P889" s="15"/>
      <c r="Q889" s="15"/>
      <c r="R889" s="15"/>
      <c r="S889" s="15"/>
      <c r="T889" s="15"/>
    </row>
    <row r="890" spans="1:20" ht="12.7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61"/>
      <c r="O890" s="15"/>
      <c r="P890" s="15"/>
      <c r="Q890" s="15"/>
      <c r="R890" s="15"/>
      <c r="S890" s="15"/>
      <c r="T890" s="15"/>
    </row>
    <row r="891" spans="1:20" ht="12.7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61"/>
      <c r="O891" s="15"/>
      <c r="P891" s="15"/>
      <c r="Q891" s="15"/>
      <c r="R891" s="15"/>
      <c r="S891" s="15"/>
      <c r="T891" s="15"/>
    </row>
    <row r="892" spans="1:20" ht="12.7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61"/>
      <c r="O892" s="15"/>
      <c r="P892" s="15"/>
      <c r="Q892" s="15"/>
      <c r="R892" s="15"/>
      <c r="S892" s="15"/>
      <c r="T892" s="15"/>
    </row>
    <row r="893" spans="1:20" ht="12.7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61"/>
      <c r="O893" s="15"/>
      <c r="P893" s="15"/>
      <c r="Q893" s="15"/>
      <c r="R893" s="15"/>
      <c r="S893" s="15"/>
      <c r="T893" s="15"/>
    </row>
    <row r="894" spans="1:20" ht="12.7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61"/>
      <c r="O894" s="15"/>
      <c r="P894" s="15"/>
      <c r="Q894" s="15"/>
      <c r="R894" s="15"/>
      <c r="S894" s="15"/>
      <c r="T894" s="15"/>
    </row>
    <row r="895" spans="1:20" ht="12.7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61"/>
      <c r="O895" s="15"/>
      <c r="P895" s="15"/>
      <c r="Q895" s="15"/>
      <c r="R895" s="15"/>
      <c r="S895" s="15"/>
      <c r="T895" s="15"/>
    </row>
    <row r="896" spans="1:20" ht="12.7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61"/>
      <c r="O896" s="15"/>
      <c r="P896" s="15"/>
      <c r="Q896" s="15"/>
      <c r="R896" s="15"/>
      <c r="S896" s="15"/>
      <c r="T896" s="15"/>
    </row>
    <row r="897" spans="1:20" ht="12.7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61"/>
      <c r="O897" s="15"/>
      <c r="P897" s="15"/>
      <c r="Q897" s="15"/>
      <c r="R897" s="15"/>
      <c r="S897" s="15"/>
      <c r="T897" s="15"/>
    </row>
    <row r="898" spans="1:20" ht="12.7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61"/>
      <c r="O898" s="15"/>
      <c r="P898" s="15"/>
      <c r="Q898" s="15"/>
      <c r="R898" s="15"/>
      <c r="S898" s="15"/>
      <c r="T898" s="15"/>
    </row>
    <row r="899" spans="1:20" ht="12.7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61"/>
      <c r="O899" s="15"/>
      <c r="P899" s="15"/>
      <c r="Q899" s="15"/>
      <c r="R899" s="15"/>
      <c r="S899" s="15"/>
      <c r="T899" s="15"/>
    </row>
    <row r="900" spans="1:20" ht="12.7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61"/>
      <c r="O900" s="15"/>
      <c r="P900" s="15"/>
      <c r="Q900" s="15"/>
      <c r="R900" s="15"/>
      <c r="S900" s="15"/>
      <c r="T900" s="15"/>
    </row>
    <row r="901" spans="1:20" ht="12.7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61"/>
      <c r="O901" s="15"/>
      <c r="P901" s="15"/>
      <c r="Q901" s="15"/>
      <c r="R901" s="15"/>
      <c r="S901" s="15"/>
      <c r="T901" s="15"/>
    </row>
    <row r="902" spans="1:20" ht="12.7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61"/>
      <c r="O902" s="15"/>
      <c r="P902" s="15"/>
      <c r="Q902" s="15"/>
      <c r="R902" s="15"/>
      <c r="S902" s="15"/>
      <c r="T902" s="15"/>
    </row>
    <row r="903" spans="1:20" ht="12.7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61"/>
      <c r="O903" s="15"/>
      <c r="P903" s="15"/>
      <c r="Q903" s="15"/>
      <c r="R903" s="15"/>
      <c r="S903" s="15"/>
      <c r="T903" s="15"/>
    </row>
    <row r="904" spans="1:20" ht="12.7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61"/>
      <c r="O904" s="15"/>
      <c r="P904" s="15"/>
      <c r="Q904" s="15"/>
      <c r="R904" s="15"/>
      <c r="S904" s="15"/>
      <c r="T904" s="15"/>
    </row>
    <row r="905" spans="1:20" ht="12.7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61"/>
      <c r="O905" s="15"/>
      <c r="P905" s="15"/>
      <c r="Q905" s="15"/>
      <c r="R905" s="15"/>
      <c r="S905" s="15"/>
      <c r="T905" s="15"/>
    </row>
    <row r="906" spans="1:20" ht="12.7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61"/>
      <c r="O906" s="15"/>
      <c r="P906" s="15"/>
      <c r="Q906" s="15"/>
      <c r="R906" s="15"/>
      <c r="S906" s="15"/>
      <c r="T906" s="15"/>
    </row>
    <row r="907" spans="1:20" ht="12.7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61"/>
      <c r="O907" s="15"/>
      <c r="P907" s="15"/>
      <c r="Q907" s="15"/>
      <c r="R907" s="15"/>
      <c r="S907" s="15"/>
      <c r="T907" s="15"/>
    </row>
    <row r="908" spans="1:20" ht="12.7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61"/>
      <c r="O908" s="15"/>
      <c r="P908" s="15"/>
      <c r="Q908" s="15"/>
      <c r="R908" s="15"/>
      <c r="S908" s="15"/>
      <c r="T908" s="15"/>
    </row>
    <row r="909" spans="1:20" ht="12.7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61"/>
      <c r="O909" s="15"/>
      <c r="P909" s="15"/>
      <c r="Q909" s="15"/>
      <c r="R909" s="15"/>
      <c r="S909" s="15"/>
      <c r="T909" s="15"/>
    </row>
    <row r="910" spans="1:20" ht="12.7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61"/>
      <c r="O910" s="15"/>
      <c r="P910" s="15"/>
      <c r="Q910" s="15"/>
      <c r="R910" s="15"/>
      <c r="S910" s="15"/>
      <c r="T910" s="15"/>
    </row>
    <row r="911" spans="1:20" ht="12.7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61"/>
      <c r="O911" s="15"/>
      <c r="P911" s="15"/>
      <c r="Q911" s="15"/>
      <c r="R911" s="15"/>
      <c r="S911" s="15"/>
      <c r="T911" s="15"/>
    </row>
    <row r="912" spans="1:20" ht="12.7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61"/>
      <c r="O912" s="15"/>
      <c r="P912" s="15"/>
      <c r="Q912" s="15"/>
      <c r="R912" s="15"/>
      <c r="S912" s="15"/>
      <c r="T912" s="15"/>
    </row>
    <row r="913" spans="1:20" ht="12.7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61"/>
      <c r="O913" s="15"/>
      <c r="P913" s="15"/>
      <c r="Q913" s="15"/>
      <c r="R913" s="15"/>
      <c r="S913" s="15"/>
      <c r="T913" s="15"/>
    </row>
    <row r="914" spans="1:20" ht="12.7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61"/>
      <c r="O914" s="15"/>
      <c r="P914" s="15"/>
      <c r="Q914" s="15"/>
      <c r="R914" s="15"/>
      <c r="S914" s="15"/>
      <c r="T914" s="15"/>
    </row>
    <row r="915" spans="1:20" ht="12.7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61"/>
      <c r="O915" s="15"/>
      <c r="P915" s="15"/>
      <c r="Q915" s="15"/>
      <c r="R915" s="15"/>
      <c r="S915" s="15"/>
      <c r="T915" s="15"/>
    </row>
    <row r="916" spans="1:20" ht="12.7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61"/>
      <c r="O916" s="15"/>
      <c r="P916" s="15"/>
      <c r="Q916" s="15"/>
      <c r="R916" s="15"/>
      <c r="S916" s="15"/>
      <c r="T916" s="15"/>
    </row>
    <row r="917" spans="1:20" ht="12.7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61"/>
      <c r="O917" s="15"/>
      <c r="P917" s="15"/>
      <c r="Q917" s="15"/>
      <c r="R917" s="15"/>
      <c r="S917" s="15"/>
      <c r="T917" s="15"/>
    </row>
    <row r="918" spans="1:20" ht="12.7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61"/>
      <c r="O918" s="15"/>
      <c r="P918" s="15"/>
      <c r="Q918" s="15"/>
      <c r="R918" s="15"/>
      <c r="S918" s="15"/>
      <c r="T918" s="15"/>
    </row>
    <row r="919" spans="1:20" ht="12.7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61"/>
      <c r="O919" s="15"/>
      <c r="P919" s="15"/>
      <c r="Q919" s="15"/>
      <c r="R919" s="15"/>
      <c r="S919" s="15"/>
      <c r="T919" s="15"/>
    </row>
    <row r="920" spans="1:20" ht="12.7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61"/>
      <c r="O920" s="15"/>
      <c r="P920" s="15"/>
      <c r="Q920" s="15"/>
      <c r="R920" s="15"/>
      <c r="S920" s="15"/>
      <c r="T920" s="15"/>
    </row>
    <row r="921" spans="1:20" ht="12.7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61"/>
      <c r="O921" s="15"/>
      <c r="P921" s="15"/>
      <c r="Q921" s="15"/>
      <c r="R921" s="15"/>
      <c r="S921" s="15"/>
      <c r="T921" s="15"/>
    </row>
    <row r="922" spans="1:20" ht="12.7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61"/>
      <c r="O922" s="15"/>
      <c r="P922" s="15"/>
      <c r="Q922" s="15"/>
      <c r="R922" s="15"/>
      <c r="S922" s="15"/>
      <c r="T922" s="15"/>
    </row>
    <row r="923" spans="1:20" ht="12.7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61"/>
      <c r="O923" s="15"/>
      <c r="P923" s="15"/>
      <c r="Q923" s="15"/>
      <c r="R923" s="15"/>
      <c r="S923" s="15"/>
      <c r="T923" s="15"/>
    </row>
    <row r="924" spans="1:20" ht="12.7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61"/>
      <c r="O924" s="15"/>
      <c r="P924" s="15"/>
      <c r="Q924" s="15"/>
      <c r="R924" s="15"/>
      <c r="S924" s="15"/>
      <c r="T924" s="15"/>
    </row>
    <row r="925" spans="1:20" ht="12.7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61"/>
      <c r="O925" s="15"/>
      <c r="P925" s="15"/>
      <c r="Q925" s="15"/>
      <c r="R925" s="15"/>
      <c r="S925" s="15"/>
      <c r="T925" s="15"/>
    </row>
    <row r="926" spans="1:20" ht="12.7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61"/>
      <c r="O926" s="15"/>
      <c r="P926" s="15"/>
      <c r="Q926" s="15"/>
      <c r="R926" s="15"/>
      <c r="S926" s="15"/>
      <c r="T926" s="15"/>
    </row>
    <row r="927" spans="1:20" ht="12.7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61"/>
      <c r="O927" s="15"/>
      <c r="P927" s="15"/>
      <c r="Q927" s="15"/>
      <c r="R927" s="15"/>
      <c r="S927" s="15"/>
      <c r="T927" s="15"/>
    </row>
    <row r="928" spans="1:20" ht="12.7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61"/>
      <c r="O928" s="15"/>
      <c r="P928" s="15"/>
      <c r="Q928" s="15"/>
      <c r="R928" s="15"/>
      <c r="S928" s="15"/>
      <c r="T928" s="15"/>
    </row>
    <row r="929" spans="1:20" ht="12.7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61"/>
      <c r="O929" s="15"/>
      <c r="P929" s="15"/>
      <c r="Q929" s="15"/>
      <c r="R929" s="15"/>
      <c r="S929" s="15"/>
      <c r="T929" s="15"/>
    </row>
    <row r="930" spans="1:20" ht="12.7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61"/>
      <c r="O930" s="15"/>
      <c r="P930" s="15"/>
      <c r="Q930" s="15"/>
      <c r="R930" s="15"/>
      <c r="S930" s="15"/>
      <c r="T930" s="15"/>
    </row>
    <row r="931" spans="1:20" ht="12.7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61"/>
      <c r="O931" s="15"/>
      <c r="P931" s="15"/>
      <c r="Q931" s="15"/>
      <c r="R931" s="15"/>
      <c r="S931" s="15"/>
      <c r="T931" s="15"/>
    </row>
    <row r="932" spans="1:20" ht="12.7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61"/>
      <c r="O932" s="15"/>
      <c r="P932" s="15"/>
      <c r="Q932" s="15"/>
      <c r="R932" s="15"/>
      <c r="S932" s="15"/>
      <c r="T932" s="15"/>
    </row>
    <row r="933" spans="1:20" ht="12.7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61"/>
      <c r="O933" s="15"/>
      <c r="P933" s="15"/>
      <c r="Q933" s="15"/>
      <c r="R933" s="15"/>
      <c r="S933" s="15"/>
      <c r="T933" s="15"/>
    </row>
    <row r="934" spans="1:20" ht="12.7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61"/>
      <c r="O934" s="15"/>
      <c r="P934" s="15"/>
      <c r="Q934" s="15"/>
      <c r="R934" s="15"/>
      <c r="S934" s="15"/>
      <c r="T934" s="15"/>
    </row>
    <row r="935" spans="1:20" ht="12.7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61"/>
      <c r="O935" s="15"/>
      <c r="P935" s="15"/>
      <c r="Q935" s="15"/>
      <c r="R935" s="15"/>
      <c r="S935" s="15"/>
      <c r="T935" s="15"/>
    </row>
    <row r="936" spans="1:20" ht="12.7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61"/>
      <c r="O936" s="15"/>
      <c r="P936" s="15"/>
      <c r="Q936" s="15"/>
      <c r="R936" s="15"/>
      <c r="S936" s="15"/>
      <c r="T936" s="15"/>
    </row>
    <row r="937" spans="1:20" ht="12.7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61"/>
      <c r="O937" s="15"/>
      <c r="P937" s="15"/>
      <c r="Q937" s="15"/>
      <c r="R937" s="15"/>
      <c r="S937" s="15"/>
      <c r="T937" s="15"/>
    </row>
    <row r="938" spans="1:20" ht="12.7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61"/>
      <c r="O938" s="15"/>
      <c r="P938" s="15"/>
      <c r="Q938" s="15"/>
      <c r="R938" s="15"/>
      <c r="S938" s="15"/>
      <c r="T938" s="15"/>
    </row>
    <row r="939" spans="1:20" ht="12.7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61"/>
      <c r="O939" s="15"/>
      <c r="P939" s="15"/>
      <c r="Q939" s="15"/>
      <c r="R939" s="15"/>
      <c r="S939" s="15"/>
      <c r="T939" s="15"/>
    </row>
    <row r="940" spans="1:20" ht="12.7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61"/>
      <c r="O940" s="15"/>
      <c r="P940" s="15"/>
      <c r="Q940" s="15"/>
      <c r="R940" s="15"/>
      <c r="S940" s="15"/>
      <c r="T940" s="15"/>
    </row>
    <row r="941" spans="1:20" ht="12.7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61"/>
      <c r="O941" s="15"/>
      <c r="P941" s="15"/>
      <c r="Q941" s="15"/>
      <c r="R941" s="15"/>
      <c r="S941" s="15"/>
      <c r="T941" s="15"/>
    </row>
    <row r="942" spans="1:20" ht="12.7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61"/>
      <c r="O942" s="15"/>
      <c r="P942" s="15"/>
      <c r="Q942" s="15"/>
      <c r="R942" s="15"/>
      <c r="S942" s="15"/>
      <c r="T942" s="15"/>
    </row>
    <row r="943" spans="1:20" ht="12.7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61"/>
      <c r="O943" s="15"/>
      <c r="P943" s="15"/>
      <c r="Q943" s="15"/>
      <c r="R943" s="15"/>
      <c r="S943" s="15"/>
      <c r="T943" s="15"/>
    </row>
    <row r="944" spans="1:20" ht="12.7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61"/>
      <c r="O944" s="15"/>
      <c r="P944" s="15"/>
      <c r="Q944" s="15"/>
      <c r="R944" s="15"/>
      <c r="S944" s="15"/>
      <c r="T944" s="15"/>
    </row>
    <row r="945" spans="1:20" ht="12.7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61"/>
      <c r="O945" s="15"/>
      <c r="P945" s="15"/>
      <c r="Q945" s="15"/>
      <c r="R945" s="15"/>
      <c r="S945" s="15"/>
      <c r="T945" s="15"/>
    </row>
    <row r="946" spans="1:20" ht="12.7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61"/>
      <c r="O946" s="15"/>
      <c r="P946" s="15"/>
      <c r="Q946" s="15"/>
      <c r="R946" s="15"/>
      <c r="S946" s="15"/>
      <c r="T946" s="15"/>
    </row>
    <row r="947" spans="1:20" ht="12.7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61"/>
      <c r="O947" s="15"/>
      <c r="P947" s="15"/>
      <c r="Q947" s="15"/>
      <c r="R947" s="15"/>
      <c r="S947" s="15"/>
      <c r="T947" s="15"/>
    </row>
    <row r="948" spans="1:20" ht="12.7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61"/>
      <c r="O948" s="15"/>
      <c r="P948" s="15"/>
      <c r="Q948" s="15"/>
      <c r="R948" s="15"/>
      <c r="S948" s="15"/>
      <c r="T948" s="15"/>
    </row>
    <row r="949" spans="1:20" ht="12.7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61"/>
      <c r="O949" s="15"/>
      <c r="P949" s="15"/>
      <c r="Q949" s="15"/>
      <c r="R949" s="15"/>
      <c r="S949" s="15"/>
      <c r="T949" s="15"/>
    </row>
    <row r="950" spans="1:20" ht="12.7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61"/>
      <c r="O950" s="15"/>
      <c r="P950" s="15"/>
      <c r="Q950" s="15"/>
      <c r="R950" s="15"/>
      <c r="S950" s="15"/>
      <c r="T950" s="15"/>
    </row>
    <row r="951" spans="1:20" ht="12.7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61"/>
      <c r="O951" s="15"/>
      <c r="P951" s="15"/>
      <c r="Q951" s="15"/>
      <c r="R951" s="15"/>
      <c r="S951" s="15"/>
      <c r="T951" s="15"/>
    </row>
    <row r="952" spans="1:20" ht="12.7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61"/>
      <c r="O952" s="15"/>
      <c r="P952" s="15"/>
      <c r="Q952" s="15"/>
      <c r="R952" s="15"/>
      <c r="S952" s="15"/>
      <c r="T952" s="15"/>
    </row>
    <row r="953" spans="1:20" ht="12.7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61"/>
      <c r="O953" s="15"/>
      <c r="P953" s="15"/>
      <c r="Q953" s="15"/>
      <c r="R953" s="15"/>
      <c r="S953" s="15"/>
      <c r="T953" s="15"/>
    </row>
    <row r="954" spans="1:20" ht="12.7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61"/>
      <c r="O954" s="15"/>
      <c r="P954" s="15"/>
      <c r="Q954" s="15"/>
      <c r="R954" s="15"/>
      <c r="S954" s="15"/>
      <c r="T954" s="15"/>
    </row>
    <row r="955" spans="1:20" ht="12.7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61"/>
      <c r="O955" s="15"/>
      <c r="P955" s="15"/>
      <c r="Q955" s="15"/>
      <c r="R955" s="15"/>
      <c r="S955" s="15"/>
      <c r="T955" s="15"/>
    </row>
    <row r="956" spans="1:20" ht="12.7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61"/>
      <c r="O956" s="15"/>
      <c r="P956" s="15"/>
      <c r="Q956" s="15"/>
      <c r="R956" s="15"/>
      <c r="S956" s="15"/>
      <c r="T956" s="15"/>
    </row>
    <row r="957" spans="1:20" ht="12.7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61"/>
      <c r="O957" s="15"/>
      <c r="P957" s="15"/>
      <c r="Q957" s="15"/>
      <c r="R957" s="15"/>
      <c r="S957" s="15"/>
      <c r="T957" s="15"/>
    </row>
    <row r="958" spans="1:20" ht="12.7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61"/>
      <c r="O958" s="15"/>
      <c r="P958" s="15"/>
      <c r="Q958" s="15"/>
      <c r="R958" s="15"/>
      <c r="S958" s="15"/>
      <c r="T958" s="15"/>
    </row>
    <row r="959" spans="1:20" ht="12.7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61"/>
      <c r="O959" s="15"/>
      <c r="P959" s="15"/>
      <c r="Q959" s="15"/>
      <c r="R959" s="15"/>
      <c r="S959" s="15"/>
      <c r="T959" s="15"/>
    </row>
    <row r="960" spans="1:20" ht="12.7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61"/>
      <c r="O960" s="15"/>
      <c r="P960" s="15"/>
      <c r="Q960" s="15"/>
      <c r="R960" s="15"/>
      <c r="S960" s="15"/>
      <c r="T960" s="15"/>
    </row>
    <row r="961" spans="1:20" ht="12.7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61"/>
      <c r="O961" s="15"/>
      <c r="P961" s="15"/>
      <c r="Q961" s="15"/>
      <c r="R961" s="15"/>
      <c r="S961" s="15"/>
      <c r="T961" s="15"/>
    </row>
    <row r="962" spans="1:20" ht="12.7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61"/>
      <c r="O962" s="15"/>
      <c r="P962" s="15"/>
      <c r="Q962" s="15"/>
      <c r="R962" s="15"/>
      <c r="S962" s="15"/>
      <c r="T962" s="15"/>
    </row>
    <row r="963" spans="1:20" ht="12.7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61"/>
      <c r="O963" s="15"/>
      <c r="P963" s="15"/>
      <c r="Q963" s="15"/>
      <c r="R963" s="15"/>
      <c r="S963" s="15"/>
      <c r="T963" s="15"/>
    </row>
    <row r="964" spans="1:20" ht="12.7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61"/>
      <c r="O964" s="15"/>
      <c r="P964" s="15"/>
      <c r="Q964" s="15"/>
      <c r="R964" s="15"/>
      <c r="S964" s="15"/>
      <c r="T964" s="15"/>
    </row>
    <row r="965" spans="1:20" ht="12.7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61"/>
      <c r="O965" s="15"/>
      <c r="P965" s="15"/>
      <c r="Q965" s="15"/>
      <c r="R965" s="15"/>
      <c r="S965" s="15"/>
      <c r="T965" s="15"/>
    </row>
    <row r="966" spans="1:20" ht="12.7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61"/>
      <c r="O966" s="15"/>
      <c r="P966" s="15"/>
      <c r="Q966" s="15"/>
      <c r="R966" s="15"/>
      <c r="S966" s="15"/>
      <c r="T966" s="15"/>
    </row>
    <row r="967" spans="1:20" ht="12.7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61"/>
      <c r="O967" s="15"/>
      <c r="P967" s="15"/>
      <c r="Q967" s="15"/>
      <c r="R967" s="15"/>
      <c r="S967" s="15"/>
      <c r="T967" s="15"/>
    </row>
    <row r="968" spans="1:20" ht="12.7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61"/>
      <c r="O968" s="15"/>
      <c r="P968" s="15"/>
      <c r="Q968" s="15"/>
      <c r="R968" s="15"/>
      <c r="S968" s="15"/>
      <c r="T968" s="15"/>
    </row>
    <row r="969" spans="1:20" ht="12.7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61"/>
      <c r="O969" s="15"/>
      <c r="P969" s="15"/>
      <c r="Q969" s="15"/>
      <c r="R969" s="15"/>
      <c r="S969" s="15"/>
      <c r="T969" s="15"/>
    </row>
    <row r="970" spans="1:20" ht="12.7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61"/>
      <c r="O970" s="15"/>
      <c r="P970" s="15"/>
      <c r="Q970" s="15"/>
      <c r="R970" s="15"/>
      <c r="S970" s="15"/>
      <c r="T970" s="15"/>
    </row>
    <row r="971" spans="1:20" ht="12.7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61"/>
      <c r="O971" s="15"/>
      <c r="P971" s="15"/>
      <c r="Q971" s="15"/>
      <c r="R971" s="15"/>
      <c r="S971" s="15"/>
      <c r="T971" s="15"/>
    </row>
    <row r="972" spans="1:20" ht="12.7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61"/>
      <c r="O972" s="15"/>
      <c r="P972" s="15"/>
      <c r="Q972" s="15"/>
      <c r="R972" s="15"/>
      <c r="S972" s="15"/>
      <c r="T972" s="15"/>
    </row>
    <row r="973" spans="1:20" ht="12.7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61"/>
      <c r="O973" s="15"/>
      <c r="P973" s="15"/>
      <c r="Q973" s="15"/>
      <c r="R973" s="15"/>
      <c r="S973" s="15"/>
      <c r="T973" s="15"/>
    </row>
    <row r="974" spans="1:20" ht="12.7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61"/>
      <c r="O974" s="15"/>
      <c r="P974" s="15"/>
      <c r="Q974" s="15"/>
      <c r="R974" s="15"/>
      <c r="S974" s="15"/>
      <c r="T974" s="15"/>
    </row>
    <row r="975" spans="1:20" ht="12.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61"/>
      <c r="O975" s="15"/>
      <c r="P975" s="15"/>
      <c r="Q975" s="15"/>
      <c r="R975" s="15"/>
      <c r="S975" s="15"/>
      <c r="T975" s="15"/>
    </row>
    <row r="976" spans="1:20" ht="12.7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61"/>
      <c r="O976" s="15"/>
      <c r="P976" s="15"/>
      <c r="Q976" s="15"/>
      <c r="R976" s="15"/>
      <c r="S976" s="15"/>
      <c r="T976" s="15"/>
    </row>
    <row r="977" spans="1:20" ht="12.7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61"/>
      <c r="O977" s="15"/>
      <c r="P977" s="15"/>
      <c r="Q977" s="15"/>
      <c r="R977" s="15"/>
      <c r="S977" s="15"/>
      <c r="T977" s="15"/>
    </row>
    <row r="978" spans="1:20" ht="12.7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61"/>
      <c r="O978" s="15"/>
      <c r="P978" s="15"/>
      <c r="Q978" s="15"/>
      <c r="R978" s="15"/>
      <c r="S978" s="15"/>
      <c r="T978" s="15"/>
    </row>
    <row r="979" spans="1:20" ht="12.7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61"/>
      <c r="O979" s="15"/>
      <c r="P979" s="15"/>
      <c r="Q979" s="15"/>
      <c r="R979" s="15"/>
      <c r="S979" s="15"/>
      <c r="T979" s="15"/>
    </row>
    <row r="980" spans="1:20" ht="12.7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61"/>
      <c r="O980" s="15"/>
      <c r="P980" s="15"/>
      <c r="Q980" s="15"/>
      <c r="R980" s="15"/>
      <c r="S980" s="15"/>
      <c r="T980" s="15"/>
    </row>
    <row r="981" spans="1:20" ht="12.7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61"/>
      <c r="O981" s="15"/>
      <c r="P981" s="15"/>
      <c r="Q981" s="15"/>
      <c r="R981" s="15"/>
      <c r="S981" s="15"/>
      <c r="T981" s="15"/>
    </row>
    <row r="982" spans="1:20" ht="12.7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61"/>
      <c r="O982" s="15"/>
      <c r="P982" s="15"/>
      <c r="Q982" s="15"/>
      <c r="R982" s="15"/>
      <c r="S982" s="15"/>
      <c r="T982" s="15"/>
    </row>
    <row r="983" spans="1:20" ht="12.7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61"/>
      <c r="O983" s="15"/>
      <c r="P983" s="15"/>
      <c r="Q983" s="15"/>
      <c r="R983" s="15"/>
      <c r="S983" s="15"/>
      <c r="T983" s="15"/>
    </row>
    <row r="984" spans="1:20" ht="12.7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61"/>
      <c r="O984" s="15"/>
      <c r="P984" s="15"/>
      <c r="Q984" s="15"/>
      <c r="R984" s="15"/>
      <c r="S984" s="15"/>
      <c r="T984" s="15"/>
    </row>
    <row r="985" spans="1:20" ht="12.7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61"/>
      <c r="O985" s="15"/>
      <c r="P985" s="15"/>
      <c r="Q985" s="15"/>
      <c r="R985" s="15"/>
      <c r="S985" s="15"/>
      <c r="T985" s="15"/>
    </row>
    <row r="986" spans="1:20" ht="12.7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61"/>
      <c r="O986" s="15"/>
      <c r="P986" s="15"/>
      <c r="Q986" s="15"/>
      <c r="R986" s="15"/>
      <c r="S986" s="15"/>
      <c r="T986" s="15"/>
    </row>
    <row r="987" spans="1:20" ht="12.7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61"/>
      <c r="O987" s="15"/>
      <c r="P987" s="15"/>
      <c r="Q987" s="15"/>
      <c r="R987" s="15"/>
      <c r="S987" s="15"/>
      <c r="T987" s="15"/>
    </row>
    <row r="988" spans="1:20" ht="12.7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61"/>
      <c r="O988" s="15"/>
      <c r="P988" s="15"/>
      <c r="Q988" s="15"/>
      <c r="R988" s="15"/>
      <c r="S988" s="15"/>
      <c r="T988" s="15"/>
    </row>
    <row r="989" spans="1:20" ht="12.7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61"/>
      <c r="O989" s="15"/>
      <c r="P989" s="15"/>
      <c r="Q989" s="15"/>
      <c r="R989" s="15"/>
      <c r="S989" s="15"/>
      <c r="T989" s="15"/>
    </row>
    <row r="990" spans="1:20" ht="12.7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61"/>
      <c r="O990" s="15"/>
      <c r="P990" s="15"/>
      <c r="Q990" s="15"/>
      <c r="R990" s="15"/>
      <c r="S990" s="15"/>
      <c r="T990" s="15"/>
    </row>
    <row r="991" spans="1:20" ht="12.7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61"/>
      <c r="O991" s="15"/>
      <c r="P991" s="15"/>
      <c r="Q991" s="15"/>
      <c r="R991" s="15"/>
      <c r="S991" s="15"/>
      <c r="T991" s="15"/>
    </row>
    <row r="992" spans="1:20" ht="12.7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61"/>
      <c r="O992" s="15"/>
      <c r="P992" s="15"/>
      <c r="Q992" s="15"/>
      <c r="R992" s="15"/>
      <c r="S992" s="15"/>
      <c r="T992" s="15"/>
    </row>
    <row r="993" spans="1:20" ht="12.7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61"/>
      <c r="O993" s="15"/>
      <c r="P993" s="15"/>
      <c r="Q993" s="15"/>
      <c r="R993" s="15"/>
      <c r="S993" s="15"/>
      <c r="T993" s="15"/>
    </row>
    <row r="994" spans="1:20" ht="12.7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61"/>
      <c r="O994" s="15"/>
      <c r="P994" s="15"/>
      <c r="Q994" s="15"/>
      <c r="R994" s="15"/>
      <c r="S994" s="15"/>
      <c r="T994" s="15"/>
    </row>
    <row r="995" spans="1:20" ht="12.7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61"/>
      <c r="O995" s="15"/>
      <c r="P995" s="15"/>
      <c r="Q995" s="15"/>
      <c r="R995" s="15"/>
      <c r="S995" s="15"/>
      <c r="T995" s="15"/>
    </row>
    <row r="996" spans="1:20" ht="12.7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61"/>
      <c r="O996" s="15"/>
      <c r="P996" s="15"/>
      <c r="Q996" s="15"/>
      <c r="R996" s="15"/>
      <c r="S996" s="15"/>
      <c r="T996" s="15"/>
    </row>
    <row r="997" spans="1:20" ht="12.7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61"/>
      <c r="O997" s="15"/>
      <c r="P997" s="15"/>
      <c r="Q997" s="15"/>
      <c r="R997" s="15"/>
      <c r="S997" s="15"/>
      <c r="T997" s="15"/>
    </row>
    <row r="998" spans="1:20" ht="12.7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61"/>
      <c r="O998" s="15"/>
      <c r="P998" s="15"/>
      <c r="Q998" s="15"/>
      <c r="R998" s="15"/>
      <c r="S998" s="15"/>
      <c r="T998" s="15"/>
    </row>
    <row r="999" spans="1:20" ht="12.7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61"/>
      <c r="O999" s="15"/>
      <c r="P999" s="15"/>
      <c r="Q999" s="15"/>
      <c r="R999" s="15"/>
      <c r="S999" s="15"/>
      <c r="T999" s="15"/>
    </row>
    <row r="1000" spans="1:20" ht="12.7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61"/>
      <c r="O1000" s="15"/>
      <c r="P1000" s="15"/>
      <c r="Q1000" s="15"/>
      <c r="R1000" s="15"/>
      <c r="S1000" s="15"/>
      <c r="T1000" s="15"/>
    </row>
    <row r="1001" spans="1:20" ht="12.7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61"/>
      <c r="O1001" s="15"/>
      <c r="P1001" s="15"/>
      <c r="Q1001" s="15"/>
      <c r="R1001" s="15"/>
      <c r="S1001" s="15"/>
      <c r="T1001" s="15"/>
    </row>
  </sheetData>
  <mergeCells count="14">
    <mergeCell ref="B1:B2"/>
    <mergeCell ref="C1:D1"/>
    <mergeCell ref="E1:H1"/>
    <mergeCell ref="J1:O1"/>
    <mergeCell ref="Q1:T1"/>
    <mergeCell ref="A119:A134"/>
    <mergeCell ref="A135:A179"/>
    <mergeCell ref="A1:A2"/>
    <mergeCell ref="A3:A22"/>
    <mergeCell ref="A23:A42"/>
    <mergeCell ref="A43:A62"/>
    <mergeCell ref="A63:A82"/>
    <mergeCell ref="A83:A102"/>
    <mergeCell ref="A103:A118"/>
  </mergeCells>
  <phoneticPr fontId="1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Y1000"/>
  <sheetViews>
    <sheetView workbookViewId="0">
      <selection activeCell="Q30" sqref="Q30"/>
    </sheetView>
  </sheetViews>
  <sheetFormatPr defaultColWidth="12.59765625" defaultRowHeight="15.75" customHeight="1"/>
  <cols>
    <col min="3" max="3" width="8.59765625" customWidth="1"/>
    <col min="4" max="4" width="9.1328125" customWidth="1"/>
    <col min="5" max="9" width="8.86328125" customWidth="1"/>
    <col min="10" max="10" width="10.3984375" customWidth="1"/>
    <col min="11" max="11" width="10.73046875" customWidth="1"/>
  </cols>
  <sheetData>
    <row r="1" spans="1:25" ht="15.75" customHeight="1">
      <c r="A1" s="292" t="s">
        <v>0</v>
      </c>
      <c r="B1" s="292" t="s">
        <v>2</v>
      </c>
      <c r="C1" s="302" t="s">
        <v>332</v>
      </c>
      <c r="D1" s="302"/>
      <c r="E1" s="298" t="s">
        <v>227</v>
      </c>
      <c r="F1" s="298"/>
      <c r="G1" s="298"/>
      <c r="H1" s="298"/>
      <c r="I1" s="298"/>
      <c r="J1" s="236" t="s">
        <v>326</v>
      </c>
      <c r="K1" s="236" t="s">
        <v>326</v>
      </c>
      <c r="L1" s="299" t="s">
        <v>240</v>
      </c>
      <c r="M1" s="299"/>
      <c r="N1" s="299"/>
      <c r="O1" s="299"/>
      <c r="P1" s="299"/>
      <c r="Q1" s="299"/>
      <c r="R1" s="299"/>
      <c r="S1" s="299"/>
      <c r="T1" s="299"/>
      <c r="U1" s="175" t="s">
        <v>229</v>
      </c>
      <c r="V1" s="300" t="s">
        <v>230</v>
      </c>
      <c r="W1" s="300"/>
      <c r="X1" s="300"/>
      <c r="Y1" s="300"/>
    </row>
    <row r="2" spans="1:25" ht="15.75" customHeight="1">
      <c r="A2" s="292"/>
      <c r="B2" s="292"/>
      <c r="C2" s="176" t="s">
        <v>301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7" t="s">
        <v>333</v>
      </c>
      <c r="J2" s="236" t="s">
        <v>334</v>
      </c>
      <c r="K2" s="236" t="s">
        <v>335</v>
      </c>
      <c r="L2" s="178" t="s">
        <v>237</v>
      </c>
      <c r="M2" s="178" t="s">
        <v>238</v>
      </c>
      <c r="N2" s="178" t="s">
        <v>239</v>
      </c>
      <c r="O2" s="178" t="s">
        <v>336</v>
      </c>
      <c r="P2" s="178" t="s">
        <v>337</v>
      </c>
      <c r="Q2" s="178" t="s">
        <v>338</v>
      </c>
      <c r="R2" s="178" t="s">
        <v>240</v>
      </c>
      <c r="S2" s="178" t="s">
        <v>241</v>
      </c>
      <c r="T2" s="178" t="s">
        <v>242</v>
      </c>
      <c r="U2" s="175" t="s">
        <v>243</v>
      </c>
      <c r="V2" s="179" t="s">
        <v>302</v>
      </c>
      <c r="W2" s="179" t="s">
        <v>329</v>
      </c>
      <c r="X2" s="179" t="s">
        <v>244</v>
      </c>
      <c r="Y2" s="179" t="s">
        <v>339</v>
      </c>
    </row>
    <row r="3" spans="1:25" ht="15.75" customHeight="1">
      <c r="A3" s="293" t="s">
        <v>3</v>
      </c>
      <c r="B3" s="180" t="s">
        <v>4</v>
      </c>
      <c r="C3" s="135" t="s">
        <v>246</v>
      </c>
      <c r="D3" s="135"/>
      <c r="E3" s="237" t="s">
        <v>247</v>
      </c>
      <c r="F3" s="135" t="s">
        <v>247</v>
      </c>
      <c r="G3" s="135" t="s">
        <v>247</v>
      </c>
      <c r="H3" s="135" t="s">
        <v>247</v>
      </c>
      <c r="I3" s="135" t="s">
        <v>247</v>
      </c>
      <c r="J3" s="237" t="s">
        <v>247</v>
      </c>
      <c r="K3" s="237" t="s">
        <v>247</v>
      </c>
      <c r="L3" s="137">
        <v>50</v>
      </c>
      <c r="M3" s="137">
        <v>1476992.976</v>
      </c>
      <c r="N3" s="137">
        <v>2234</v>
      </c>
      <c r="O3" s="137">
        <v>111700</v>
      </c>
      <c r="P3" s="137">
        <v>1.32E-2</v>
      </c>
      <c r="Q3" s="137">
        <v>1.0699999999999999E-2</v>
      </c>
      <c r="R3" s="137">
        <v>1765287235</v>
      </c>
      <c r="S3" s="137">
        <v>87</v>
      </c>
      <c r="T3" s="137">
        <v>0.26264585299999998</v>
      </c>
      <c r="U3" s="134" t="b">
        <v>0</v>
      </c>
      <c r="V3" s="155">
        <v>60</v>
      </c>
      <c r="W3" s="155">
        <v>10</v>
      </c>
      <c r="X3" s="155">
        <v>11.7</v>
      </c>
      <c r="Y3" s="155">
        <v>81.7</v>
      </c>
    </row>
    <row r="4" spans="1:25" ht="15.75" customHeight="1">
      <c r="A4" s="293"/>
      <c r="B4" s="180" t="s">
        <v>5</v>
      </c>
      <c r="C4" s="135" t="s">
        <v>246</v>
      </c>
      <c r="D4" s="135"/>
      <c r="E4" s="237" t="s">
        <v>247</v>
      </c>
      <c r="F4" s="135" t="s">
        <v>247</v>
      </c>
      <c r="G4" s="135" t="s">
        <v>247</v>
      </c>
      <c r="H4" s="135" t="s">
        <v>247</v>
      </c>
      <c r="I4" s="135" t="s">
        <v>247</v>
      </c>
      <c r="J4" s="237" t="s">
        <v>247</v>
      </c>
      <c r="K4" s="237" t="s">
        <v>247</v>
      </c>
      <c r="L4" s="137">
        <v>50</v>
      </c>
      <c r="M4" s="137">
        <v>4859929.5980000002</v>
      </c>
      <c r="N4" s="137">
        <v>200</v>
      </c>
      <c r="O4" s="137">
        <v>10000</v>
      </c>
      <c r="P4" s="137">
        <v>8.3500000000000005E-2</v>
      </c>
      <c r="Q4" s="137">
        <v>6.9199999999999998E-2</v>
      </c>
      <c r="R4" s="137">
        <v>3363071282</v>
      </c>
      <c r="S4" s="137">
        <v>104</v>
      </c>
      <c r="T4" s="137">
        <v>0.200100524</v>
      </c>
      <c r="U4" s="134" t="b">
        <v>0</v>
      </c>
      <c r="V4" s="155">
        <v>60</v>
      </c>
      <c r="W4" s="155">
        <v>10</v>
      </c>
      <c r="X4" s="155">
        <v>8.09</v>
      </c>
      <c r="Y4" s="155">
        <v>78.09</v>
      </c>
    </row>
    <row r="5" spans="1:25" ht="15.75" customHeight="1">
      <c r="A5" s="293"/>
      <c r="B5" s="180" t="s">
        <v>6</v>
      </c>
      <c r="C5" s="135" t="s">
        <v>246</v>
      </c>
      <c r="D5" s="135"/>
      <c r="E5" s="237" t="s">
        <v>247</v>
      </c>
      <c r="F5" s="135" t="s">
        <v>247</v>
      </c>
      <c r="G5" s="135" t="s">
        <v>247</v>
      </c>
      <c r="H5" s="135" t="s">
        <v>247</v>
      </c>
      <c r="I5" s="135" t="s">
        <v>247</v>
      </c>
      <c r="J5" s="135" t="s">
        <v>247</v>
      </c>
      <c r="K5" s="135" t="s">
        <v>247</v>
      </c>
      <c r="L5" s="137">
        <v>50</v>
      </c>
      <c r="M5" s="137">
        <v>2439375.1439999999</v>
      </c>
      <c r="N5" s="137">
        <v>200</v>
      </c>
      <c r="O5" s="137">
        <v>10000</v>
      </c>
      <c r="P5" s="137">
        <v>1.77E-2</v>
      </c>
      <c r="Q5" s="137">
        <v>1.37E-2</v>
      </c>
      <c r="R5" s="137">
        <v>334194394.69999999</v>
      </c>
      <c r="S5" s="137">
        <v>59</v>
      </c>
      <c r="T5" s="137">
        <v>0.31866604700000001</v>
      </c>
      <c r="U5" s="134" t="b">
        <v>0</v>
      </c>
      <c r="V5" s="155">
        <v>60</v>
      </c>
      <c r="W5" s="155">
        <v>10</v>
      </c>
      <c r="X5" s="155">
        <v>17.66</v>
      </c>
      <c r="Y5" s="155">
        <v>87.66</v>
      </c>
    </row>
    <row r="6" spans="1:25" ht="15.75" customHeight="1">
      <c r="A6" s="293"/>
      <c r="B6" s="180" t="s">
        <v>7</v>
      </c>
      <c r="C6" s="135" t="s">
        <v>246</v>
      </c>
      <c r="D6" s="135"/>
      <c r="E6" s="237" t="s">
        <v>247</v>
      </c>
      <c r="F6" s="135" t="s">
        <v>247</v>
      </c>
      <c r="G6" s="135" t="s">
        <v>247</v>
      </c>
      <c r="H6" s="135" t="s">
        <v>247</v>
      </c>
      <c r="I6" s="135" t="s">
        <v>247</v>
      </c>
      <c r="J6" s="135" t="s">
        <v>247</v>
      </c>
      <c r="K6" s="135" t="s">
        <v>247</v>
      </c>
      <c r="L6" s="137">
        <v>50</v>
      </c>
      <c r="M6" s="137">
        <v>2985265.1919999998</v>
      </c>
      <c r="N6" s="137">
        <v>8144</v>
      </c>
      <c r="O6" s="137">
        <v>407200</v>
      </c>
      <c r="P6" s="137">
        <v>2.1700000000000001E-2</v>
      </c>
      <c r="Q6" s="137">
        <v>1.9E-2</v>
      </c>
      <c r="R6" s="137">
        <v>23096399739</v>
      </c>
      <c r="S6" s="137">
        <v>130</v>
      </c>
      <c r="T6" s="137">
        <v>-0.57236151300000004</v>
      </c>
      <c r="U6" s="134" t="b">
        <v>0</v>
      </c>
      <c r="V6" s="155">
        <v>60</v>
      </c>
      <c r="W6" s="155">
        <v>10</v>
      </c>
      <c r="X6" s="155">
        <v>2.5499999999999998</v>
      </c>
      <c r="Y6" s="155">
        <v>72.55</v>
      </c>
    </row>
    <row r="7" spans="1:25" ht="15.75" customHeight="1">
      <c r="A7" s="293"/>
      <c r="B7" s="180" t="s">
        <v>8</v>
      </c>
      <c r="C7" s="135" t="s">
        <v>246</v>
      </c>
      <c r="D7" s="135"/>
      <c r="E7" s="237" t="s">
        <v>247</v>
      </c>
      <c r="F7" s="135" t="s">
        <v>247</v>
      </c>
      <c r="G7" s="135" t="s">
        <v>247</v>
      </c>
      <c r="H7" s="135" t="s">
        <v>247</v>
      </c>
      <c r="I7" s="135" t="s">
        <v>247</v>
      </c>
      <c r="J7" s="135" t="s">
        <v>247</v>
      </c>
      <c r="K7" s="135" t="s">
        <v>247</v>
      </c>
      <c r="L7" s="137">
        <v>50</v>
      </c>
      <c r="M7" s="137">
        <v>1141789.4269999999</v>
      </c>
      <c r="N7" s="137">
        <v>200</v>
      </c>
      <c r="O7" s="137">
        <v>10000</v>
      </c>
      <c r="P7" s="137">
        <v>2.7199999999999998E-2</v>
      </c>
      <c r="Q7" s="204">
        <v>2.4299999999999999E-2</v>
      </c>
      <c r="R7" s="137">
        <v>277454830.60000002</v>
      </c>
      <c r="S7" s="137">
        <v>50</v>
      </c>
      <c r="T7" s="137">
        <v>0.32088712000000003</v>
      </c>
      <c r="U7" s="134" t="b">
        <v>0</v>
      </c>
      <c r="V7" s="155">
        <v>60</v>
      </c>
      <c r="W7" s="155">
        <v>10</v>
      </c>
      <c r="X7" s="155">
        <v>19.57</v>
      </c>
      <c r="Y7" s="155">
        <v>89.57</v>
      </c>
    </row>
    <row r="8" spans="1:25" ht="15.75" customHeight="1">
      <c r="A8" s="293"/>
      <c r="B8" s="180" t="s">
        <v>9</v>
      </c>
      <c r="C8" s="135" t="s">
        <v>246</v>
      </c>
      <c r="D8" s="135"/>
      <c r="E8" s="237" t="s">
        <v>247</v>
      </c>
      <c r="F8" s="135" t="s">
        <v>247</v>
      </c>
      <c r="G8" s="135" t="s">
        <v>247</v>
      </c>
      <c r="H8" s="135" t="s">
        <v>247</v>
      </c>
      <c r="I8" s="135" t="s">
        <v>247</v>
      </c>
      <c r="J8" s="135" t="s">
        <v>247</v>
      </c>
      <c r="K8" s="135" t="s">
        <v>247</v>
      </c>
      <c r="L8" s="137">
        <v>50</v>
      </c>
      <c r="M8" s="137">
        <v>1471093.3559999999</v>
      </c>
      <c r="N8" s="137">
        <v>400</v>
      </c>
      <c r="O8" s="137">
        <v>20000</v>
      </c>
      <c r="P8" s="137">
        <v>2.0299999999999999E-2</v>
      </c>
      <c r="Q8" s="204">
        <v>8.09E-3</v>
      </c>
      <c r="R8" s="137">
        <v>237875795.69999999</v>
      </c>
      <c r="S8" s="137">
        <v>43</v>
      </c>
      <c r="T8" s="137">
        <v>0.32243644300000002</v>
      </c>
      <c r="U8" s="134" t="b">
        <v>0</v>
      </c>
      <c r="V8" s="155">
        <v>60</v>
      </c>
      <c r="W8" s="155">
        <v>10</v>
      </c>
      <c r="X8" s="155">
        <v>21.06</v>
      </c>
      <c r="Y8" s="155">
        <v>91.06</v>
      </c>
    </row>
    <row r="9" spans="1:25" ht="15.75" customHeight="1">
      <c r="A9" s="293"/>
      <c r="B9" s="140" t="s">
        <v>10</v>
      </c>
      <c r="C9" s="135" t="s">
        <v>248</v>
      </c>
      <c r="D9" s="237" t="s">
        <v>249</v>
      </c>
      <c r="E9" s="237" t="s">
        <v>248</v>
      </c>
      <c r="F9" s="135"/>
      <c r="G9" s="135"/>
      <c r="H9" s="135"/>
      <c r="I9" s="135"/>
      <c r="J9" s="135"/>
      <c r="K9" s="135"/>
      <c r="L9" s="135"/>
      <c r="M9" s="135"/>
      <c r="N9" s="135"/>
      <c r="O9" s="137">
        <v>0</v>
      </c>
      <c r="P9" s="135"/>
      <c r="Q9" s="135"/>
      <c r="R9" s="137" t="s">
        <v>267</v>
      </c>
      <c r="S9" s="137" t="s">
        <v>267</v>
      </c>
      <c r="T9" s="137" t="s">
        <v>267</v>
      </c>
      <c r="U9" s="134" t="b">
        <v>0</v>
      </c>
      <c r="V9" s="155">
        <v>0</v>
      </c>
      <c r="W9" s="155" t="s">
        <v>267</v>
      </c>
      <c r="X9" s="155">
        <v>0</v>
      </c>
      <c r="Y9" s="155">
        <v>0</v>
      </c>
    </row>
    <row r="10" spans="1:25" ht="15.75" customHeight="1">
      <c r="A10" s="293"/>
      <c r="B10" s="180" t="s">
        <v>11</v>
      </c>
      <c r="C10" s="135" t="s">
        <v>246</v>
      </c>
      <c r="D10" s="135"/>
      <c r="E10" s="237" t="s">
        <v>247</v>
      </c>
      <c r="F10" s="135" t="s">
        <v>247</v>
      </c>
      <c r="G10" s="135" t="s">
        <v>247</v>
      </c>
      <c r="H10" s="135" t="s">
        <v>247</v>
      </c>
      <c r="I10" s="135" t="s">
        <v>247</v>
      </c>
      <c r="J10" s="135" t="s">
        <v>247</v>
      </c>
      <c r="K10" s="135" t="s">
        <v>247</v>
      </c>
      <c r="L10" s="137">
        <v>50</v>
      </c>
      <c r="M10" s="137">
        <v>1288092.575</v>
      </c>
      <c r="N10" s="137">
        <v>7200</v>
      </c>
      <c r="O10" s="137">
        <v>360000</v>
      </c>
      <c r="P10" s="137">
        <v>1.6199999999999999E-2</v>
      </c>
      <c r="Q10" s="137">
        <v>1.04E-2</v>
      </c>
      <c r="R10" s="137">
        <v>4822618601</v>
      </c>
      <c r="S10" s="137">
        <v>110</v>
      </c>
      <c r="T10" s="137">
        <v>0.14296647800000001</v>
      </c>
      <c r="U10" s="134" t="b">
        <v>0</v>
      </c>
      <c r="V10" s="155">
        <v>60</v>
      </c>
      <c r="W10" s="155">
        <v>10</v>
      </c>
      <c r="X10" s="155">
        <v>6.81</v>
      </c>
      <c r="Y10" s="155">
        <v>76.81</v>
      </c>
    </row>
    <row r="11" spans="1:25" ht="15.75" customHeight="1">
      <c r="A11" s="293"/>
      <c r="B11" s="180" t="s">
        <v>12</v>
      </c>
      <c r="C11" s="135" t="s">
        <v>246</v>
      </c>
      <c r="D11" s="135"/>
      <c r="E11" s="237" t="s">
        <v>247</v>
      </c>
      <c r="F11" s="135" t="s">
        <v>247</v>
      </c>
      <c r="G11" s="135" t="s">
        <v>247</v>
      </c>
      <c r="H11" s="135" t="s">
        <v>247</v>
      </c>
      <c r="I11" s="135" t="s">
        <v>247</v>
      </c>
      <c r="J11" s="237" t="s">
        <v>247</v>
      </c>
      <c r="K11" s="237" t="s">
        <v>247</v>
      </c>
      <c r="L11" s="137">
        <v>50</v>
      </c>
      <c r="M11" s="137">
        <v>1402763.361</v>
      </c>
      <c r="N11" s="137">
        <v>200</v>
      </c>
      <c r="O11" s="137">
        <v>10000</v>
      </c>
      <c r="P11" s="137">
        <v>1.2E-2</v>
      </c>
      <c r="Q11" s="137">
        <v>5.7000000000000002E-3</v>
      </c>
      <c r="R11" s="137">
        <v>79957511.590000004</v>
      </c>
      <c r="S11" s="137">
        <v>1</v>
      </c>
      <c r="T11" s="137">
        <v>0.32861816100000002</v>
      </c>
      <c r="U11" s="134" t="b">
        <v>0</v>
      </c>
      <c r="V11" s="155">
        <v>60</v>
      </c>
      <c r="W11" s="155">
        <v>10</v>
      </c>
      <c r="X11" s="155">
        <v>30</v>
      </c>
      <c r="Y11" s="155">
        <v>100</v>
      </c>
    </row>
    <row r="12" spans="1:25" ht="15.75" customHeight="1">
      <c r="A12" s="293"/>
      <c r="B12" s="180" t="s">
        <v>13</v>
      </c>
      <c r="C12" s="135" t="s">
        <v>248</v>
      </c>
      <c r="D12" s="237" t="s">
        <v>249</v>
      </c>
      <c r="E12" s="237" t="s">
        <v>248</v>
      </c>
      <c r="F12" s="135"/>
      <c r="G12" s="135"/>
      <c r="H12" s="135"/>
      <c r="I12" s="135"/>
      <c r="J12" s="135"/>
      <c r="K12" s="135"/>
      <c r="L12" s="135"/>
      <c r="M12" s="135"/>
      <c r="N12" s="135"/>
      <c r="O12" s="137">
        <v>0</v>
      </c>
      <c r="P12" s="135"/>
      <c r="Q12" s="135"/>
      <c r="R12" s="137" t="s">
        <v>267</v>
      </c>
      <c r="S12" s="137" t="s">
        <v>267</v>
      </c>
      <c r="T12" s="137" t="s">
        <v>267</v>
      </c>
      <c r="U12" s="134" t="b">
        <v>0</v>
      </c>
      <c r="V12" s="155">
        <v>0</v>
      </c>
      <c r="W12" s="155" t="s">
        <v>267</v>
      </c>
      <c r="X12" s="155">
        <v>0</v>
      </c>
      <c r="Y12" s="155">
        <v>0</v>
      </c>
    </row>
    <row r="13" spans="1:25" ht="15.75" customHeight="1">
      <c r="A13" s="293"/>
      <c r="B13" s="180" t="s">
        <v>14</v>
      </c>
      <c r="C13" s="135" t="s">
        <v>246</v>
      </c>
      <c r="D13" s="135"/>
      <c r="E13" s="237" t="s">
        <v>247</v>
      </c>
      <c r="F13" s="237" t="s">
        <v>247</v>
      </c>
      <c r="G13" s="237" t="s">
        <v>247</v>
      </c>
      <c r="H13" s="237" t="s">
        <v>247</v>
      </c>
      <c r="I13" s="237" t="s">
        <v>247</v>
      </c>
      <c r="J13" s="237" t="s">
        <v>247</v>
      </c>
      <c r="K13" s="237" t="s">
        <v>247</v>
      </c>
      <c r="L13" s="137">
        <v>50</v>
      </c>
      <c r="M13" s="137">
        <v>1433914.4839999999</v>
      </c>
      <c r="N13" s="137">
        <v>3827</v>
      </c>
      <c r="O13" s="137">
        <v>191350</v>
      </c>
      <c r="P13" s="137">
        <v>1.6E-2</v>
      </c>
      <c r="Q13" s="137">
        <v>1.0699999999999999E-2</v>
      </c>
      <c r="R13" s="137">
        <v>2935861041</v>
      </c>
      <c r="S13" s="137">
        <v>100</v>
      </c>
      <c r="T13" s="137">
        <v>0.21682368799999999</v>
      </c>
      <c r="U13" s="134" t="b">
        <v>0</v>
      </c>
      <c r="V13" s="155">
        <v>60</v>
      </c>
      <c r="W13" s="155">
        <v>10</v>
      </c>
      <c r="X13" s="155">
        <v>8.94</v>
      </c>
      <c r="Y13" s="155">
        <v>78.94</v>
      </c>
    </row>
    <row r="14" spans="1:25" ht="15.75" customHeight="1">
      <c r="A14" s="293"/>
      <c r="B14" s="180" t="s">
        <v>15</v>
      </c>
      <c r="C14" s="135" t="s">
        <v>246</v>
      </c>
      <c r="D14" s="135"/>
      <c r="E14" s="237" t="s">
        <v>247</v>
      </c>
      <c r="F14" s="135" t="s">
        <v>247</v>
      </c>
      <c r="G14" s="135" t="s">
        <v>247</v>
      </c>
      <c r="H14" s="135" t="s">
        <v>247</v>
      </c>
      <c r="I14" s="237" t="s">
        <v>247</v>
      </c>
      <c r="J14" s="237" t="s">
        <v>247</v>
      </c>
      <c r="K14" s="237" t="s">
        <v>247</v>
      </c>
      <c r="L14" s="137">
        <v>50</v>
      </c>
      <c r="M14" s="137">
        <v>1502900.689</v>
      </c>
      <c r="N14" s="137">
        <v>1812</v>
      </c>
      <c r="O14" s="137">
        <v>90600</v>
      </c>
      <c r="P14" s="137">
        <v>2.0899999999999998E-2</v>
      </c>
      <c r="Q14" s="137">
        <v>1.7100000000000001E-2</v>
      </c>
      <c r="R14" s="137">
        <v>2328383921</v>
      </c>
      <c r="S14" s="137">
        <v>93</v>
      </c>
      <c r="T14" s="137">
        <v>0.24060340799999999</v>
      </c>
      <c r="U14" s="134" t="b">
        <v>0</v>
      </c>
      <c r="V14" s="155">
        <v>60</v>
      </c>
      <c r="W14" s="155">
        <v>10</v>
      </c>
      <c r="X14" s="155">
        <v>10.43</v>
      </c>
      <c r="Y14" s="155">
        <v>80.430000000000007</v>
      </c>
    </row>
    <row r="15" spans="1:25" ht="15.75" customHeight="1">
      <c r="A15" s="293"/>
      <c r="B15" s="180" t="s">
        <v>16</v>
      </c>
      <c r="C15" s="135" t="s">
        <v>246</v>
      </c>
      <c r="D15" s="135"/>
      <c r="E15" s="237" t="s">
        <v>247</v>
      </c>
      <c r="F15" s="135" t="s">
        <v>247</v>
      </c>
      <c r="G15" s="135" t="s">
        <v>247</v>
      </c>
      <c r="H15" s="135" t="s">
        <v>247</v>
      </c>
      <c r="I15" s="135" t="s">
        <v>247</v>
      </c>
      <c r="J15" s="237" t="s">
        <v>247</v>
      </c>
      <c r="K15" s="237" t="s">
        <v>247</v>
      </c>
      <c r="L15" s="137">
        <v>50</v>
      </c>
      <c r="M15" s="137">
        <v>1148545.246</v>
      </c>
      <c r="N15" s="137">
        <v>9492</v>
      </c>
      <c r="O15" s="137">
        <v>474600</v>
      </c>
      <c r="P15" s="137">
        <v>2.4199999999999999E-2</v>
      </c>
      <c r="Q15" s="137">
        <v>1.6799999999999999E-2</v>
      </c>
      <c r="R15" s="137">
        <v>9157672836</v>
      </c>
      <c r="S15" s="137">
        <v>123</v>
      </c>
      <c r="T15" s="137">
        <v>-2.6729415999999999E-2</v>
      </c>
      <c r="U15" s="134" t="b">
        <v>0</v>
      </c>
      <c r="V15" s="155">
        <v>60</v>
      </c>
      <c r="W15" s="155">
        <v>10</v>
      </c>
      <c r="X15" s="155">
        <v>4.04</v>
      </c>
      <c r="Y15" s="155">
        <v>74.040000000000006</v>
      </c>
    </row>
    <row r="16" spans="1:25" ht="15.75" customHeight="1">
      <c r="A16" s="293"/>
      <c r="B16" s="140" t="s">
        <v>17</v>
      </c>
      <c r="C16" s="135" t="s">
        <v>248</v>
      </c>
      <c r="D16" s="237" t="s">
        <v>249</v>
      </c>
      <c r="E16" s="237" t="s">
        <v>248</v>
      </c>
      <c r="F16" s="135"/>
      <c r="G16" s="135"/>
      <c r="H16" s="135"/>
      <c r="I16" s="135"/>
      <c r="J16" s="135"/>
      <c r="K16" s="135"/>
      <c r="L16" s="135"/>
      <c r="M16" s="135"/>
      <c r="N16" s="135"/>
      <c r="O16" s="137">
        <v>0</v>
      </c>
      <c r="P16" s="135"/>
      <c r="Q16" s="135"/>
      <c r="R16" s="137" t="s">
        <v>267</v>
      </c>
      <c r="S16" s="137" t="s">
        <v>267</v>
      </c>
      <c r="T16" s="137" t="s">
        <v>267</v>
      </c>
      <c r="U16" s="134" t="b">
        <v>0</v>
      </c>
      <c r="V16" s="155">
        <v>0</v>
      </c>
      <c r="W16" s="155" t="s">
        <v>267</v>
      </c>
      <c r="X16" s="155">
        <v>0</v>
      </c>
      <c r="Y16" s="155">
        <v>0</v>
      </c>
    </row>
    <row r="17" spans="1:25" ht="15.75" customHeight="1">
      <c r="A17" s="293"/>
      <c r="B17" s="180" t="s">
        <v>18</v>
      </c>
      <c r="C17" s="135" t="s">
        <v>246</v>
      </c>
      <c r="D17" s="135"/>
      <c r="E17" s="237" t="s">
        <v>247</v>
      </c>
      <c r="F17" s="135" t="s">
        <v>247</v>
      </c>
      <c r="G17" s="135" t="s">
        <v>247</v>
      </c>
      <c r="H17" s="135" t="s">
        <v>247</v>
      </c>
      <c r="I17" s="135" t="s">
        <v>247</v>
      </c>
      <c r="J17" s="237" t="s">
        <v>247</v>
      </c>
      <c r="K17" s="237" t="s">
        <v>247</v>
      </c>
      <c r="L17" s="137">
        <v>50</v>
      </c>
      <c r="M17" s="137">
        <v>1401475.9310000001</v>
      </c>
      <c r="N17" s="137">
        <v>200</v>
      </c>
      <c r="O17" s="137">
        <v>10000</v>
      </c>
      <c r="P17" s="137">
        <v>1.6199999999999999E-2</v>
      </c>
      <c r="Q17" s="137">
        <v>1.4500000000000001E-2</v>
      </c>
      <c r="R17" s="137">
        <v>203214010</v>
      </c>
      <c r="S17" s="137">
        <v>36</v>
      </c>
      <c r="T17" s="137">
        <v>0.32379328000000002</v>
      </c>
      <c r="U17" s="134" t="b">
        <v>0</v>
      </c>
      <c r="V17" s="155">
        <v>60</v>
      </c>
      <c r="W17" s="155">
        <v>10</v>
      </c>
      <c r="X17" s="155">
        <v>22.55</v>
      </c>
      <c r="Y17" s="155">
        <v>92.55</v>
      </c>
    </row>
    <row r="18" spans="1:25" ht="15.75" customHeight="1">
      <c r="A18" s="293"/>
      <c r="B18" s="180" t="s">
        <v>19</v>
      </c>
      <c r="C18" s="135" t="s">
        <v>246</v>
      </c>
      <c r="D18" s="135"/>
      <c r="E18" s="237" t="s">
        <v>247</v>
      </c>
      <c r="F18" s="135" t="s">
        <v>247</v>
      </c>
      <c r="G18" s="135" t="s">
        <v>247</v>
      </c>
      <c r="H18" s="135" t="s">
        <v>247</v>
      </c>
      <c r="I18" s="135" t="s">
        <v>247</v>
      </c>
      <c r="J18" s="237" t="s">
        <v>247</v>
      </c>
      <c r="K18" s="237" t="s">
        <v>247</v>
      </c>
      <c r="L18" s="137">
        <v>50</v>
      </c>
      <c r="M18" s="137">
        <v>2577616.2910000002</v>
      </c>
      <c r="N18" s="137">
        <v>10040</v>
      </c>
      <c r="O18" s="137">
        <v>502000</v>
      </c>
      <c r="P18" s="137">
        <v>2.53E-2</v>
      </c>
      <c r="Q18" s="137">
        <v>1.5599999999999999E-2</v>
      </c>
      <c r="R18" s="137">
        <v>20185828700</v>
      </c>
      <c r="S18" s="137">
        <v>129</v>
      </c>
      <c r="T18" s="137">
        <v>-0.45842707700000002</v>
      </c>
      <c r="U18" s="134" t="b">
        <v>0</v>
      </c>
      <c r="V18" s="155">
        <v>60</v>
      </c>
      <c r="W18" s="155">
        <v>10</v>
      </c>
      <c r="X18" s="155">
        <v>2.77</v>
      </c>
      <c r="Y18" s="155">
        <v>72.77</v>
      </c>
    </row>
    <row r="19" spans="1:25" ht="15.75" customHeight="1">
      <c r="A19" s="293"/>
      <c r="B19" s="180" t="s">
        <v>20</v>
      </c>
      <c r="C19" s="135" t="s">
        <v>246</v>
      </c>
      <c r="D19" s="135"/>
      <c r="E19" s="237" t="s">
        <v>247</v>
      </c>
      <c r="F19" s="135" t="s">
        <v>247</v>
      </c>
      <c r="G19" s="135" t="s">
        <v>247</v>
      </c>
      <c r="H19" s="135" t="s">
        <v>247</v>
      </c>
      <c r="I19" s="135" t="s">
        <v>247</v>
      </c>
      <c r="J19" s="237" t="s">
        <v>247</v>
      </c>
      <c r="K19" s="237" t="s">
        <v>247</v>
      </c>
      <c r="L19" s="137">
        <v>50</v>
      </c>
      <c r="M19" s="137">
        <v>1723802.1850000001</v>
      </c>
      <c r="N19" s="137">
        <v>200</v>
      </c>
      <c r="O19" s="137">
        <v>10000</v>
      </c>
      <c r="P19" s="137">
        <v>2.3199999999999998E-2</v>
      </c>
      <c r="Q19" s="137">
        <v>1.9900000000000001E-2</v>
      </c>
      <c r="R19" s="137">
        <v>343036634.80000001</v>
      </c>
      <c r="S19" s="137">
        <v>60</v>
      </c>
      <c r="T19" s="137">
        <v>0.31831991700000001</v>
      </c>
      <c r="U19" s="134" t="b">
        <v>0</v>
      </c>
      <c r="V19" s="155">
        <v>60</v>
      </c>
      <c r="W19" s="155">
        <v>10</v>
      </c>
      <c r="X19" s="155">
        <v>17.45</v>
      </c>
      <c r="Y19" s="155">
        <v>87.45</v>
      </c>
    </row>
    <row r="20" spans="1:25" ht="15.75" customHeight="1">
      <c r="A20" s="293"/>
      <c r="B20" s="180" t="s">
        <v>21</v>
      </c>
      <c r="C20" s="135" t="s">
        <v>246</v>
      </c>
      <c r="D20" s="135"/>
      <c r="E20" s="237" t="s">
        <v>247</v>
      </c>
      <c r="F20" s="237" t="s">
        <v>247</v>
      </c>
      <c r="G20" s="237" t="s">
        <v>247</v>
      </c>
      <c r="H20" s="237" t="s">
        <v>247</v>
      </c>
      <c r="I20" s="237" t="s">
        <v>247</v>
      </c>
      <c r="J20" s="237" t="s">
        <v>247</v>
      </c>
      <c r="K20" s="237" t="s">
        <v>247</v>
      </c>
      <c r="L20" s="137">
        <v>50</v>
      </c>
      <c r="M20" s="137">
        <v>2142203.537</v>
      </c>
      <c r="N20" s="137">
        <v>200</v>
      </c>
      <c r="O20" s="137">
        <v>10000</v>
      </c>
      <c r="P20" s="137">
        <v>1.6E-2</v>
      </c>
      <c r="Q20" s="137">
        <v>1.2E-2</v>
      </c>
      <c r="R20" s="137">
        <v>257064424.40000001</v>
      </c>
      <c r="S20" s="137">
        <v>45</v>
      </c>
      <c r="T20" s="137">
        <v>0.32168530299999998</v>
      </c>
      <c r="U20" s="134" t="b">
        <v>0</v>
      </c>
      <c r="V20" s="155">
        <v>60</v>
      </c>
      <c r="W20" s="155">
        <v>10</v>
      </c>
      <c r="X20" s="155">
        <v>20.64</v>
      </c>
      <c r="Y20" s="155">
        <v>90.64</v>
      </c>
    </row>
    <row r="21" spans="1:25" ht="15.75" customHeight="1">
      <c r="A21" s="293"/>
      <c r="B21" s="180" t="s">
        <v>22</v>
      </c>
      <c r="C21" s="135" t="s">
        <v>246</v>
      </c>
      <c r="D21" s="135"/>
      <c r="E21" s="237" t="s">
        <v>247</v>
      </c>
      <c r="F21" s="135" t="s">
        <v>247</v>
      </c>
      <c r="G21" s="135" t="s">
        <v>247</v>
      </c>
      <c r="H21" s="237" t="s">
        <v>247</v>
      </c>
      <c r="I21" s="237" t="s">
        <v>247</v>
      </c>
      <c r="J21" s="237" t="s">
        <v>247</v>
      </c>
      <c r="K21" s="237" t="s">
        <v>247</v>
      </c>
      <c r="L21" s="137">
        <v>50</v>
      </c>
      <c r="M21" s="137">
        <v>2586909.44</v>
      </c>
      <c r="N21" s="137">
        <v>9864</v>
      </c>
      <c r="O21" s="137">
        <v>493200</v>
      </c>
      <c r="P21" s="137">
        <v>5.7000000000000002E-2</v>
      </c>
      <c r="Q21" s="137">
        <v>5.11E-2</v>
      </c>
      <c r="R21" s="137">
        <v>65196636897</v>
      </c>
      <c r="S21" s="137">
        <v>135</v>
      </c>
      <c r="T21" s="137">
        <v>-2.220377204</v>
      </c>
      <c r="U21" s="134" t="b">
        <v>0</v>
      </c>
      <c r="V21" s="155">
        <v>60</v>
      </c>
      <c r="W21" s="155">
        <v>10</v>
      </c>
      <c r="X21" s="155">
        <v>1.49</v>
      </c>
      <c r="Y21" s="155">
        <v>71.489999999999995</v>
      </c>
    </row>
    <row r="22" spans="1:25" ht="15.75" customHeight="1">
      <c r="A22" s="293"/>
      <c r="B22" s="180" t="s">
        <v>23</v>
      </c>
      <c r="C22" s="135" t="s">
        <v>248</v>
      </c>
      <c r="D22" s="237" t="s">
        <v>249</v>
      </c>
      <c r="E22" s="237" t="s">
        <v>248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7">
        <v>0</v>
      </c>
      <c r="P22" s="135"/>
      <c r="Q22" s="135"/>
      <c r="R22" s="137" t="s">
        <v>267</v>
      </c>
      <c r="S22" s="137" t="s">
        <v>267</v>
      </c>
      <c r="T22" s="137" t="s">
        <v>267</v>
      </c>
      <c r="U22" s="134" t="b">
        <v>0</v>
      </c>
      <c r="V22" s="155">
        <v>0</v>
      </c>
      <c r="W22" s="155" t="s">
        <v>267</v>
      </c>
      <c r="X22" s="155">
        <v>0</v>
      </c>
      <c r="Y22" s="155">
        <v>0</v>
      </c>
    </row>
    <row r="23" spans="1:25" ht="15.75" customHeight="1">
      <c r="A23" s="294" t="s">
        <v>24</v>
      </c>
      <c r="B23" s="182" t="s">
        <v>25</v>
      </c>
      <c r="C23" s="135" t="s">
        <v>252</v>
      </c>
      <c r="D23" s="135"/>
      <c r="E23" s="237" t="s">
        <v>247</v>
      </c>
      <c r="F23" s="135" t="s">
        <v>247</v>
      </c>
      <c r="G23" s="135" t="s">
        <v>247</v>
      </c>
      <c r="H23" s="135" t="s">
        <v>247</v>
      </c>
      <c r="I23" s="135" t="s">
        <v>247</v>
      </c>
      <c r="J23" s="237" t="s">
        <v>247</v>
      </c>
      <c r="K23" s="237" t="s">
        <v>247</v>
      </c>
      <c r="L23" s="137">
        <v>50</v>
      </c>
      <c r="M23" s="137">
        <v>1124590.5290000001</v>
      </c>
      <c r="N23" s="137">
        <v>200</v>
      </c>
      <c r="O23" s="137">
        <v>10000</v>
      </c>
      <c r="P23" s="137">
        <v>2.1399999999999999E-2</v>
      </c>
      <c r="Q23" s="137">
        <v>1.7899999999999999E-2</v>
      </c>
      <c r="R23" s="137">
        <v>201301704.59999999</v>
      </c>
      <c r="S23" s="137">
        <v>34</v>
      </c>
      <c r="T23" s="137">
        <v>0.323868137</v>
      </c>
      <c r="U23" s="134" t="b">
        <v>0</v>
      </c>
      <c r="V23" s="155">
        <v>42</v>
      </c>
      <c r="W23" s="155">
        <v>10</v>
      </c>
      <c r="X23" s="155">
        <v>22.98</v>
      </c>
      <c r="Y23" s="155">
        <v>74.98</v>
      </c>
    </row>
    <row r="24" spans="1:25" ht="15.75" customHeight="1">
      <c r="A24" s="294"/>
      <c r="B24" s="182" t="s">
        <v>26</v>
      </c>
      <c r="C24" s="135" t="s">
        <v>246</v>
      </c>
      <c r="D24" s="135"/>
      <c r="E24" s="237" t="s">
        <v>247</v>
      </c>
      <c r="F24" s="135" t="s">
        <v>247</v>
      </c>
      <c r="G24" s="135" t="s">
        <v>247</v>
      </c>
      <c r="H24" s="135" t="s">
        <v>247</v>
      </c>
      <c r="I24" s="135" t="s">
        <v>247</v>
      </c>
      <c r="J24" s="237" t="s">
        <v>247</v>
      </c>
      <c r="K24" s="237" t="s">
        <v>247</v>
      </c>
      <c r="L24" s="137">
        <v>50</v>
      </c>
      <c r="M24" s="137">
        <v>1805468.83</v>
      </c>
      <c r="N24" s="137">
        <v>200</v>
      </c>
      <c r="O24" s="137">
        <v>10000</v>
      </c>
      <c r="P24" s="137">
        <v>3.5000000000000003E-2</v>
      </c>
      <c r="Q24" s="137">
        <v>2.1499999999999998E-2</v>
      </c>
      <c r="R24" s="137">
        <v>388175798.39999998</v>
      </c>
      <c r="S24" s="137">
        <v>66</v>
      </c>
      <c r="T24" s="137">
        <v>0.31655294299999998</v>
      </c>
      <c r="U24" s="134" t="b">
        <v>0</v>
      </c>
      <c r="V24" s="155">
        <v>60</v>
      </c>
      <c r="W24" s="155">
        <v>10</v>
      </c>
      <c r="X24" s="155">
        <v>16.170000000000002</v>
      </c>
      <c r="Y24" s="155">
        <v>86.17</v>
      </c>
    </row>
    <row r="25" spans="1:25" ht="15.75" customHeight="1">
      <c r="A25" s="294"/>
      <c r="B25" s="182" t="s">
        <v>27</v>
      </c>
      <c r="C25" s="135" t="s">
        <v>248</v>
      </c>
      <c r="D25" s="237" t="s">
        <v>249</v>
      </c>
      <c r="E25" s="237" t="s">
        <v>248</v>
      </c>
      <c r="F25" s="135"/>
      <c r="G25" s="135"/>
      <c r="H25" s="135"/>
      <c r="I25" s="135"/>
      <c r="J25" s="135"/>
      <c r="K25" s="135"/>
      <c r="L25" s="135"/>
      <c r="M25" s="135"/>
      <c r="N25" s="135"/>
      <c r="O25" s="137">
        <v>0</v>
      </c>
      <c r="P25" s="135"/>
      <c r="Q25" s="135"/>
      <c r="R25" s="137" t="s">
        <v>267</v>
      </c>
      <c r="S25" s="137" t="s">
        <v>267</v>
      </c>
      <c r="T25" s="137" t="s">
        <v>267</v>
      </c>
      <c r="U25" s="134" t="b">
        <v>0</v>
      </c>
      <c r="V25" s="155">
        <v>0</v>
      </c>
      <c r="W25" s="155" t="s">
        <v>267</v>
      </c>
      <c r="X25" s="155">
        <v>0</v>
      </c>
      <c r="Y25" s="155">
        <v>0</v>
      </c>
    </row>
    <row r="26" spans="1:25" ht="15.75" customHeight="1">
      <c r="A26" s="294"/>
      <c r="B26" s="182" t="s">
        <v>28</v>
      </c>
      <c r="C26" s="135" t="s">
        <v>246</v>
      </c>
      <c r="D26" s="135"/>
      <c r="E26" s="237" t="s">
        <v>247</v>
      </c>
      <c r="F26" s="237" t="s">
        <v>247</v>
      </c>
      <c r="G26" s="237" t="s">
        <v>247</v>
      </c>
      <c r="H26" s="237" t="s">
        <v>247</v>
      </c>
      <c r="I26" s="237" t="s">
        <v>247</v>
      </c>
      <c r="J26" s="237" t="s">
        <v>247</v>
      </c>
      <c r="K26" s="237" t="s">
        <v>247</v>
      </c>
      <c r="L26" s="137">
        <v>50</v>
      </c>
      <c r="M26" s="137">
        <v>1350947.9180000001</v>
      </c>
      <c r="N26" s="137">
        <v>200</v>
      </c>
      <c r="O26" s="137">
        <v>10000</v>
      </c>
      <c r="P26" s="137">
        <v>3.2000000000000001E-2</v>
      </c>
      <c r="Q26" s="137">
        <v>2.8500000000000001E-2</v>
      </c>
      <c r="R26" s="137">
        <v>385020156.5</v>
      </c>
      <c r="S26" s="137">
        <v>65</v>
      </c>
      <c r="T26" s="137">
        <v>0.31667646999999999</v>
      </c>
      <c r="U26" s="134" t="b">
        <v>0</v>
      </c>
      <c r="V26" s="155">
        <v>60</v>
      </c>
      <c r="W26" s="155">
        <v>10</v>
      </c>
      <c r="X26" s="155">
        <v>16.38</v>
      </c>
      <c r="Y26" s="155">
        <v>86.38</v>
      </c>
    </row>
    <row r="27" spans="1:25" ht="15.75" customHeight="1">
      <c r="A27" s="294"/>
      <c r="B27" s="182" t="s">
        <v>29</v>
      </c>
      <c r="C27" s="135" t="s">
        <v>248</v>
      </c>
      <c r="D27" s="237" t="s">
        <v>249</v>
      </c>
      <c r="E27" s="237" t="s">
        <v>248</v>
      </c>
      <c r="F27" s="135"/>
      <c r="G27" s="135"/>
      <c r="H27" s="135"/>
      <c r="I27" s="135"/>
      <c r="J27" s="135"/>
      <c r="K27" s="135"/>
      <c r="L27" s="135"/>
      <c r="M27" s="135"/>
      <c r="N27" s="135"/>
      <c r="O27" s="137">
        <v>0</v>
      </c>
      <c r="P27" s="135"/>
      <c r="Q27" s="135"/>
      <c r="R27" s="137" t="s">
        <v>267</v>
      </c>
      <c r="S27" s="137" t="s">
        <v>267</v>
      </c>
      <c r="T27" s="137" t="s">
        <v>267</v>
      </c>
      <c r="U27" s="134" t="b">
        <v>0</v>
      </c>
      <c r="V27" s="155">
        <v>0</v>
      </c>
      <c r="W27" s="155" t="s">
        <v>267</v>
      </c>
      <c r="X27" s="155">
        <v>0</v>
      </c>
      <c r="Y27" s="155">
        <v>0</v>
      </c>
    </row>
    <row r="28" spans="1:25" ht="15.75" customHeight="1">
      <c r="A28" s="294"/>
      <c r="B28" s="182" t="s">
        <v>31</v>
      </c>
      <c r="C28" s="135" t="s">
        <v>246</v>
      </c>
      <c r="D28" s="135"/>
      <c r="E28" s="237" t="s">
        <v>247</v>
      </c>
      <c r="F28" s="135" t="s">
        <v>247</v>
      </c>
      <c r="G28" s="135" t="s">
        <v>247</v>
      </c>
      <c r="H28" s="135" t="s">
        <v>247</v>
      </c>
      <c r="I28" s="135" t="s">
        <v>247</v>
      </c>
      <c r="J28" s="237" t="s">
        <v>247</v>
      </c>
      <c r="K28" s="237" t="s">
        <v>247</v>
      </c>
      <c r="L28" s="137">
        <v>50</v>
      </c>
      <c r="M28" s="137">
        <v>1256847.6939999999</v>
      </c>
      <c r="N28" s="137">
        <v>13400</v>
      </c>
      <c r="O28" s="137">
        <v>670000</v>
      </c>
      <c r="P28" s="137">
        <v>1.55E-2</v>
      </c>
      <c r="Q28" s="137">
        <v>1.2500000000000001E-2</v>
      </c>
      <c r="R28" s="137">
        <v>10526099438</v>
      </c>
      <c r="S28" s="137">
        <v>125</v>
      </c>
      <c r="T28" s="137">
        <v>-8.0296538000000001E-2</v>
      </c>
      <c r="U28" s="134" t="b">
        <v>0</v>
      </c>
      <c r="V28" s="155">
        <v>60</v>
      </c>
      <c r="W28" s="155">
        <v>10</v>
      </c>
      <c r="X28" s="155">
        <v>3.62</v>
      </c>
      <c r="Y28" s="155">
        <v>73.62</v>
      </c>
    </row>
    <row r="29" spans="1:25" ht="15.75" customHeight="1">
      <c r="A29" s="294"/>
      <c r="B29" s="182" t="s">
        <v>32</v>
      </c>
      <c r="C29" s="135" t="s">
        <v>246</v>
      </c>
      <c r="D29" s="135"/>
      <c r="E29" s="237" t="s">
        <v>247</v>
      </c>
      <c r="F29" s="135" t="s">
        <v>247</v>
      </c>
      <c r="G29" s="135" t="s">
        <v>247</v>
      </c>
      <c r="H29" s="135" t="s">
        <v>247</v>
      </c>
      <c r="I29" s="135" t="s">
        <v>247</v>
      </c>
      <c r="J29" s="237" t="s">
        <v>247</v>
      </c>
      <c r="K29" s="237" t="s">
        <v>247</v>
      </c>
      <c r="L29" s="137">
        <v>50</v>
      </c>
      <c r="M29" s="137">
        <v>8034917</v>
      </c>
      <c r="N29" s="137">
        <v>9900</v>
      </c>
      <c r="O29" s="137">
        <v>495000</v>
      </c>
      <c r="P29" s="137">
        <v>3.44E-2</v>
      </c>
      <c r="Q29" s="137">
        <v>2.8500000000000001E-2</v>
      </c>
      <c r="R29" s="204">
        <v>113000000000</v>
      </c>
      <c r="S29" s="137">
        <v>138</v>
      </c>
      <c r="T29" s="137">
        <v>-4.105444232</v>
      </c>
      <c r="U29" s="134" t="b">
        <v>0</v>
      </c>
      <c r="V29" s="155">
        <v>60</v>
      </c>
      <c r="W29" s="155">
        <v>10</v>
      </c>
      <c r="X29" s="155">
        <v>0.85</v>
      </c>
      <c r="Y29" s="155">
        <v>70.849999999999994</v>
      </c>
    </row>
    <row r="30" spans="1:25" ht="15.75" customHeight="1">
      <c r="A30" s="294"/>
      <c r="B30" s="182" t="s">
        <v>33</v>
      </c>
      <c r="C30" s="135" t="s">
        <v>252</v>
      </c>
      <c r="D30" s="135"/>
      <c r="E30" s="237" t="s">
        <v>247</v>
      </c>
      <c r="F30" s="135" t="s">
        <v>247</v>
      </c>
      <c r="G30" s="135" t="s">
        <v>247</v>
      </c>
      <c r="H30" s="135" t="s">
        <v>247</v>
      </c>
      <c r="I30" s="135" t="s">
        <v>247</v>
      </c>
      <c r="J30" s="237" t="s">
        <v>247</v>
      </c>
      <c r="K30" s="237" t="s">
        <v>247</v>
      </c>
      <c r="L30" s="137">
        <v>50</v>
      </c>
      <c r="M30" s="137">
        <v>1901750.18</v>
      </c>
      <c r="N30" s="137">
        <v>12468</v>
      </c>
      <c r="O30" s="137">
        <v>623400</v>
      </c>
      <c r="P30" s="137">
        <v>2.64E-2</v>
      </c>
      <c r="Q30" s="137">
        <v>2.0299999999999999E-2</v>
      </c>
      <c r="R30" s="137">
        <v>24066686557</v>
      </c>
      <c r="S30" s="137">
        <v>131</v>
      </c>
      <c r="T30" s="137">
        <v>-0.61034343400000002</v>
      </c>
      <c r="U30" s="134" t="b">
        <v>0</v>
      </c>
      <c r="V30" s="155">
        <v>42</v>
      </c>
      <c r="W30" s="155">
        <v>10</v>
      </c>
      <c r="X30" s="155">
        <v>2.34</v>
      </c>
      <c r="Y30" s="155">
        <v>54.34</v>
      </c>
    </row>
    <row r="31" spans="1:25" ht="15.75" customHeight="1">
      <c r="A31" s="294"/>
      <c r="B31" s="182" t="s">
        <v>34</v>
      </c>
      <c r="C31" s="135" t="s">
        <v>248</v>
      </c>
      <c r="D31" s="237" t="s">
        <v>249</v>
      </c>
      <c r="E31" s="237" t="s">
        <v>248</v>
      </c>
      <c r="F31" s="135"/>
      <c r="G31" s="135"/>
      <c r="H31" s="135"/>
      <c r="I31" s="135"/>
      <c r="J31" s="135"/>
      <c r="K31" s="135"/>
      <c r="L31" s="135"/>
      <c r="M31" s="135"/>
      <c r="N31" s="135"/>
      <c r="O31" s="137">
        <v>0</v>
      </c>
      <c r="P31" s="135"/>
      <c r="Q31" s="135"/>
      <c r="R31" s="137" t="s">
        <v>267</v>
      </c>
      <c r="S31" s="137" t="s">
        <v>267</v>
      </c>
      <c r="T31" s="137" t="s">
        <v>267</v>
      </c>
      <c r="U31" s="134" t="b">
        <v>0</v>
      </c>
      <c r="V31" s="155">
        <v>0</v>
      </c>
      <c r="W31" s="155" t="s">
        <v>267</v>
      </c>
      <c r="X31" s="155">
        <v>0</v>
      </c>
      <c r="Y31" s="155">
        <v>0</v>
      </c>
    </row>
    <row r="32" spans="1:25" ht="15.75" customHeight="1">
      <c r="A32" s="294"/>
      <c r="B32" s="182" t="s">
        <v>35</v>
      </c>
      <c r="C32" s="135" t="s">
        <v>246</v>
      </c>
      <c r="D32" s="135"/>
      <c r="E32" s="237" t="s">
        <v>247</v>
      </c>
      <c r="F32" s="135" t="s">
        <v>247</v>
      </c>
      <c r="G32" s="135" t="s">
        <v>247</v>
      </c>
      <c r="H32" s="135" t="s">
        <v>247</v>
      </c>
      <c r="I32" s="135" t="s">
        <v>247</v>
      </c>
      <c r="J32" s="237" t="s">
        <v>247</v>
      </c>
      <c r="K32" s="237" t="s">
        <v>247</v>
      </c>
      <c r="L32" s="137">
        <v>50</v>
      </c>
      <c r="M32" s="137">
        <v>1217772.071</v>
      </c>
      <c r="N32" s="137">
        <v>200</v>
      </c>
      <c r="O32" s="137">
        <v>10000</v>
      </c>
      <c r="P32" s="137">
        <v>2.18E-2</v>
      </c>
      <c r="Q32" s="137">
        <v>1.5100000000000001E-2</v>
      </c>
      <c r="R32" s="137">
        <v>183883582.59999999</v>
      </c>
      <c r="S32" s="137">
        <v>30</v>
      </c>
      <c r="T32" s="137">
        <v>0.32454997099999999</v>
      </c>
      <c r="U32" s="134" t="b">
        <v>0</v>
      </c>
      <c r="V32" s="155">
        <v>60</v>
      </c>
      <c r="W32" s="155">
        <v>10</v>
      </c>
      <c r="X32" s="155">
        <v>23.83</v>
      </c>
      <c r="Y32" s="155">
        <v>93.83</v>
      </c>
    </row>
    <row r="33" spans="1:25" ht="15.75" customHeight="1">
      <c r="A33" s="294"/>
      <c r="B33" s="182" t="s">
        <v>36</v>
      </c>
      <c r="C33" s="135" t="s">
        <v>246</v>
      </c>
      <c r="D33" s="135"/>
      <c r="E33" s="237" t="s">
        <v>247</v>
      </c>
      <c r="F33" s="135" t="s">
        <v>247</v>
      </c>
      <c r="G33" s="135" t="s">
        <v>247</v>
      </c>
      <c r="H33" s="135" t="s">
        <v>247</v>
      </c>
      <c r="I33" s="135" t="s">
        <v>247</v>
      </c>
      <c r="J33" s="237" t="s">
        <v>247</v>
      </c>
      <c r="K33" s="237" t="s">
        <v>247</v>
      </c>
      <c r="L33" s="137">
        <v>50</v>
      </c>
      <c r="M33" s="137">
        <v>1067644.1769999999</v>
      </c>
      <c r="N33" s="137">
        <v>200</v>
      </c>
      <c r="O33" s="137">
        <v>10000</v>
      </c>
      <c r="P33" s="137">
        <v>1.9599999999999999E-2</v>
      </c>
      <c r="Q33" s="137">
        <v>1.2999999999999999E-2</v>
      </c>
      <c r="R33" s="137">
        <v>138793743</v>
      </c>
      <c r="S33" s="137">
        <v>11</v>
      </c>
      <c r="T33" s="137">
        <v>0.32631501400000001</v>
      </c>
      <c r="U33" s="134" t="b">
        <v>0</v>
      </c>
      <c r="V33" s="155">
        <v>60</v>
      </c>
      <c r="W33" s="155">
        <v>10</v>
      </c>
      <c r="X33" s="155">
        <v>27.87</v>
      </c>
      <c r="Y33" s="155">
        <v>97.87</v>
      </c>
    </row>
    <row r="34" spans="1:25" ht="15.75" customHeight="1">
      <c r="A34" s="294"/>
      <c r="B34" s="182" t="s">
        <v>37</v>
      </c>
      <c r="C34" s="135" t="s">
        <v>246</v>
      </c>
      <c r="D34" s="135"/>
      <c r="E34" s="237" t="s">
        <v>247</v>
      </c>
      <c r="F34" s="135" t="s">
        <v>247</v>
      </c>
      <c r="G34" s="135" t="s">
        <v>247</v>
      </c>
      <c r="H34" s="135" t="s">
        <v>247</v>
      </c>
      <c r="I34" s="135" t="s">
        <v>247</v>
      </c>
      <c r="J34" s="237" t="s">
        <v>247</v>
      </c>
      <c r="K34" s="237" t="s">
        <v>247</v>
      </c>
      <c r="L34" s="137">
        <v>50</v>
      </c>
      <c r="M34" s="137">
        <v>1258997.557</v>
      </c>
      <c r="N34" s="137">
        <v>3154</v>
      </c>
      <c r="O34" s="137">
        <v>157700</v>
      </c>
      <c r="P34" s="137">
        <v>1.7100000000000001E-2</v>
      </c>
      <c r="Q34" s="137">
        <v>1.4999999999999999E-2</v>
      </c>
      <c r="R34" s="137">
        <v>2978158721</v>
      </c>
      <c r="S34" s="137">
        <v>101</v>
      </c>
      <c r="T34" s="137">
        <v>0.215167944</v>
      </c>
      <c r="U34" s="134" t="b">
        <v>0</v>
      </c>
      <c r="V34" s="155">
        <v>60</v>
      </c>
      <c r="W34" s="155">
        <v>10</v>
      </c>
      <c r="X34" s="155">
        <v>8.7200000000000006</v>
      </c>
      <c r="Y34" s="155">
        <v>78.72</v>
      </c>
    </row>
    <row r="35" spans="1:25" ht="15.75" customHeight="1">
      <c r="A35" s="294"/>
      <c r="B35" s="182" t="s">
        <v>38</v>
      </c>
      <c r="C35" s="135" t="s">
        <v>246</v>
      </c>
      <c r="D35" s="135"/>
      <c r="E35" s="237" t="s">
        <v>247</v>
      </c>
      <c r="F35" s="135" t="s">
        <v>247</v>
      </c>
      <c r="G35" s="135" t="s">
        <v>247</v>
      </c>
      <c r="H35" s="135" t="s">
        <v>247</v>
      </c>
      <c r="I35" s="135" t="s">
        <v>247</v>
      </c>
      <c r="J35" s="237" t="s">
        <v>247</v>
      </c>
      <c r="K35" s="237" t="s">
        <v>247</v>
      </c>
      <c r="L35" s="137">
        <v>50</v>
      </c>
      <c r="M35" s="137">
        <v>3303285.4730000002</v>
      </c>
      <c r="N35" s="137">
        <v>200</v>
      </c>
      <c r="O35" s="137">
        <v>10000</v>
      </c>
      <c r="P35" s="137">
        <v>2.7400000000000001E-2</v>
      </c>
      <c r="Q35" s="137">
        <v>1.0699999999999999E-2</v>
      </c>
      <c r="R35" s="137">
        <v>353451545.60000002</v>
      </c>
      <c r="S35" s="137">
        <v>62</v>
      </c>
      <c r="T35" s="137">
        <v>0.31791222499999999</v>
      </c>
      <c r="U35" s="134" t="b">
        <v>0</v>
      </c>
      <c r="V35" s="155">
        <v>60</v>
      </c>
      <c r="W35" s="155">
        <v>10</v>
      </c>
      <c r="X35" s="155">
        <v>17.02</v>
      </c>
      <c r="Y35" s="155">
        <v>87.02</v>
      </c>
    </row>
    <row r="36" spans="1:25" ht="15.75" customHeight="1">
      <c r="A36" s="294"/>
      <c r="B36" s="182" t="s">
        <v>39</v>
      </c>
      <c r="C36" s="135" t="s">
        <v>246</v>
      </c>
      <c r="D36" s="135"/>
      <c r="E36" s="237" t="s">
        <v>247</v>
      </c>
      <c r="F36" s="135" t="s">
        <v>247</v>
      </c>
      <c r="G36" s="135" t="s">
        <v>247</v>
      </c>
      <c r="H36" s="135" t="s">
        <v>247</v>
      </c>
      <c r="I36" s="135" t="s">
        <v>247</v>
      </c>
      <c r="J36" s="237" t="s">
        <v>247</v>
      </c>
      <c r="K36" s="237" t="s">
        <v>247</v>
      </c>
      <c r="L36" s="137">
        <v>50</v>
      </c>
      <c r="M36" s="137">
        <v>1924398.72</v>
      </c>
      <c r="N36" s="137">
        <v>2684</v>
      </c>
      <c r="O36" s="137">
        <v>134200</v>
      </c>
      <c r="P36" s="137">
        <v>2.9499999999999998E-2</v>
      </c>
      <c r="Q36" s="137">
        <v>2.5399999999999999E-2</v>
      </c>
      <c r="R36" s="137">
        <v>6559659428</v>
      </c>
      <c r="S36" s="137">
        <v>117</v>
      </c>
      <c r="T36" s="137">
        <v>7.4969936000000001E-2</v>
      </c>
      <c r="U36" s="134" t="b">
        <v>0</v>
      </c>
      <c r="V36" s="155">
        <v>60</v>
      </c>
      <c r="W36" s="155">
        <v>10</v>
      </c>
      <c r="X36" s="155">
        <v>5.32</v>
      </c>
      <c r="Y36" s="155">
        <v>75.319999999999993</v>
      </c>
    </row>
    <row r="37" spans="1:25">
      <c r="A37" s="294"/>
      <c r="B37" s="182" t="s">
        <v>40</v>
      </c>
      <c r="C37" s="135" t="s">
        <v>248</v>
      </c>
      <c r="D37" s="237" t="s">
        <v>249</v>
      </c>
      <c r="E37" s="237" t="s">
        <v>248</v>
      </c>
      <c r="F37" s="135"/>
      <c r="G37" s="135"/>
      <c r="H37" s="135"/>
      <c r="I37" s="135"/>
      <c r="J37" s="135"/>
      <c r="K37" s="135"/>
      <c r="L37" s="135"/>
      <c r="M37" s="135"/>
      <c r="N37" s="135"/>
      <c r="O37" s="137">
        <v>0</v>
      </c>
      <c r="P37" s="135"/>
      <c r="Q37" s="135"/>
      <c r="R37" s="137" t="s">
        <v>267</v>
      </c>
      <c r="S37" s="137" t="s">
        <v>267</v>
      </c>
      <c r="T37" s="137" t="s">
        <v>267</v>
      </c>
      <c r="U37" s="134" t="b">
        <v>0</v>
      </c>
      <c r="V37" s="155">
        <v>0</v>
      </c>
      <c r="W37" s="155" t="s">
        <v>267</v>
      </c>
      <c r="X37" s="155">
        <v>0</v>
      </c>
      <c r="Y37" s="155">
        <v>0</v>
      </c>
    </row>
    <row r="38" spans="1:25">
      <c r="A38" s="294"/>
      <c r="B38" s="182" t="s">
        <v>41</v>
      </c>
      <c r="C38" s="135" t="s">
        <v>246</v>
      </c>
      <c r="D38" s="135"/>
      <c r="E38" s="237" t="s">
        <v>247</v>
      </c>
      <c r="F38" s="135" t="s">
        <v>247</v>
      </c>
      <c r="G38" s="135" t="s">
        <v>247</v>
      </c>
      <c r="H38" s="135" t="s">
        <v>247</v>
      </c>
      <c r="I38" s="135" t="s">
        <v>247</v>
      </c>
      <c r="J38" s="237" t="s">
        <v>247</v>
      </c>
      <c r="K38" s="237" t="s">
        <v>247</v>
      </c>
      <c r="L38" s="137">
        <v>50</v>
      </c>
      <c r="M38" s="137">
        <v>1326730.7180000001</v>
      </c>
      <c r="N38" s="137">
        <v>6616</v>
      </c>
      <c r="O38" s="137">
        <v>330800</v>
      </c>
      <c r="P38" s="137">
        <v>1.83E-2</v>
      </c>
      <c r="Q38" s="137">
        <v>1.17E-2</v>
      </c>
      <c r="R38" s="137">
        <v>5134925503</v>
      </c>
      <c r="S38" s="137">
        <v>112</v>
      </c>
      <c r="T38" s="137">
        <v>0.13074121</v>
      </c>
      <c r="U38" s="134" t="b">
        <v>0</v>
      </c>
      <c r="V38" s="155">
        <v>60</v>
      </c>
      <c r="W38" s="155">
        <v>10</v>
      </c>
      <c r="X38" s="155">
        <v>6.38</v>
      </c>
      <c r="Y38" s="155">
        <v>76.38</v>
      </c>
    </row>
    <row r="39" spans="1:25">
      <c r="A39" s="294"/>
      <c r="B39" s="182" t="s">
        <v>42</v>
      </c>
      <c r="C39" s="135" t="s">
        <v>246</v>
      </c>
      <c r="D39" s="135"/>
      <c r="E39" s="237" t="s">
        <v>247</v>
      </c>
      <c r="F39" s="135" t="s">
        <v>247</v>
      </c>
      <c r="G39" s="135" t="s">
        <v>247</v>
      </c>
      <c r="H39" s="135" t="s">
        <v>247</v>
      </c>
      <c r="I39" s="135" t="s">
        <v>247</v>
      </c>
      <c r="J39" s="237" t="s">
        <v>247</v>
      </c>
      <c r="K39" s="237" t="s">
        <v>247</v>
      </c>
      <c r="L39" s="137">
        <v>50</v>
      </c>
      <c r="M39" s="137">
        <v>3846638.1850000001</v>
      </c>
      <c r="N39" s="137">
        <v>200</v>
      </c>
      <c r="O39" s="137">
        <v>10000</v>
      </c>
      <c r="P39" s="137">
        <v>3.6700000000000003E-2</v>
      </c>
      <c r="Q39" s="137">
        <v>3.3500000000000002E-2</v>
      </c>
      <c r="R39" s="137">
        <v>1288623792</v>
      </c>
      <c r="S39" s="137">
        <v>83</v>
      </c>
      <c r="T39" s="137">
        <v>0.28130486500000002</v>
      </c>
      <c r="U39" s="134" t="b">
        <v>0</v>
      </c>
      <c r="V39" s="155">
        <v>60</v>
      </c>
      <c r="W39" s="155">
        <v>10</v>
      </c>
      <c r="X39" s="155">
        <v>12.55</v>
      </c>
      <c r="Y39" s="155">
        <v>82.55</v>
      </c>
    </row>
    <row r="40" spans="1:25">
      <c r="A40" s="294"/>
      <c r="B40" s="182" t="s">
        <v>43</v>
      </c>
      <c r="C40" s="135" t="s">
        <v>246</v>
      </c>
      <c r="D40" s="135"/>
      <c r="E40" s="237" t="s">
        <v>247</v>
      </c>
      <c r="F40" s="135" t="s">
        <v>247</v>
      </c>
      <c r="G40" s="135" t="s">
        <v>247</v>
      </c>
      <c r="H40" s="135" t="s">
        <v>247</v>
      </c>
      <c r="I40" s="135" t="s">
        <v>247</v>
      </c>
      <c r="J40" s="237" t="s">
        <v>247</v>
      </c>
      <c r="K40" s="237" t="s">
        <v>247</v>
      </c>
      <c r="L40" s="137">
        <v>50</v>
      </c>
      <c r="M40" s="137">
        <v>1225505.9469999999</v>
      </c>
      <c r="N40" s="137">
        <v>200</v>
      </c>
      <c r="O40" s="137">
        <v>10000</v>
      </c>
      <c r="P40" s="137">
        <v>2.4E-2</v>
      </c>
      <c r="Q40" s="137">
        <v>2.1299999999999999E-2</v>
      </c>
      <c r="R40" s="137">
        <v>261032766.59999999</v>
      </c>
      <c r="S40" s="137">
        <v>46</v>
      </c>
      <c r="T40" s="137">
        <v>0.321529962</v>
      </c>
      <c r="U40" s="134" t="b">
        <v>0</v>
      </c>
      <c r="V40" s="155">
        <v>60</v>
      </c>
      <c r="W40" s="155">
        <v>10</v>
      </c>
      <c r="X40" s="155">
        <v>20.43</v>
      </c>
      <c r="Y40" s="155">
        <v>90.43</v>
      </c>
    </row>
    <row r="41" spans="1:25">
      <c r="A41" s="294"/>
      <c r="B41" s="182" t="s">
        <v>44</v>
      </c>
      <c r="C41" s="135" t="s">
        <v>246</v>
      </c>
      <c r="D41" s="135"/>
      <c r="E41" s="237" t="s">
        <v>247</v>
      </c>
      <c r="F41" s="135" t="s">
        <v>247</v>
      </c>
      <c r="G41" s="135" t="s">
        <v>247</v>
      </c>
      <c r="H41" s="135" t="s">
        <v>247</v>
      </c>
      <c r="I41" s="135" t="s">
        <v>247</v>
      </c>
      <c r="J41" s="237" t="s">
        <v>247</v>
      </c>
      <c r="K41" s="237" t="s">
        <v>247</v>
      </c>
      <c r="L41" s="137">
        <v>50</v>
      </c>
      <c r="M41" s="137">
        <v>2135553.96</v>
      </c>
      <c r="N41" s="137">
        <v>200</v>
      </c>
      <c r="O41" s="137">
        <v>10000</v>
      </c>
      <c r="P41" s="137">
        <v>5.2400000000000002E-2</v>
      </c>
      <c r="Q41" s="137">
        <v>4.5499999999999999E-2</v>
      </c>
      <c r="R41" s="137">
        <v>971677051.89999998</v>
      </c>
      <c r="S41" s="137">
        <v>78</v>
      </c>
      <c r="T41" s="137">
        <v>0.29371175999999999</v>
      </c>
      <c r="U41" s="134" t="b">
        <v>0</v>
      </c>
      <c r="V41" s="155">
        <v>60</v>
      </c>
      <c r="W41" s="155">
        <v>10</v>
      </c>
      <c r="X41" s="155">
        <v>13.62</v>
      </c>
      <c r="Y41" s="155">
        <v>83.62</v>
      </c>
    </row>
    <row r="42" spans="1:25">
      <c r="A42" s="294"/>
      <c r="B42" s="182" t="s">
        <v>45</v>
      </c>
      <c r="C42" s="135" t="s">
        <v>248</v>
      </c>
      <c r="D42" s="237" t="s">
        <v>249</v>
      </c>
      <c r="E42" s="237" t="s">
        <v>248</v>
      </c>
      <c r="F42" s="135"/>
      <c r="G42" s="135"/>
      <c r="H42" s="135"/>
      <c r="I42" s="135"/>
      <c r="J42" s="135"/>
      <c r="K42" s="135"/>
      <c r="L42" s="135"/>
      <c r="M42" s="135"/>
      <c r="N42" s="135"/>
      <c r="O42" s="137">
        <v>0</v>
      </c>
      <c r="P42" s="135"/>
      <c r="Q42" s="135"/>
      <c r="R42" s="137" t="s">
        <v>267</v>
      </c>
      <c r="S42" s="137" t="s">
        <v>267</v>
      </c>
      <c r="T42" s="137" t="s">
        <v>267</v>
      </c>
      <c r="U42" s="134" t="b">
        <v>0</v>
      </c>
      <c r="V42" s="155">
        <v>0</v>
      </c>
      <c r="W42" s="155" t="s">
        <v>267</v>
      </c>
      <c r="X42" s="155">
        <v>0</v>
      </c>
      <c r="Y42" s="155">
        <v>0</v>
      </c>
    </row>
    <row r="43" spans="1:25">
      <c r="A43" s="295" t="s">
        <v>46</v>
      </c>
      <c r="B43" s="183" t="s">
        <v>47</v>
      </c>
      <c r="C43" s="135" t="s">
        <v>246</v>
      </c>
      <c r="D43" s="135"/>
      <c r="E43" s="237" t="s">
        <v>247</v>
      </c>
      <c r="F43" s="135" t="s">
        <v>247</v>
      </c>
      <c r="G43" s="135" t="s">
        <v>247</v>
      </c>
      <c r="H43" s="135" t="s">
        <v>247</v>
      </c>
      <c r="I43" s="135" t="s">
        <v>247</v>
      </c>
      <c r="J43" s="237" t="s">
        <v>247</v>
      </c>
      <c r="K43" s="237" t="s">
        <v>247</v>
      </c>
      <c r="L43" s="137">
        <v>50</v>
      </c>
      <c r="M43" s="137">
        <v>1381064.747</v>
      </c>
      <c r="N43" s="137">
        <v>200</v>
      </c>
      <c r="O43" s="137">
        <v>10000</v>
      </c>
      <c r="P43" s="137">
        <v>4.4900000000000002E-2</v>
      </c>
      <c r="Q43" s="137">
        <v>3.8300000000000001E-2</v>
      </c>
      <c r="R43" s="137">
        <v>528947798</v>
      </c>
      <c r="S43" s="137">
        <v>73</v>
      </c>
      <c r="T43" s="137">
        <v>0.31104241599999999</v>
      </c>
      <c r="U43" s="134" t="b">
        <v>0</v>
      </c>
      <c r="V43" s="155">
        <v>60</v>
      </c>
      <c r="W43" s="155">
        <v>10</v>
      </c>
      <c r="X43" s="155">
        <v>14.68</v>
      </c>
      <c r="Y43" s="155">
        <v>84.68</v>
      </c>
    </row>
    <row r="44" spans="1:25">
      <c r="A44" s="295"/>
      <c r="B44" s="183" t="s">
        <v>48</v>
      </c>
      <c r="C44" s="135" t="s">
        <v>246</v>
      </c>
      <c r="D44" s="135"/>
      <c r="E44" s="237" t="s">
        <v>247</v>
      </c>
      <c r="F44" s="135" t="s">
        <v>247</v>
      </c>
      <c r="G44" s="135" t="s">
        <v>247</v>
      </c>
      <c r="H44" s="135" t="s">
        <v>247</v>
      </c>
      <c r="I44" s="135" t="s">
        <v>247</v>
      </c>
      <c r="J44" s="237" t="s">
        <v>247</v>
      </c>
      <c r="K44" s="237" t="s">
        <v>247</v>
      </c>
      <c r="L44" s="137">
        <v>50</v>
      </c>
      <c r="M44" s="137">
        <v>1528877.156</v>
      </c>
      <c r="N44" s="137">
        <v>200</v>
      </c>
      <c r="O44" s="137">
        <v>10000</v>
      </c>
      <c r="P44" s="137">
        <v>1.5699999999999999E-2</v>
      </c>
      <c r="Q44" s="137">
        <v>1.11E-2</v>
      </c>
      <c r="R44" s="137">
        <v>169705364.30000001</v>
      </c>
      <c r="S44" s="137">
        <v>25</v>
      </c>
      <c r="T44" s="137">
        <v>0.32510497799999999</v>
      </c>
      <c r="U44" s="134" t="b">
        <v>0</v>
      </c>
      <c r="V44" s="155">
        <v>60</v>
      </c>
      <c r="W44" s="155">
        <v>10</v>
      </c>
      <c r="X44" s="155">
        <v>24.89</v>
      </c>
      <c r="Y44" s="155">
        <v>94.89</v>
      </c>
    </row>
    <row r="45" spans="1:25">
      <c r="A45" s="295"/>
      <c r="B45" s="183" t="s">
        <v>49</v>
      </c>
      <c r="C45" s="135" t="s">
        <v>246</v>
      </c>
      <c r="D45" s="135"/>
      <c r="E45" s="237" t="s">
        <v>247</v>
      </c>
      <c r="F45" s="135" t="s">
        <v>247</v>
      </c>
      <c r="G45" s="135" t="s">
        <v>247</v>
      </c>
      <c r="H45" s="135" t="s">
        <v>247</v>
      </c>
      <c r="I45" s="135" t="s">
        <v>247</v>
      </c>
      <c r="J45" s="237" t="s">
        <v>247</v>
      </c>
      <c r="K45" s="237" t="s">
        <v>247</v>
      </c>
      <c r="L45" s="137">
        <v>50</v>
      </c>
      <c r="M45" s="137">
        <v>34080566.270000003</v>
      </c>
      <c r="N45" s="137">
        <v>700</v>
      </c>
      <c r="O45" s="137">
        <v>35000</v>
      </c>
      <c r="P45" s="137">
        <v>6.6199999999999995E-2</v>
      </c>
      <c r="Q45" s="137">
        <v>5.8099999999999999E-2</v>
      </c>
      <c r="R45" s="137">
        <v>69302831501</v>
      </c>
      <c r="S45" s="137">
        <v>136</v>
      </c>
      <c r="T45" s="137">
        <v>-2.3811143779999999</v>
      </c>
      <c r="U45" s="134" t="b">
        <v>0</v>
      </c>
      <c r="V45" s="155">
        <v>60</v>
      </c>
      <c r="W45" s="155">
        <v>10</v>
      </c>
      <c r="X45" s="155">
        <v>1.28</v>
      </c>
      <c r="Y45" s="155">
        <v>71.28</v>
      </c>
    </row>
    <row r="46" spans="1:25">
      <c r="A46" s="295"/>
      <c r="B46" s="183" t="s">
        <v>50</v>
      </c>
      <c r="C46" s="135" t="s">
        <v>246</v>
      </c>
      <c r="D46" s="135"/>
      <c r="E46" s="237" t="s">
        <v>247</v>
      </c>
      <c r="F46" s="135" t="s">
        <v>247</v>
      </c>
      <c r="G46" s="135" t="s">
        <v>247</v>
      </c>
      <c r="H46" s="135" t="s">
        <v>247</v>
      </c>
      <c r="I46" s="135" t="s">
        <v>247</v>
      </c>
      <c r="J46" s="237" t="s">
        <v>247</v>
      </c>
      <c r="K46" s="237" t="s">
        <v>247</v>
      </c>
      <c r="L46" s="137">
        <v>50</v>
      </c>
      <c r="M46" s="137">
        <v>1038908.5159999999</v>
      </c>
      <c r="N46" s="137">
        <v>200</v>
      </c>
      <c r="O46" s="137">
        <v>10000</v>
      </c>
      <c r="P46" s="137">
        <v>1.9699999999999999E-2</v>
      </c>
      <c r="Q46" s="137">
        <v>1.23E-2</v>
      </c>
      <c r="R46" s="137">
        <v>127785747.5</v>
      </c>
      <c r="S46" s="137">
        <v>8</v>
      </c>
      <c r="T46" s="137">
        <v>0.32674592299999999</v>
      </c>
      <c r="U46" s="134" t="b">
        <v>0</v>
      </c>
      <c r="V46" s="155">
        <v>60</v>
      </c>
      <c r="W46" s="155">
        <v>10</v>
      </c>
      <c r="X46" s="155">
        <v>28.51</v>
      </c>
      <c r="Y46" s="155">
        <v>98.51</v>
      </c>
    </row>
    <row r="47" spans="1:25">
      <c r="A47" s="295"/>
      <c r="B47" s="183" t="s">
        <v>51</v>
      </c>
      <c r="C47" s="135" t="s">
        <v>246</v>
      </c>
      <c r="D47" s="135"/>
      <c r="E47" s="237" t="s">
        <v>247</v>
      </c>
      <c r="F47" s="135" t="s">
        <v>247</v>
      </c>
      <c r="G47" s="135" t="s">
        <v>247</v>
      </c>
      <c r="H47" s="135" t="s">
        <v>247</v>
      </c>
      <c r="I47" s="135" t="s">
        <v>247</v>
      </c>
      <c r="J47" s="237" t="s">
        <v>247</v>
      </c>
      <c r="K47" s="237" t="s">
        <v>247</v>
      </c>
      <c r="L47" s="137">
        <v>50</v>
      </c>
      <c r="M47" s="137">
        <v>2047325.227</v>
      </c>
      <c r="N47" s="137">
        <v>200</v>
      </c>
      <c r="O47" s="137">
        <v>10000</v>
      </c>
      <c r="P47" s="137">
        <v>5.79E-2</v>
      </c>
      <c r="Q47" s="137">
        <v>4.9599999999999998E-2</v>
      </c>
      <c r="R47" s="137">
        <v>1015473312</v>
      </c>
      <c r="S47" s="137">
        <v>79</v>
      </c>
      <c r="T47" s="137">
        <v>0.29199735300000002</v>
      </c>
      <c r="U47" s="134" t="b">
        <v>0</v>
      </c>
      <c r="V47" s="155">
        <v>60</v>
      </c>
      <c r="W47" s="155">
        <v>10</v>
      </c>
      <c r="X47" s="155">
        <v>13.4</v>
      </c>
      <c r="Y47" s="155">
        <v>83.4</v>
      </c>
    </row>
    <row r="48" spans="1:25">
      <c r="A48" s="295"/>
      <c r="B48" s="183" t="s">
        <v>52</v>
      </c>
      <c r="C48" s="135" t="s">
        <v>246</v>
      </c>
      <c r="D48" s="135"/>
      <c r="E48" s="237" t="s">
        <v>247</v>
      </c>
      <c r="F48" s="135" t="s">
        <v>247</v>
      </c>
      <c r="G48" s="135" t="s">
        <v>247</v>
      </c>
      <c r="H48" s="135" t="s">
        <v>247</v>
      </c>
      <c r="I48" s="135" t="s">
        <v>247</v>
      </c>
      <c r="J48" s="237" t="s">
        <v>247</v>
      </c>
      <c r="K48" s="237" t="s">
        <v>247</v>
      </c>
      <c r="L48" s="137">
        <v>50</v>
      </c>
      <c r="M48" s="137">
        <v>2066420.882</v>
      </c>
      <c r="N48" s="137">
        <v>13264</v>
      </c>
      <c r="O48" s="137">
        <v>663200</v>
      </c>
      <c r="P48" s="137">
        <v>5.1200000000000002E-2</v>
      </c>
      <c r="Q48" s="137">
        <v>3.04E-2</v>
      </c>
      <c r="R48" s="137">
        <v>41661690003</v>
      </c>
      <c r="S48" s="137">
        <v>134</v>
      </c>
      <c r="T48" s="137">
        <v>-1.2991006409999999</v>
      </c>
      <c r="U48" s="134" t="b">
        <v>0</v>
      </c>
      <c r="V48" s="155">
        <v>60</v>
      </c>
      <c r="W48" s="155">
        <v>10</v>
      </c>
      <c r="X48" s="155">
        <v>1.7</v>
      </c>
      <c r="Y48" s="155">
        <v>71.7</v>
      </c>
    </row>
    <row r="49" spans="1:25">
      <c r="A49" s="295"/>
      <c r="B49" s="183" t="s">
        <v>53</v>
      </c>
      <c r="C49" s="135" t="s">
        <v>246</v>
      </c>
      <c r="D49" s="135"/>
      <c r="E49" s="237" t="s">
        <v>247</v>
      </c>
      <c r="F49" s="135" t="s">
        <v>247</v>
      </c>
      <c r="G49" s="135" t="s">
        <v>247</v>
      </c>
      <c r="H49" s="135" t="s">
        <v>247</v>
      </c>
      <c r="I49" s="135" t="s">
        <v>247</v>
      </c>
      <c r="J49" s="237" t="s">
        <v>247</v>
      </c>
      <c r="K49" s="237" t="s">
        <v>247</v>
      </c>
      <c r="L49" s="137">
        <v>50</v>
      </c>
      <c r="M49" s="137">
        <v>1446341.811</v>
      </c>
      <c r="N49" s="137">
        <v>200</v>
      </c>
      <c r="O49" s="137">
        <v>10000</v>
      </c>
      <c r="P49" s="137">
        <v>3.2899999999999999E-2</v>
      </c>
      <c r="Q49" s="137">
        <v>2.7400000000000001E-2</v>
      </c>
      <c r="R49" s="137">
        <v>396297656.10000002</v>
      </c>
      <c r="S49" s="137">
        <v>67</v>
      </c>
      <c r="T49" s="137">
        <v>0.31623501199999998</v>
      </c>
      <c r="U49" s="134" t="b">
        <v>0</v>
      </c>
      <c r="V49" s="155">
        <v>60</v>
      </c>
      <c r="W49" s="155">
        <v>10</v>
      </c>
      <c r="X49" s="155">
        <v>15.96</v>
      </c>
      <c r="Y49" s="155">
        <v>85.96</v>
      </c>
    </row>
    <row r="50" spans="1:25">
      <c r="A50" s="295"/>
      <c r="B50" s="183" t="s">
        <v>54</v>
      </c>
      <c r="C50" s="135" t="s">
        <v>246</v>
      </c>
      <c r="D50" s="135"/>
      <c r="E50" s="237" t="s">
        <v>247</v>
      </c>
      <c r="F50" s="135" t="s">
        <v>247</v>
      </c>
      <c r="G50" s="135" t="s">
        <v>247</v>
      </c>
      <c r="H50" s="135" t="s">
        <v>247</v>
      </c>
      <c r="I50" s="135" t="s">
        <v>247</v>
      </c>
      <c r="J50" s="237" t="s">
        <v>247</v>
      </c>
      <c r="K50" s="237" t="s">
        <v>247</v>
      </c>
      <c r="L50" s="137">
        <v>50</v>
      </c>
      <c r="M50" s="137">
        <v>1491779.5319999999</v>
      </c>
      <c r="N50" s="137">
        <v>2544</v>
      </c>
      <c r="O50" s="137">
        <v>127200</v>
      </c>
      <c r="P50" s="137">
        <v>3.3399999999999999E-2</v>
      </c>
      <c r="Q50" s="137">
        <v>3.0300000000000001E-2</v>
      </c>
      <c r="R50" s="137">
        <v>5749557001</v>
      </c>
      <c r="S50" s="137">
        <v>114</v>
      </c>
      <c r="T50" s="137">
        <v>0.10668143200000001</v>
      </c>
      <c r="U50" s="134" t="b">
        <v>0</v>
      </c>
      <c r="V50" s="155">
        <v>60</v>
      </c>
      <c r="W50" s="155">
        <v>10</v>
      </c>
      <c r="X50" s="155">
        <v>5.96</v>
      </c>
      <c r="Y50" s="155">
        <v>75.959999999999994</v>
      </c>
    </row>
    <row r="51" spans="1:25">
      <c r="A51" s="295"/>
      <c r="B51" s="183" t="s">
        <v>55</v>
      </c>
      <c r="C51" s="135" t="s">
        <v>248</v>
      </c>
      <c r="D51" s="237" t="s">
        <v>249</v>
      </c>
      <c r="E51" s="237" t="s">
        <v>248</v>
      </c>
      <c r="F51" s="135"/>
      <c r="G51" s="135"/>
      <c r="H51" s="135"/>
      <c r="I51" s="135"/>
      <c r="J51" s="135"/>
      <c r="K51" s="135"/>
      <c r="L51" s="135"/>
      <c r="M51" s="135"/>
      <c r="N51" s="135"/>
      <c r="O51" s="137">
        <v>0</v>
      </c>
      <c r="P51" s="135"/>
      <c r="Q51" s="135"/>
      <c r="R51" s="137" t="s">
        <v>267</v>
      </c>
      <c r="S51" s="137" t="s">
        <v>267</v>
      </c>
      <c r="T51" s="137" t="s">
        <v>267</v>
      </c>
      <c r="U51" s="134" t="b">
        <v>0</v>
      </c>
      <c r="V51" s="155">
        <v>0</v>
      </c>
      <c r="W51" s="155" t="s">
        <v>267</v>
      </c>
      <c r="X51" s="155">
        <v>0</v>
      </c>
      <c r="Y51" s="155">
        <v>0</v>
      </c>
    </row>
    <row r="52" spans="1:25">
      <c r="A52" s="295"/>
      <c r="B52" s="183" t="s">
        <v>56</v>
      </c>
      <c r="C52" s="135" t="s">
        <v>246</v>
      </c>
      <c r="D52" s="135"/>
      <c r="E52" s="237" t="s">
        <v>247</v>
      </c>
      <c r="F52" s="135" t="s">
        <v>247</v>
      </c>
      <c r="G52" s="135" t="s">
        <v>247</v>
      </c>
      <c r="H52" s="135" t="s">
        <v>247</v>
      </c>
      <c r="I52" s="135" t="s">
        <v>247</v>
      </c>
      <c r="J52" s="237" t="s">
        <v>247</v>
      </c>
      <c r="K52" s="237" t="s">
        <v>247</v>
      </c>
      <c r="L52" s="137">
        <v>50</v>
      </c>
      <c r="M52" s="137">
        <v>1332186.6170000001</v>
      </c>
      <c r="N52" s="137">
        <v>200</v>
      </c>
      <c r="O52" s="137">
        <v>10000</v>
      </c>
      <c r="P52" s="137">
        <v>1.8599999999999998E-2</v>
      </c>
      <c r="Q52" s="137">
        <v>1.26E-2</v>
      </c>
      <c r="R52" s="137">
        <v>167855513.69999999</v>
      </c>
      <c r="S52" s="137">
        <v>24</v>
      </c>
      <c r="T52" s="137">
        <v>0.32517739000000001</v>
      </c>
      <c r="U52" s="134" t="b">
        <v>0</v>
      </c>
      <c r="V52" s="155">
        <v>60</v>
      </c>
      <c r="W52" s="155">
        <v>10</v>
      </c>
      <c r="X52" s="155">
        <v>25.11</v>
      </c>
      <c r="Y52" s="155">
        <v>95.11</v>
      </c>
    </row>
    <row r="53" spans="1:25">
      <c r="A53" s="295"/>
      <c r="B53" s="183" t="s">
        <v>57</v>
      </c>
      <c r="C53" s="135" t="s">
        <v>246</v>
      </c>
      <c r="D53" s="135"/>
      <c r="E53" s="237" t="s">
        <v>247</v>
      </c>
      <c r="F53" s="135" t="s">
        <v>247</v>
      </c>
      <c r="G53" s="135" t="s">
        <v>247</v>
      </c>
      <c r="H53" s="135" t="s">
        <v>247</v>
      </c>
      <c r="I53" s="135" t="s">
        <v>247</v>
      </c>
      <c r="J53" s="237" t="s">
        <v>247</v>
      </c>
      <c r="K53" s="237" t="s">
        <v>247</v>
      </c>
      <c r="L53" s="137">
        <v>50</v>
      </c>
      <c r="M53" s="137">
        <v>2104465.3259999999</v>
      </c>
      <c r="N53" s="137">
        <v>200</v>
      </c>
      <c r="O53" s="137">
        <v>10000</v>
      </c>
      <c r="P53" s="137">
        <v>1.43E-2</v>
      </c>
      <c r="Q53" s="137">
        <v>1.0200000000000001E-2</v>
      </c>
      <c r="R53" s="137">
        <v>214655463.19999999</v>
      </c>
      <c r="S53" s="137">
        <v>38</v>
      </c>
      <c r="T53" s="137">
        <v>0.323345404</v>
      </c>
      <c r="U53" s="134" t="b">
        <v>0</v>
      </c>
      <c r="V53" s="155">
        <v>60</v>
      </c>
      <c r="W53" s="155">
        <v>10</v>
      </c>
      <c r="X53" s="155">
        <v>22.13</v>
      </c>
      <c r="Y53" s="155">
        <v>92.13</v>
      </c>
    </row>
    <row r="54" spans="1:25">
      <c r="A54" s="295"/>
      <c r="B54" s="183" t="s">
        <v>58</v>
      </c>
      <c r="C54" s="135" t="s">
        <v>246</v>
      </c>
      <c r="D54" s="135"/>
      <c r="E54" s="237" t="s">
        <v>247</v>
      </c>
      <c r="F54" s="135" t="s">
        <v>247</v>
      </c>
      <c r="G54" s="135" t="s">
        <v>247</v>
      </c>
      <c r="H54" s="135" t="s">
        <v>247</v>
      </c>
      <c r="I54" s="135" t="s">
        <v>247</v>
      </c>
      <c r="J54" s="237" t="s">
        <v>247</v>
      </c>
      <c r="K54" s="237" t="s">
        <v>247</v>
      </c>
      <c r="L54" s="137">
        <v>50</v>
      </c>
      <c r="M54" s="137">
        <v>1366271.9410000001</v>
      </c>
      <c r="N54" s="137">
        <v>200</v>
      </c>
      <c r="O54" s="137">
        <v>10000</v>
      </c>
      <c r="P54" s="137">
        <v>2.4299999999999999E-2</v>
      </c>
      <c r="Q54" s="137">
        <v>1.7399999999999999E-2</v>
      </c>
      <c r="R54" s="137">
        <v>237731317.80000001</v>
      </c>
      <c r="S54" s="137">
        <v>42</v>
      </c>
      <c r="T54" s="137">
        <v>0.32244209899999998</v>
      </c>
      <c r="U54" s="134" t="b">
        <v>0</v>
      </c>
      <c r="V54" s="155">
        <v>60</v>
      </c>
      <c r="W54" s="155">
        <v>10</v>
      </c>
      <c r="X54" s="155">
        <v>21.28</v>
      </c>
      <c r="Y54" s="155">
        <v>91.28</v>
      </c>
    </row>
    <row r="55" spans="1:25">
      <c r="A55" s="295"/>
      <c r="B55" s="183" t="s">
        <v>59</v>
      </c>
      <c r="C55" s="135" t="s">
        <v>246</v>
      </c>
      <c r="D55" s="135"/>
      <c r="E55" s="237" t="s">
        <v>247</v>
      </c>
      <c r="F55" s="135" t="s">
        <v>247</v>
      </c>
      <c r="G55" s="135" t="s">
        <v>247</v>
      </c>
      <c r="H55" s="135" t="s">
        <v>247</v>
      </c>
      <c r="I55" s="135" t="s">
        <v>247</v>
      </c>
      <c r="J55" s="237" t="s">
        <v>247</v>
      </c>
      <c r="K55" s="237" t="s">
        <v>247</v>
      </c>
      <c r="L55" s="137">
        <v>50</v>
      </c>
      <c r="M55" s="137">
        <v>1554916.1129999999</v>
      </c>
      <c r="N55" s="137">
        <v>200</v>
      </c>
      <c r="O55" s="137">
        <v>10000</v>
      </c>
      <c r="P55" s="137">
        <v>1.6799999999999999E-2</v>
      </c>
      <c r="Q55" s="137">
        <v>1.23E-2</v>
      </c>
      <c r="R55" s="137">
        <v>191254681.90000001</v>
      </c>
      <c r="S55" s="137">
        <v>32</v>
      </c>
      <c r="T55" s="137">
        <v>0.32426142899999999</v>
      </c>
      <c r="U55" s="134" t="b">
        <v>0</v>
      </c>
      <c r="V55" s="155">
        <v>60</v>
      </c>
      <c r="W55" s="155">
        <v>10</v>
      </c>
      <c r="X55" s="155">
        <v>23.4</v>
      </c>
      <c r="Y55" s="155">
        <v>93.4</v>
      </c>
    </row>
    <row r="56" spans="1:25">
      <c r="A56" s="295"/>
      <c r="B56" s="183" t="s">
        <v>60</v>
      </c>
      <c r="C56" s="135" t="s">
        <v>248</v>
      </c>
      <c r="D56" s="237" t="s">
        <v>249</v>
      </c>
      <c r="E56" s="237" t="s">
        <v>248</v>
      </c>
      <c r="F56" s="135"/>
      <c r="G56" s="135"/>
      <c r="H56" s="135"/>
      <c r="I56" s="135"/>
      <c r="J56" s="135"/>
      <c r="K56" s="135"/>
      <c r="L56" s="135"/>
      <c r="M56" s="135"/>
      <c r="N56" s="135"/>
      <c r="O56" s="137">
        <v>0</v>
      </c>
      <c r="P56" s="135"/>
      <c r="Q56" s="135"/>
      <c r="R56" s="137" t="s">
        <v>267</v>
      </c>
      <c r="S56" s="137" t="s">
        <v>267</v>
      </c>
      <c r="T56" s="137" t="s">
        <v>267</v>
      </c>
      <c r="U56" s="134" t="b">
        <v>0</v>
      </c>
      <c r="V56" s="155">
        <v>0</v>
      </c>
      <c r="W56" s="155" t="s">
        <v>267</v>
      </c>
      <c r="X56" s="155">
        <v>0</v>
      </c>
      <c r="Y56" s="155">
        <v>0</v>
      </c>
    </row>
    <row r="57" spans="1:25">
      <c r="A57" s="295"/>
      <c r="B57" s="183" t="s">
        <v>61</v>
      </c>
      <c r="C57" s="135" t="s">
        <v>246</v>
      </c>
      <c r="D57" s="135"/>
      <c r="E57" s="237" t="s">
        <v>247</v>
      </c>
      <c r="F57" s="135" t="s">
        <v>247</v>
      </c>
      <c r="G57" s="135" t="s">
        <v>247</v>
      </c>
      <c r="H57" s="135" t="s">
        <v>247</v>
      </c>
      <c r="I57" s="135" t="s">
        <v>247</v>
      </c>
      <c r="J57" s="237" t="s">
        <v>247</v>
      </c>
      <c r="K57" s="237" t="s">
        <v>247</v>
      </c>
      <c r="L57" s="137">
        <v>50</v>
      </c>
      <c r="M57" s="137">
        <v>1681423.649</v>
      </c>
      <c r="N57" s="137">
        <v>200</v>
      </c>
      <c r="O57" s="137">
        <v>10000</v>
      </c>
      <c r="P57" s="137">
        <v>1.52E-2</v>
      </c>
      <c r="Q57" s="137">
        <v>7.8890000000000002E-3</v>
      </c>
      <c r="R57" s="137">
        <v>132647511.7</v>
      </c>
      <c r="S57" s="137">
        <v>9</v>
      </c>
      <c r="T57" s="137">
        <v>0.32655560900000002</v>
      </c>
      <c r="U57" s="134" t="b">
        <v>0</v>
      </c>
      <c r="V57" s="155">
        <v>60</v>
      </c>
      <c r="W57" s="155">
        <v>10</v>
      </c>
      <c r="X57" s="155">
        <v>28.3</v>
      </c>
      <c r="Y57" s="155">
        <v>98.3</v>
      </c>
    </row>
    <row r="58" spans="1:25">
      <c r="A58" s="295"/>
      <c r="B58" s="183" t="s">
        <v>62</v>
      </c>
      <c r="C58" s="135" t="s">
        <v>246</v>
      </c>
      <c r="D58" s="135"/>
      <c r="E58" s="237" t="s">
        <v>247</v>
      </c>
      <c r="F58" s="135" t="s">
        <v>247</v>
      </c>
      <c r="G58" s="135" t="s">
        <v>247</v>
      </c>
      <c r="H58" s="135" t="s">
        <v>247</v>
      </c>
      <c r="I58" s="135" t="s">
        <v>247</v>
      </c>
      <c r="J58" s="237" t="s">
        <v>247</v>
      </c>
      <c r="K58" s="237" t="s">
        <v>247</v>
      </c>
      <c r="L58" s="137">
        <v>50</v>
      </c>
      <c r="M58" s="137">
        <v>1052995.115</v>
      </c>
      <c r="N58" s="137">
        <v>200</v>
      </c>
      <c r="O58" s="137">
        <v>10000</v>
      </c>
      <c r="P58" s="137">
        <v>2.1100000000000001E-2</v>
      </c>
      <c r="Q58" s="137">
        <v>1.55E-2</v>
      </c>
      <c r="R58" s="137">
        <v>163214242.69999999</v>
      </c>
      <c r="S58" s="137">
        <v>21</v>
      </c>
      <c r="T58" s="137">
        <v>0.325359073</v>
      </c>
      <c r="U58" s="134" t="b">
        <v>0</v>
      </c>
      <c r="V58" s="155">
        <v>60</v>
      </c>
      <c r="W58" s="155">
        <v>10</v>
      </c>
      <c r="X58" s="155">
        <v>25.74</v>
      </c>
      <c r="Y58" s="155">
        <v>95.74</v>
      </c>
    </row>
    <row r="59" spans="1:25">
      <c r="A59" s="295"/>
      <c r="B59" s="183" t="s">
        <v>63</v>
      </c>
      <c r="C59" s="135" t="s">
        <v>246</v>
      </c>
      <c r="D59" s="135"/>
      <c r="E59" s="237" t="s">
        <v>247</v>
      </c>
      <c r="F59" s="135" t="s">
        <v>247</v>
      </c>
      <c r="G59" s="135" t="s">
        <v>247</v>
      </c>
      <c r="H59" s="135" t="s">
        <v>247</v>
      </c>
      <c r="I59" s="135" t="s">
        <v>247</v>
      </c>
      <c r="J59" s="237" t="s">
        <v>247</v>
      </c>
      <c r="K59" s="237" t="s">
        <v>247</v>
      </c>
      <c r="L59" s="137">
        <v>50</v>
      </c>
      <c r="M59" s="137">
        <v>1428699.1910000001</v>
      </c>
      <c r="N59" s="137">
        <v>6800</v>
      </c>
      <c r="O59" s="137">
        <v>340000</v>
      </c>
      <c r="P59" s="137">
        <v>1.83E-2</v>
      </c>
      <c r="Q59" s="137">
        <v>1.5900000000000001E-2</v>
      </c>
      <c r="R59" s="137">
        <v>7723547826</v>
      </c>
      <c r="S59" s="137">
        <v>120</v>
      </c>
      <c r="T59" s="137">
        <v>2.9409471999999999E-2</v>
      </c>
      <c r="U59" s="134" t="b">
        <v>0</v>
      </c>
      <c r="V59" s="155">
        <v>60</v>
      </c>
      <c r="W59" s="155">
        <v>10</v>
      </c>
      <c r="X59" s="155">
        <v>4.68</v>
      </c>
      <c r="Y59" s="155">
        <v>74.680000000000007</v>
      </c>
    </row>
    <row r="60" spans="1:25">
      <c r="A60" s="295"/>
      <c r="B60" s="183" t="s">
        <v>64</v>
      </c>
      <c r="C60" s="135" t="s">
        <v>246</v>
      </c>
      <c r="D60" s="135"/>
      <c r="E60" s="237" t="s">
        <v>247</v>
      </c>
      <c r="F60" s="135" t="s">
        <v>247</v>
      </c>
      <c r="G60" s="135" t="s">
        <v>247</v>
      </c>
      <c r="H60" s="135" t="s">
        <v>247</v>
      </c>
      <c r="I60" s="135" t="s">
        <v>247</v>
      </c>
      <c r="J60" s="135" t="s">
        <v>247</v>
      </c>
      <c r="K60" s="135" t="s">
        <v>247</v>
      </c>
      <c r="L60" s="137">
        <v>50</v>
      </c>
      <c r="M60" s="137">
        <v>1441720.23</v>
      </c>
      <c r="N60" s="137">
        <v>2724</v>
      </c>
      <c r="O60" s="137">
        <v>136200</v>
      </c>
      <c r="P60" s="137">
        <v>1.77E-2</v>
      </c>
      <c r="Q60" s="137">
        <v>1.24E-2</v>
      </c>
      <c r="R60" s="137">
        <v>2434892462</v>
      </c>
      <c r="S60" s="137">
        <v>95</v>
      </c>
      <c r="T60" s="137">
        <v>0.23643412599999999</v>
      </c>
      <c r="U60" s="134" t="b">
        <v>0</v>
      </c>
      <c r="V60" s="155">
        <v>60</v>
      </c>
      <c r="W60" s="155">
        <v>10</v>
      </c>
      <c r="X60" s="155">
        <v>10</v>
      </c>
      <c r="Y60" s="155">
        <v>80</v>
      </c>
    </row>
    <row r="61" spans="1:25">
      <c r="A61" s="295"/>
      <c r="B61" s="183" t="s">
        <v>65</v>
      </c>
      <c r="C61" s="135" t="s">
        <v>246</v>
      </c>
      <c r="D61" s="135"/>
      <c r="E61" s="237" t="s">
        <v>247</v>
      </c>
      <c r="F61" s="135" t="s">
        <v>247</v>
      </c>
      <c r="G61" s="135" t="s">
        <v>247</v>
      </c>
      <c r="H61" s="135" t="s">
        <v>247</v>
      </c>
      <c r="I61" s="135" t="s">
        <v>247</v>
      </c>
      <c r="J61" s="237" t="s">
        <v>247</v>
      </c>
      <c r="K61" s="135" t="s">
        <v>247</v>
      </c>
      <c r="L61" s="137">
        <v>50</v>
      </c>
      <c r="M61" s="137">
        <v>1407341.1880000001</v>
      </c>
      <c r="N61" s="137">
        <v>3124</v>
      </c>
      <c r="O61" s="137">
        <v>156200</v>
      </c>
      <c r="P61" s="137">
        <v>2.3699999999999999E-2</v>
      </c>
      <c r="Q61" s="137">
        <v>2.0199999999999999E-2</v>
      </c>
      <c r="R61" s="137">
        <v>4440499211</v>
      </c>
      <c r="S61" s="137">
        <v>109</v>
      </c>
      <c r="T61" s="137">
        <v>0.15792455899999999</v>
      </c>
      <c r="U61" s="134" t="b">
        <v>0</v>
      </c>
      <c r="V61" s="155">
        <v>60</v>
      </c>
      <c r="W61" s="155">
        <v>10</v>
      </c>
      <c r="X61" s="155">
        <v>7.02</v>
      </c>
      <c r="Y61" s="155">
        <v>77.02</v>
      </c>
    </row>
    <row r="62" spans="1:25">
      <c r="A62" s="295"/>
      <c r="B62" s="183" t="s">
        <v>66</v>
      </c>
      <c r="C62" s="135" t="s">
        <v>246</v>
      </c>
      <c r="D62" s="135"/>
      <c r="E62" s="237" t="s">
        <v>247</v>
      </c>
      <c r="F62" s="135" t="s">
        <v>247</v>
      </c>
      <c r="G62" s="135" t="s">
        <v>247</v>
      </c>
      <c r="H62" s="135" t="s">
        <v>247</v>
      </c>
      <c r="I62" s="135" t="s">
        <v>247</v>
      </c>
      <c r="J62" s="135" t="s">
        <v>247</v>
      </c>
      <c r="K62" s="135" t="s">
        <v>247</v>
      </c>
      <c r="L62" s="137">
        <v>50</v>
      </c>
      <c r="M62" s="137">
        <v>1494982.449</v>
      </c>
      <c r="N62" s="137">
        <v>200</v>
      </c>
      <c r="O62" s="137">
        <v>10000</v>
      </c>
      <c r="P62" s="137">
        <v>4.1300000000000003E-2</v>
      </c>
      <c r="Q62" s="137">
        <v>2.07E-2</v>
      </c>
      <c r="R62" s="137">
        <v>309461366.80000001</v>
      </c>
      <c r="S62" s="137">
        <v>55</v>
      </c>
      <c r="T62" s="137">
        <v>0.319634223</v>
      </c>
      <c r="U62" s="134" t="b">
        <v>0</v>
      </c>
      <c r="V62" s="155">
        <v>60</v>
      </c>
      <c r="W62" s="155">
        <v>10</v>
      </c>
      <c r="X62" s="155">
        <v>18.510000000000002</v>
      </c>
      <c r="Y62" s="155">
        <v>88.51</v>
      </c>
    </row>
    <row r="63" spans="1:25">
      <c r="A63" s="296" t="s">
        <v>67</v>
      </c>
      <c r="B63" s="184" t="s">
        <v>68</v>
      </c>
      <c r="C63" s="135" t="s">
        <v>246</v>
      </c>
      <c r="D63" s="135"/>
      <c r="E63" s="237" t="s">
        <v>247</v>
      </c>
      <c r="F63" s="135" t="s">
        <v>247</v>
      </c>
      <c r="G63" s="135" t="s">
        <v>247</v>
      </c>
      <c r="H63" s="135" t="s">
        <v>247</v>
      </c>
      <c r="I63" s="135" t="s">
        <v>247</v>
      </c>
      <c r="J63" s="135" t="s">
        <v>247</v>
      </c>
      <c r="K63" s="135" t="s">
        <v>247</v>
      </c>
      <c r="L63" s="137">
        <v>50</v>
      </c>
      <c r="M63" s="137">
        <v>1251191.8019999999</v>
      </c>
      <c r="N63" s="137">
        <v>200</v>
      </c>
      <c r="O63" s="137">
        <v>10000</v>
      </c>
      <c r="P63" s="137">
        <v>2.2100000000000002E-2</v>
      </c>
      <c r="Q63" s="137">
        <v>1.32E-2</v>
      </c>
      <c r="R63" s="137">
        <v>165157317.90000001</v>
      </c>
      <c r="S63" s="137">
        <v>22</v>
      </c>
      <c r="T63" s="137">
        <v>0.32528301100000001</v>
      </c>
      <c r="U63" s="134" t="b">
        <v>0</v>
      </c>
      <c r="V63" s="155">
        <v>60</v>
      </c>
      <c r="W63" s="155">
        <v>10</v>
      </c>
      <c r="X63" s="155">
        <v>25.53</v>
      </c>
      <c r="Y63" s="155">
        <v>95.53</v>
      </c>
    </row>
    <row r="64" spans="1:25">
      <c r="A64" s="296"/>
      <c r="B64" s="184" t="s">
        <v>69</v>
      </c>
      <c r="C64" s="135" t="s">
        <v>246</v>
      </c>
      <c r="D64" s="135"/>
      <c r="E64" s="237" t="s">
        <v>247</v>
      </c>
      <c r="F64" s="135" t="s">
        <v>247</v>
      </c>
      <c r="G64" s="135" t="s">
        <v>247</v>
      </c>
      <c r="H64" s="135" t="s">
        <v>247</v>
      </c>
      <c r="I64" s="135" t="s">
        <v>247</v>
      </c>
      <c r="J64" s="135" t="s">
        <v>247</v>
      </c>
      <c r="K64" s="135" t="s">
        <v>247</v>
      </c>
      <c r="L64" s="137">
        <v>50</v>
      </c>
      <c r="M64" s="137">
        <v>5162663.375</v>
      </c>
      <c r="N64" s="137">
        <v>200</v>
      </c>
      <c r="O64" s="137">
        <v>10000</v>
      </c>
      <c r="P64" s="137">
        <v>7.3899999999999993E-2</v>
      </c>
      <c r="Q64" s="137">
        <v>6.3299999999999995E-2</v>
      </c>
      <c r="R64" s="137">
        <v>3267965916</v>
      </c>
      <c r="S64" s="137">
        <v>103</v>
      </c>
      <c r="T64" s="137">
        <v>0.203823428</v>
      </c>
      <c r="U64" s="134" t="b">
        <v>0</v>
      </c>
      <c r="V64" s="155">
        <v>60</v>
      </c>
      <c r="W64" s="155">
        <v>10</v>
      </c>
      <c r="X64" s="155">
        <v>8.3000000000000007</v>
      </c>
      <c r="Y64" s="155">
        <v>78.3</v>
      </c>
    </row>
    <row r="65" spans="1:25">
      <c r="A65" s="296"/>
      <c r="B65" s="192" t="s">
        <v>70</v>
      </c>
      <c r="C65" s="135" t="s">
        <v>248</v>
      </c>
      <c r="D65" s="237" t="s">
        <v>249</v>
      </c>
      <c r="E65" s="237" t="s">
        <v>248</v>
      </c>
      <c r="F65" s="135"/>
      <c r="G65" s="135"/>
      <c r="H65" s="135"/>
      <c r="I65" s="135"/>
      <c r="J65" s="135"/>
      <c r="K65" s="135"/>
      <c r="L65" s="135"/>
      <c r="M65" s="135"/>
      <c r="N65" s="135"/>
      <c r="O65" s="137">
        <v>0</v>
      </c>
      <c r="P65" s="135"/>
      <c r="Q65" s="135"/>
      <c r="R65" s="137" t="s">
        <v>267</v>
      </c>
      <c r="S65" s="137" t="s">
        <v>267</v>
      </c>
      <c r="T65" s="137" t="s">
        <v>267</v>
      </c>
      <c r="U65" s="134" t="b">
        <v>0</v>
      </c>
      <c r="V65" s="155">
        <v>0</v>
      </c>
      <c r="W65" s="155" t="s">
        <v>267</v>
      </c>
      <c r="X65" s="155">
        <v>0</v>
      </c>
      <c r="Y65" s="155">
        <v>0</v>
      </c>
    </row>
    <row r="66" spans="1:25">
      <c r="A66" s="296"/>
      <c r="B66" s="140" t="s">
        <v>71</v>
      </c>
      <c r="C66" s="135" t="s">
        <v>248</v>
      </c>
      <c r="D66" s="237" t="s">
        <v>249</v>
      </c>
      <c r="E66" s="237" t="s">
        <v>248</v>
      </c>
      <c r="F66" s="135"/>
      <c r="G66" s="135"/>
      <c r="H66" s="135"/>
      <c r="I66" s="135"/>
      <c r="J66" s="135"/>
      <c r="K66" s="135"/>
      <c r="L66" s="135"/>
      <c r="M66" s="135"/>
      <c r="N66" s="135"/>
      <c r="O66" s="137">
        <v>0</v>
      </c>
      <c r="P66" s="135"/>
      <c r="Q66" s="135"/>
      <c r="R66" s="137" t="s">
        <v>267</v>
      </c>
      <c r="S66" s="137" t="s">
        <v>267</v>
      </c>
      <c r="T66" s="137" t="s">
        <v>267</v>
      </c>
      <c r="U66" s="134" t="b">
        <v>0</v>
      </c>
      <c r="V66" s="155">
        <v>0</v>
      </c>
      <c r="W66" s="155" t="s">
        <v>267</v>
      </c>
      <c r="X66" s="155">
        <v>0</v>
      </c>
      <c r="Y66" s="155">
        <v>0</v>
      </c>
    </row>
    <row r="67" spans="1:25">
      <c r="A67" s="296"/>
      <c r="B67" s="184" t="s">
        <v>72</v>
      </c>
      <c r="C67" s="135" t="s">
        <v>246</v>
      </c>
      <c r="D67" s="135"/>
      <c r="E67" s="237" t="s">
        <v>247</v>
      </c>
      <c r="F67" s="135" t="s">
        <v>247</v>
      </c>
      <c r="G67" s="135" t="s">
        <v>247</v>
      </c>
      <c r="H67" s="135" t="s">
        <v>247</v>
      </c>
      <c r="I67" s="135" t="s">
        <v>247</v>
      </c>
      <c r="J67" s="237" t="s">
        <v>247</v>
      </c>
      <c r="K67" s="135" t="s">
        <v>247</v>
      </c>
      <c r="L67" s="137">
        <v>50</v>
      </c>
      <c r="M67" s="137">
        <v>1553722.436</v>
      </c>
      <c r="N67" s="137">
        <v>1912</v>
      </c>
      <c r="O67" s="137">
        <v>95600</v>
      </c>
      <c r="P67" s="137">
        <v>2.12E-2</v>
      </c>
      <c r="Q67" s="137">
        <v>1.78E-2</v>
      </c>
      <c r="R67" s="137">
        <v>2643938395</v>
      </c>
      <c r="S67" s="137">
        <v>98</v>
      </c>
      <c r="T67" s="137">
        <v>0.228251013</v>
      </c>
      <c r="U67" s="134" t="b">
        <v>0</v>
      </c>
      <c r="V67" s="155">
        <v>60</v>
      </c>
      <c r="W67" s="155">
        <v>10</v>
      </c>
      <c r="X67" s="155">
        <v>9.36</v>
      </c>
      <c r="Y67" s="155">
        <v>79.36</v>
      </c>
    </row>
    <row r="68" spans="1:25">
      <c r="A68" s="296"/>
      <c r="B68" s="184" t="s">
        <v>73</v>
      </c>
      <c r="C68" s="135" t="s">
        <v>248</v>
      </c>
      <c r="D68" s="237" t="s">
        <v>249</v>
      </c>
      <c r="E68" s="237" t="s">
        <v>248</v>
      </c>
      <c r="F68" s="135"/>
      <c r="G68" s="135"/>
      <c r="H68" s="135"/>
      <c r="I68" s="135"/>
      <c r="J68" s="135"/>
      <c r="K68" s="135"/>
      <c r="L68" s="135"/>
      <c r="M68" s="135"/>
      <c r="N68" s="135"/>
      <c r="O68" s="137">
        <v>0</v>
      </c>
      <c r="P68" s="135"/>
      <c r="Q68" s="135"/>
      <c r="R68" s="137" t="s">
        <v>267</v>
      </c>
      <c r="S68" s="137" t="s">
        <v>267</v>
      </c>
      <c r="T68" s="137" t="s">
        <v>267</v>
      </c>
      <c r="U68" s="134" t="b">
        <v>0</v>
      </c>
      <c r="V68" s="155">
        <v>0</v>
      </c>
      <c r="W68" s="155" t="s">
        <v>267</v>
      </c>
      <c r="X68" s="155">
        <v>0</v>
      </c>
      <c r="Y68" s="155">
        <v>0</v>
      </c>
    </row>
    <row r="69" spans="1:25">
      <c r="A69" s="296"/>
      <c r="B69" s="184" t="s">
        <v>74</v>
      </c>
      <c r="C69" s="135" t="s">
        <v>246</v>
      </c>
      <c r="D69" s="135"/>
      <c r="E69" s="237" t="s">
        <v>247</v>
      </c>
      <c r="F69" s="135" t="s">
        <v>247</v>
      </c>
      <c r="G69" s="135" t="s">
        <v>247</v>
      </c>
      <c r="H69" s="135" t="s">
        <v>247</v>
      </c>
      <c r="I69" s="135" t="s">
        <v>247</v>
      </c>
      <c r="J69" s="135" t="s">
        <v>247</v>
      </c>
      <c r="K69" s="135" t="s">
        <v>247</v>
      </c>
      <c r="L69" s="137">
        <v>50</v>
      </c>
      <c r="M69" s="137">
        <v>2196971.9029999999</v>
      </c>
      <c r="N69" s="137">
        <v>3520</v>
      </c>
      <c r="O69" s="137">
        <v>176000</v>
      </c>
      <c r="P69" s="137">
        <v>1.6799999999999999E-2</v>
      </c>
      <c r="Q69" s="137">
        <v>1.43E-2</v>
      </c>
      <c r="R69" s="137">
        <v>5529338884</v>
      </c>
      <c r="S69" s="137">
        <v>113</v>
      </c>
      <c r="T69" s="137">
        <v>0.11530188099999999</v>
      </c>
      <c r="U69" s="134" t="b">
        <v>0</v>
      </c>
      <c r="V69" s="155">
        <v>60</v>
      </c>
      <c r="W69" s="155">
        <v>10</v>
      </c>
      <c r="X69" s="155">
        <v>6.17</v>
      </c>
      <c r="Y69" s="155">
        <v>76.17</v>
      </c>
    </row>
    <row r="70" spans="1:25">
      <c r="A70" s="296"/>
      <c r="B70" s="184" t="s">
        <v>75</v>
      </c>
      <c r="C70" s="135" t="s">
        <v>246</v>
      </c>
      <c r="D70" s="135"/>
      <c r="E70" s="237" t="s">
        <v>247</v>
      </c>
      <c r="F70" s="135" t="s">
        <v>247</v>
      </c>
      <c r="G70" s="135" t="s">
        <v>247</v>
      </c>
      <c r="H70" s="135" t="s">
        <v>247</v>
      </c>
      <c r="I70" s="135" t="s">
        <v>247</v>
      </c>
      <c r="J70" s="135" t="s">
        <v>247</v>
      </c>
      <c r="K70" s="135" t="s">
        <v>247</v>
      </c>
      <c r="L70" s="137">
        <v>50</v>
      </c>
      <c r="M70" s="137">
        <v>1962111.9310000001</v>
      </c>
      <c r="N70" s="137">
        <v>3824</v>
      </c>
      <c r="O70" s="137">
        <v>191200</v>
      </c>
      <c r="P70" s="137">
        <v>2.7300000000000001E-2</v>
      </c>
      <c r="Q70" s="137">
        <v>2.1999999999999999E-2</v>
      </c>
      <c r="R70" s="137">
        <v>8253427626</v>
      </c>
      <c r="S70" s="137">
        <v>121</v>
      </c>
      <c r="T70" s="137">
        <v>8.6673029999999995E-3</v>
      </c>
      <c r="U70" s="134" t="b">
        <v>0</v>
      </c>
      <c r="V70" s="155">
        <v>60</v>
      </c>
      <c r="W70" s="155">
        <v>10</v>
      </c>
      <c r="X70" s="155">
        <v>4.47</v>
      </c>
      <c r="Y70" s="155">
        <v>74.47</v>
      </c>
    </row>
    <row r="71" spans="1:25">
      <c r="A71" s="296"/>
      <c r="B71" s="184" t="s">
        <v>76</v>
      </c>
      <c r="C71" s="135" t="s">
        <v>248</v>
      </c>
      <c r="D71" s="237" t="s">
        <v>249</v>
      </c>
      <c r="E71" s="237" t="s">
        <v>248</v>
      </c>
      <c r="F71" s="135"/>
      <c r="G71" s="135"/>
      <c r="H71" s="135"/>
      <c r="I71" s="135"/>
      <c r="J71" s="135"/>
      <c r="K71" s="135"/>
      <c r="L71" s="135"/>
      <c r="M71" s="135"/>
      <c r="N71" s="135"/>
      <c r="O71" s="137">
        <v>0</v>
      </c>
      <c r="P71" s="135"/>
      <c r="Q71" s="135"/>
      <c r="R71" s="137" t="s">
        <v>267</v>
      </c>
      <c r="S71" s="137" t="s">
        <v>267</v>
      </c>
      <c r="T71" s="137" t="s">
        <v>267</v>
      </c>
      <c r="U71" s="134" t="b">
        <v>0</v>
      </c>
      <c r="V71" s="155">
        <v>0</v>
      </c>
      <c r="W71" s="155" t="s">
        <v>267</v>
      </c>
      <c r="X71" s="155">
        <v>0</v>
      </c>
      <c r="Y71" s="155">
        <v>0</v>
      </c>
    </row>
    <row r="72" spans="1:25">
      <c r="A72" s="296"/>
      <c r="B72" s="184" t="s">
        <v>77</v>
      </c>
      <c r="C72" s="135" t="s">
        <v>246</v>
      </c>
      <c r="D72" s="135"/>
      <c r="E72" s="237" t="s">
        <v>247</v>
      </c>
      <c r="F72" s="135" t="s">
        <v>247</v>
      </c>
      <c r="G72" s="135" t="s">
        <v>247</v>
      </c>
      <c r="H72" s="135" t="s">
        <v>247</v>
      </c>
      <c r="I72" s="135" t="s">
        <v>247</v>
      </c>
      <c r="J72" s="135" t="s">
        <v>247</v>
      </c>
      <c r="K72" s="135" t="s">
        <v>247</v>
      </c>
      <c r="L72" s="137">
        <v>50</v>
      </c>
      <c r="M72" s="137">
        <v>1258535.08</v>
      </c>
      <c r="N72" s="137">
        <v>400</v>
      </c>
      <c r="O72" s="137">
        <v>20000</v>
      </c>
      <c r="P72" s="137">
        <v>1.67E-2</v>
      </c>
      <c r="Q72" s="137">
        <v>1.4E-2</v>
      </c>
      <c r="R72" s="137">
        <v>352389822.39999998</v>
      </c>
      <c r="S72" s="137">
        <v>61</v>
      </c>
      <c r="T72" s="137">
        <v>0.31795378600000002</v>
      </c>
      <c r="U72" s="134" t="b">
        <v>0</v>
      </c>
      <c r="V72" s="155">
        <v>60</v>
      </c>
      <c r="W72" s="155">
        <v>10</v>
      </c>
      <c r="X72" s="155">
        <v>17.23</v>
      </c>
      <c r="Y72" s="155">
        <v>87.23</v>
      </c>
    </row>
    <row r="73" spans="1:25">
      <c r="A73" s="296"/>
      <c r="B73" s="184" t="s">
        <v>78</v>
      </c>
      <c r="C73" s="135" t="s">
        <v>246</v>
      </c>
      <c r="D73" s="135"/>
      <c r="E73" s="237" t="s">
        <v>247</v>
      </c>
      <c r="F73" s="135" t="s">
        <v>247</v>
      </c>
      <c r="G73" s="135" t="s">
        <v>247</v>
      </c>
      <c r="H73" s="135" t="s">
        <v>247</v>
      </c>
      <c r="I73" s="135" t="s">
        <v>247</v>
      </c>
      <c r="J73" s="135" t="s">
        <v>247</v>
      </c>
      <c r="K73" s="135" t="s">
        <v>247</v>
      </c>
      <c r="L73" s="137">
        <v>50</v>
      </c>
      <c r="M73" s="137">
        <v>2433763.0079999999</v>
      </c>
      <c r="N73" s="137">
        <v>300</v>
      </c>
      <c r="O73" s="137">
        <v>15000</v>
      </c>
      <c r="P73" s="137">
        <v>9.0200000000000002E-2</v>
      </c>
      <c r="Q73" s="137">
        <v>2.6499999999999999E-2</v>
      </c>
      <c r="R73" s="137">
        <v>967420795.60000002</v>
      </c>
      <c r="S73" s="137">
        <v>77</v>
      </c>
      <c r="T73" s="137">
        <v>0.29387837100000003</v>
      </c>
      <c r="U73" s="134" t="b">
        <v>0</v>
      </c>
      <c r="V73" s="155">
        <v>60</v>
      </c>
      <c r="W73" s="155">
        <v>10</v>
      </c>
      <c r="X73" s="155">
        <v>13.83</v>
      </c>
      <c r="Y73" s="155">
        <v>83.83</v>
      </c>
    </row>
    <row r="74" spans="1:25">
      <c r="A74" s="296"/>
      <c r="B74" s="184" t="s">
        <v>79</v>
      </c>
      <c r="C74" s="135" t="s">
        <v>246</v>
      </c>
      <c r="D74" s="135"/>
      <c r="E74" s="237" t="s">
        <v>247</v>
      </c>
      <c r="F74" s="135" t="s">
        <v>247</v>
      </c>
      <c r="G74" s="135" t="s">
        <v>247</v>
      </c>
      <c r="H74" s="135" t="s">
        <v>247</v>
      </c>
      <c r="I74" s="135" t="s">
        <v>247</v>
      </c>
      <c r="J74" s="135" t="s">
        <v>247</v>
      </c>
      <c r="K74" s="135" t="s">
        <v>247</v>
      </c>
      <c r="L74" s="137">
        <v>50</v>
      </c>
      <c r="M74" s="137">
        <v>1536342.304</v>
      </c>
      <c r="N74" s="137">
        <v>200</v>
      </c>
      <c r="O74" s="137">
        <v>10000</v>
      </c>
      <c r="P74" s="137">
        <v>2.4500000000000001E-2</v>
      </c>
      <c r="Q74" s="137">
        <v>1.7100000000000001E-2</v>
      </c>
      <c r="R74" s="137">
        <v>262714533.90000001</v>
      </c>
      <c r="S74" s="137">
        <v>48</v>
      </c>
      <c r="T74" s="137">
        <v>0.32146412899999999</v>
      </c>
      <c r="U74" s="134" t="b">
        <v>0</v>
      </c>
      <c r="V74" s="155">
        <v>60</v>
      </c>
      <c r="W74" s="155">
        <v>10</v>
      </c>
      <c r="X74" s="155">
        <v>20</v>
      </c>
      <c r="Y74" s="155">
        <v>90</v>
      </c>
    </row>
    <row r="75" spans="1:25">
      <c r="A75" s="296"/>
      <c r="B75" s="184" t="s">
        <v>80</v>
      </c>
      <c r="C75" s="135" t="s">
        <v>246</v>
      </c>
      <c r="D75" s="135"/>
      <c r="E75" s="237" t="s">
        <v>247</v>
      </c>
      <c r="F75" s="135" t="s">
        <v>247</v>
      </c>
      <c r="G75" s="135" t="s">
        <v>247</v>
      </c>
      <c r="H75" s="135" t="s">
        <v>247</v>
      </c>
      <c r="I75" s="135" t="s">
        <v>247</v>
      </c>
      <c r="J75" s="135" t="s">
        <v>247</v>
      </c>
      <c r="K75" s="135" t="s">
        <v>247</v>
      </c>
      <c r="L75" s="137">
        <v>50</v>
      </c>
      <c r="M75" s="137">
        <v>1665759.0249999999</v>
      </c>
      <c r="N75" s="137">
        <v>200</v>
      </c>
      <c r="O75" s="137">
        <v>10000</v>
      </c>
      <c r="P75" s="137">
        <v>1.49E-2</v>
      </c>
      <c r="Q75" s="137">
        <v>8.5810000000000001E-3</v>
      </c>
      <c r="R75" s="137">
        <v>142938781.90000001</v>
      </c>
      <c r="S75" s="137">
        <v>13</v>
      </c>
      <c r="T75" s="137">
        <v>0.32615275700000002</v>
      </c>
      <c r="U75" s="134" t="b">
        <v>0</v>
      </c>
      <c r="V75" s="155">
        <v>60</v>
      </c>
      <c r="W75" s="155">
        <v>10</v>
      </c>
      <c r="X75" s="155">
        <v>27.45</v>
      </c>
      <c r="Y75" s="155">
        <v>97.45</v>
      </c>
    </row>
    <row r="76" spans="1:25">
      <c r="A76" s="296"/>
      <c r="B76" s="184" t="s">
        <v>81</v>
      </c>
      <c r="C76" s="135" t="s">
        <v>246</v>
      </c>
      <c r="D76" s="135"/>
      <c r="E76" s="237" t="s">
        <v>247</v>
      </c>
      <c r="F76" s="135" t="s">
        <v>247</v>
      </c>
      <c r="G76" s="135" t="s">
        <v>247</v>
      </c>
      <c r="H76" s="135" t="s">
        <v>247</v>
      </c>
      <c r="I76" s="135" t="s">
        <v>247</v>
      </c>
      <c r="J76" s="135" t="s">
        <v>247</v>
      </c>
      <c r="K76" s="135" t="s">
        <v>247</v>
      </c>
      <c r="L76" s="137">
        <v>50</v>
      </c>
      <c r="M76" s="137">
        <v>1048067.296</v>
      </c>
      <c r="N76" s="137">
        <v>3624</v>
      </c>
      <c r="O76" s="137">
        <v>181200</v>
      </c>
      <c r="P76" s="137">
        <v>2.2599999999999999E-2</v>
      </c>
      <c r="Q76" s="137">
        <v>2.0299999999999999E-2</v>
      </c>
      <c r="R76" s="137">
        <v>3855168819</v>
      </c>
      <c r="S76" s="137">
        <v>105</v>
      </c>
      <c r="T76" s="137">
        <v>0.18083734400000001</v>
      </c>
      <c r="U76" s="134" t="b">
        <v>0</v>
      </c>
      <c r="V76" s="155">
        <v>60</v>
      </c>
      <c r="W76" s="155">
        <v>10</v>
      </c>
      <c r="X76" s="155">
        <v>7.87</v>
      </c>
      <c r="Y76" s="155">
        <v>77.87</v>
      </c>
    </row>
    <row r="77" spans="1:25">
      <c r="A77" s="296"/>
      <c r="B77" s="184" t="s">
        <v>82</v>
      </c>
      <c r="C77" s="135" t="s">
        <v>246</v>
      </c>
      <c r="D77" s="135"/>
      <c r="E77" s="237" t="s">
        <v>247</v>
      </c>
      <c r="F77" s="135" t="s">
        <v>247</v>
      </c>
      <c r="G77" s="135" t="s">
        <v>247</v>
      </c>
      <c r="H77" s="135" t="s">
        <v>247</v>
      </c>
      <c r="I77" s="135" t="s">
        <v>247</v>
      </c>
      <c r="J77" s="135" t="s">
        <v>247</v>
      </c>
      <c r="K77" s="135" t="s">
        <v>247</v>
      </c>
      <c r="L77" s="137">
        <v>50</v>
      </c>
      <c r="M77" s="137">
        <v>4703720.8459999999</v>
      </c>
      <c r="N77" s="137">
        <v>14884</v>
      </c>
      <c r="O77" s="137">
        <v>744200</v>
      </c>
      <c r="P77" s="137">
        <v>3.8300000000000001E-2</v>
      </c>
      <c r="Q77" s="137">
        <v>3.3799999999999997E-2</v>
      </c>
      <c r="R77" s="204">
        <v>118000000000</v>
      </c>
      <c r="S77" s="137">
        <v>139</v>
      </c>
      <c r="T77" s="137">
        <v>-4.2997842879999997</v>
      </c>
      <c r="U77" s="134" t="b">
        <v>0</v>
      </c>
      <c r="V77" s="155">
        <v>60</v>
      </c>
      <c r="W77" s="155">
        <v>10</v>
      </c>
      <c r="X77" s="155">
        <v>0.64</v>
      </c>
      <c r="Y77" s="155">
        <v>70.64</v>
      </c>
    </row>
    <row r="78" spans="1:25">
      <c r="A78" s="296"/>
      <c r="B78" s="184" t="s">
        <v>83</v>
      </c>
      <c r="C78" s="135" t="s">
        <v>246</v>
      </c>
      <c r="D78" s="135"/>
      <c r="E78" s="237" t="s">
        <v>247</v>
      </c>
      <c r="F78" s="135" t="s">
        <v>247</v>
      </c>
      <c r="G78" s="135" t="s">
        <v>247</v>
      </c>
      <c r="H78" s="135" t="s">
        <v>247</v>
      </c>
      <c r="I78" s="135" t="s">
        <v>247</v>
      </c>
      <c r="J78" s="135" t="s">
        <v>247</v>
      </c>
      <c r="K78" s="135" t="s">
        <v>247</v>
      </c>
      <c r="L78" s="137">
        <v>50</v>
      </c>
      <c r="M78" s="137">
        <v>1500110.2560000001</v>
      </c>
      <c r="N78" s="137">
        <v>516</v>
      </c>
      <c r="O78" s="137">
        <v>25800</v>
      </c>
      <c r="P78" s="137">
        <v>1.9E-2</v>
      </c>
      <c r="Q78" s="204">
        <v>2.5899999999999999E-3</v>
      </c>
      <c r="R78" s="137">
        <v>100124259</v>
      </c>
      <c r="S78" s="137">
        <v>4</v>
      </c>
      <c r="T78" s="137">
        <v>0.32782873299999998</v>
      </c>
      <c r="U78" s="134" t="b">
        <v>0</v>
      </c>
      <c r="V78" s="155">
        <v>60</v>
      </c>
      <c r="W78" s="155">
        <v>10</v>
      </c>
      <c r="X78" s="155">
        <v>29.36</v>
      </c>
      <c r="Y78" s="155">
        <v>99.36</v>
      </c>
    </row>
    <row r="79" spans="1:25">
      <c r="A79" s="296"/>
      <c r="B79" s="184" t="s">
        <v>84</v>
      </c>
      <c r="C79" s="135" t="s">
        <v>248</v>
      </c>
      <c r="D79" s="237" t="s">
        <v>249</v>
      </c>
      <c r="E79" s="237" t="s">
        <v>248</v>
      </c>
      <c r="F79" s="135"/>
      <c r="G79" s="135"/>
      <c r="H79" s="135"/>
      <c r="I79" s="135"/>
      <c r="J79" s="135"/>
      <c r="K79" s="135"/>
      <c r="L79" s="135"/>
      <c r="M79" s="135"/>
      <c r="N79" s="135"/>
      <c r="O79" s="137">
        <v>0</v>
      </c>
      <c r="P79" s="135"/>
      <c r="Q79" s="135"/>
      <c r="R79" s="137" t="s">
        <v>267</v>
      </c>
      <c r="S79" s="137" t="s">
        <v>267</v>
      </c>
      <c r="T79" s="137" t="s">
        <v>267</v>
      </c>
      <c r="U79" s="134" t="b">
        <v>0</v>
      </c>
      <c r="V79" s="155">
        <v>0</v>
      </c>
      <c r="W79" s="155" t="s">
        <v>267</v>
      </c>
      <c r="X79" s="155">
        <v>0</v>
      </c>
      <c r="Y79" s="155">
        <v>0</v>
      </c>
    </row>
    <row r="80" spans="1:25">
      <c r="A80" s="296"/>
      <c r="B80" s="184" t="s">
        <v>85</v>
      </c>
      <c r="C80" s="135" t="s">
        <v>246</v>
      </c>
      <c r="D80" s="135"/>
      <c r="E80" s="237" t="s">
        <v>247</v>
      </c>
      <c r="F80" s="135" t="s">
        <v>247</v>
      </c>
      <c r="G80" s="135" t="s">
        <v>247</v>
      </c>
      <c r="H80" s="135" t="s">
        <v>247</v>
      </c>
      <c r="I80" s="135" t="s">
        <v>247</v>
      </c>
      <c r="J80" s="135" t="s">
        <v>247</v>
      </c>
      <c r="K80" s="135" t="s">
        <v>247</v>
      </c>
      <c r="L80" s="137">
        <v>50</v>
      </c>
      <c r="M80" s="137">
        <v>3805240.8530000001</v>
      </c>
      <c r="N80" s="137">
        <v>400</v>
      </c>
      <c r="O80" s="137">
        <v>20000</v>
      </c>
      <c r="P80" s="137">
        <v>3.4799999999999998E-2</v>
      </c>
      <c r="Q80" s="137">
        <v>3.04E-2</v>
      </c>
      <c r="R80" s="137">
        <v>2313586439</v>
      </c>
      <c r="S80" s="137">
        <v>92</v>
      </c>
      <c r="T80" s="137">
        <v>0.241182656</v>
      </c>
      <c r="U80" s="134" t="b">
        <v>0</v>
      </c>
      <c r="V80" s="155">
        <v>60</v>
      </c>
      <c r="W80" s="155">
        <v>10</v>
      </c>
      <c r="X80" s="155">
        <v>10.64</v>
      </c>
      <c r="Y80" s="155">
        <v>80.64</v>
      </c>
    </row>
    <row r="81" spans="1:25">
      <c r="A81" s="296"/>
      <c r="B81" s="184" t="s">
        <v>86</v>
      </c>
      <c r="C81" s="135" t="s">
        <v>246</v>
      </c>
      <c r="D81" s="135"/>
      <c r="E81" s="237" t="s">
        <v>247</v>
      </c>
      <c r="F81" s="135" t="s">
        <v>247</v>
      </c>
      <c r="G81" s="135" t="s">
        <v>247</v>
      </c>
      <c r="H81" s="135" t="s">
        <v>247</v>
      </c>
      <c r="I81" s="135" t="s">
        <v>247</v>
      </c>
      <c r="J81" s="135" t="s">
        <v>247</v>
      </c>
      <c r="K81" s="135" t="s">
        <v>247</v>
      </c>
      <c r="L81" s="137">
        <v>50</v>
      </c>
      <c r="M81" s="137">
        <v>1126768.5079999999</v>
      </c>
      <c r="N81" s="137">
        <v>200</v>
      </c>
      <c r="O81" s="137">
        <v>10000</v>
      </c>
      <c r="P81" s="137">
        <v>1.8100000000000002E-2</v>
      </c>
      <c r="Q81" s="137">
        <v>1.44E-2</v>
      </c>
      <c r="R81" s="137">
        <v>162254665.19999999</v>
      </c>
      <c r="S81" s="137">
        <v>20</v>
      </c>
      <c r="T81" s="137">
        <v>0.32539663600000002</v>
      </c>
      <c r="U81" s="134" t="b">
        <v>0</v>
      </c>
      <c r="V81" s="155">
        <v>60</v>
      </c>
      <c r="W81" s="155">
        <v>10</v>
      </c>
      <c r="X81" s="155">
        <v>25.96</v>
      </c>
      <c r="Y81" s="155">
        <v>95.96</v>
      </c>
    </row>
    <row r="82" spans="1:25">
      <c r="A82" s="296"/>
      <c r="B82" s="184" t="s">
        <v>87</v>
      </c>
      <c r="C82" s="135" t="s">
        <v>246</v>
      </c>
      <c r="D82" s="135"/>
      <c r="E82" s="237" t="s">
        <v>247</v>
      </c>
      <c r="F82" s="135" t="s">
        <v>247</v>
      </c>
      <c r="G82" s="135" t="s">
        <v>247</v>
      </c>
      <c r="H82" s="135" t="s">
        <v>247</v>
      </c>
      <c r="I82" s="135" t="s">
        <v>247</v>
      </c>
      <c r="J82" s="135" t="s">
        <v>247</v>
      </c>
      <c r="K82" s="135" t="s">
        <v>247</v>
      </c>
      <c r="L82" s="137">
        <v>50</v>
      </c>
      <c r="M82" s="137">
        <v>1042942.625</v>
      </c>
      <c r="N82" s="137">
        <v>200</v>
      </c>
      <c r="O82" s="137">
        <v>10000</v>
      </c>
      <c r="P82" s="137">
        <v>2.0400000000000001E-2</v>
      </c>
      <c r="Q82" s="137">
        <v>1.7399999999999999E-2</v>
      </c>
      <c r="R82" s="137">
        <v>181472016.80000001</v>
      </c>
      <c r="S82" s="137">
        <v>28</v>
      </c>
      <c r="T82" s="137">
        <v>0.32464437099999999</v>
      </c>
      <c r="U82" s="134" t="b">
        <v>0</v>
      </c>
      <c r="V82" s="155">
        <v>60</v>
      </c>
      <c r="W82" s="155">
        <v>10</v>
      </c>
      <c r="X82" s="155">
        <v>24.26</v>
      </c>
      <c r="Y82" s="155">
        <v>94.26</v>
      </c>
    </row>
    <row r="83" spans="1:25">
      <c r="A83" s="297" t="s">
        <v>88</v>
      </c>
      <c r="B83" s="185" t="s">
        <v>89</v>
      </c>
      <c r="C83" s="135" t="s">
        <v>246</v>
      </c>
      <c r="D83" s="135"/>
      <c r="E83" s="237" t="s">
        <v>247</v>
      </c>
      <c r="F83" s="135" t="s">
        <v>247</v>
      </c>
      <c r="G83" s="135" t="s">
        <v>247</v>
      </c>
      <c r="H83" s="135" t="s">
        <v>247</v>
      </c>
      <c r="I83" s="135" t="s">
        <v>247</v>
      </c>
      <c r="J83" s="135" t="s">
        <v>247</v>
      </c>
      <c r="K83" s="135" t="s">
        <v>247</v>
      </c>
      <c r="L83" s="137">
        <v>50</v>
      </c>
      <c r="M83" s="137">
        <v>2148906.2250000001</v>
      </c>
      <c r="N83" s="137">
        <v>7200</v>
      </c>
      <c r="O83" s="137">
        <v>360000</v>
      </c>
      <c r="P83" s="137">
        <v>2.8400000000000002E-2</v>
      </c>
      <c r="Q83" s="137">
        <v>1.9400000000000001E-2</v>
      </c>
      <c r="R83" s="137">
        <v>15007961078</v>
      </c>
      <c r="S83" s="137">
        <v>128</v>
      </c>
      <c r="T83" s="137">
        <v>-0.25573921500000002</v>
      </c>
      <c r="U83" s="134" t="b">
        <v>0</v>
      </c>
      <c r="V83" s="155">
        <v>60</v>
      </c>
      <c r="W83" s="155">
        <v>10</v>
      </c>
      <c r="X83" s="155">
        <v>2.98</v>
      </c>
      <c r="Y83" s="155">
        <v>72.98</v>
      </c>
    </row>
    <row r="84" spans="1:25">
      <c r="A84" s="297"/>
      <c r="B84" s="185" t="s">
        <v>90</v>
      </c>
      <c r="C84" s="135" t="s">
        <v>246</v>
      </c>
      <c r="D84" s="135"/>
      <c r="E84" s="237" t="s">
        <v>247</v>
      </c>
      <c r="F84" s="135" t="s">
        <v>247</v>
      </c>
      <c r="G84" s="135" t="s">
        <v>247</v>
      </c>
      <c r="H84" s="135" t="s">
        <v>247</v>
      </c>
      <c r="I84" s="135" t="s">
        <v>247</v>
      </c>
      <c r="J84" s="135" t="s">
        <v>247</v>
      </c>
      <c r="K84" s="135" t="s">
        <v>247</v>
      </c>
      <c r="L84" s="137">
        <v>50</v>
      </c>
      <c r="M84" s="137">
        <v>1382908.371</v>
      </c>
      <c r="N84" s="137">
        <v>200</v>
      </c>
      <c r="O84" s="137">
        <v>10000</v>
      </c>
      <c r="P84" s="137">
        <v>1.41E-2</v>
      </c>
      <c r="Q84" s="204">
        <v>9.8099999999999993E-3</v>
      </c>
      <c r="R84" s="137">
        <v>135607994.90000001</v>
      </c>
      <c r="S84" s="137">
        <v>10</v>
      </c>
      <c r="T84" s="137">
        <v>0.32643972100000002</v>
      </c>
      <c r="U84" s="134" t="b">
        <v>0</v>
      </c>
      <c r="V84" s="155">
        <v>60</v>
      </c>
      <c r="W84" s="155">
        <v>10</v>
      </c>
      <c r="X84" s="155">
        <v>28.09</v>
      </c>
      <c r="Y84" s="155">
        <v>98.09</v>
      </c>
    </row>
    <row r="85" spans="1:25">
      <c r="A85" s="297"/>
      <c r="B85" s="185" t="s">
        <v>91</v>
      </c>
      <c r="C85" s="135" t="s">
        <v>246</v>
      </c>
      <c r="D85" s="135"/>
      <c r="E85" s="237" t="s">
        <v>247</v>
      </c>
      <c r="F85" s="135" t="s">
        <v>247</v>
      </c>
      <c r="G85" s="135" t="s">
        <v>247</v>
      </c>
      <c r="H85" s="135" t="s">
        <v>247</v>
      </c>
      <c r="I85" s="135" t="s">
        <v>247</v>
      </c>
      <c r="J85" s="135" t="s">
        <v>247</v>
      </c>
      <c r="K85" s="135" t="s">
        <v>247</v>
      </c>
      <c r="L85" s="137">
        <v>50</v>
      </c>
      <c r="M85" s="137">
        <v>1133252.477</v>
      </c>
      <c r="N85" s="137">
        <v>200</v>
      </c>
      <c r="O85" s="137">
        <v>10000</v>
      </c>
      <c r="P85" s="137">
        <v>2.3300000000000001E-2</v>
      </c>
      <c r="Q85" s="137">
        <v>1.9400000000000001E-2</v>
      </c>
      <c r="R85" s="137">
        <v>219850980.5</v>
      </c>
      <c r="S85" s="137">
        <v>40</v>
      </c>
      <c r="T85" s="137">
        <v>0.323142025</v>
      </c>
      <c r="U85" s="134" t="b">
        <v>0</v>
      </c>
      <c r="V85" s="155">
        <v>60</v>
      </c>
      <c r="W85" s="155">
        <v>10</v>
      </c>
      <c r="X85" s="155">
        <v>21.7</v>
      </c>
      <c r="Y85" s="155">
        <v>91.7</v>
      </c>
    </row>
    <row r="86" spans="1:25">
      <c r="A86" s="297"/>
      <c r="B86" s="185" t="s">
        <v>92</v>
      </c>
      <c r="C86" s="135" t="s">
        <v>246</v>
      </c>
      <c r="D86" s="135"/>
      <c r="E86" s="237" t="s">
        <v>247</v>
      </c>
      <c r="F86" s="135" t="s">
        <v>247</v>
      </c>
      <c r="G86" s="135" t="s">
        <v>247</v>
      </c>
      <c r="H86" s="135" t="s">
        <v>247</v>
      </c>
      <c r="I86" s="135" t="s">
        <v>247</v>
      </c>
      <c r="J86" s="135" t="s">
        <v>247</v>
      </c>
      <c r="K86" s="135" t="s">
        <v>247</v>
      </c>
      <c r="L86" s="137">
        <v>50</v>
      </c>
      <c r="M86" s="137">
        <v>1386876.8689999999</v>
      </c>
      <c r="N86" s="137">
        <v>200</v>
      </c>
      <c r="O86" s="137">
        <v>10000</v>
      </c>
      <c r="P86" s="137">
        <v>1.5800000000000002E-2</v>
      </c>
      <c r="Q86" s="137">
        <v>1.37E-2</v>
      </c>
      <c r="R86" s="137">
        <v>190002131.09999999</v>
      </c>
      <c r="S86" s="137">
        <v>31</v>
      </c>
      <c r="T86" s="137">
        <v>0.32431046000000002</v>
      </c>
      <c r="U86" s="134" t="b">
        <v>0</v>
      </c>
      <c r="V86" s="155">
        <v>60</v>
      </c>
      <c r="W86" s="155">
        <v>10</v>
      </c>
      <c r="X86" s="155">
        <v>23.62</v>
      </c>
      <c r="Y86" s="155">
        <v>93.62</v>
      </c>
    </row>
    <row r="87" spans="1:25">
      <c r="A87" s="297"/>
      <c r="B87" s="185" t="s">
        <v>93</v>
      </c>
      <c r="C87" s="135" t="s">
        <v>246</v>
      </c>
      <c r="D87" s="135"/>
      <c r="E87" s="237" t="s">
        <v>247</v>
      </c>
      <c r="F87" s="135" t="s">
        <v>247</v>
      </c>
      <c r="G87" s="135" t="s">
        <v>247</v>
      </c>
      <c r="H87" s="135" t="s">
        <v>247</v>
      </c>
      <c r="I87" s="135" t="s">
        <v>247</v>
      </c>
      <c r="J87" s="135" t="s">
        <v>247</v>
      </c>
      <c r="K87" s="135" t="s">
        <v>247</v>
      </c>
      <c r="L87" s="137">
        <v>50</v>
      </c>
      <c r="M87" s="137">
        <v>1527461.6129999999</v>
      </c>
      <c r="N87" s="137">
        <v>200</v>
      </c>
      <c r="O87" s="137">
        <v>10000</v>
      </c>
      <c r="P87" s="137">
        <v>2.06E-2</v>
      </c>
      <c r="Q87" s="137">
        <v>1.61E-2</v>
      </c>
      <c r="R87" s="137">
        <v>245921319.69999999</v>
      </c>
      <c r="S87" s="137">
        <v>44</v>
      </c>
      <c r="T87" s="137">
        <v>0.32212150099999998</v>
      </c>
      <c r="U87" s="134" t="b">
        <v>0</v>
      </c>
      <c r="V87" s="155">
        <v>60</v>
      </c>
      <c r="W87" s="155">
        <v>10</v>
      </c>
      <c r="X87" s="155">
        <v>20.85</v>
      </c>
      <c r="Y87" s="155">
        <v>90.85</v>
      </c>
    </row>
    <row r="88" spans="1:25">
      <c r="A88" s="297"/>
      <c r="B88" s="185" t="s">
        <v>94</v>
      </c>
      <c r="C88" s="135" t="s">
        <v>246</v>
      </c>
      <c r="D88" s="135"/>
      <c r="E88" s="237" t="s">
        <v>247</v>
      </c>
      <c r="F88" s="135" t="s">
        <v>247</v>
      </c>
      <c r="G88" s="135" t="s">
        <v>247</v>
      </c>
      <c r="H88" s="135" t="s">
        <v>247</v>
      </c>
      <c r="I88" s="135" t="s">
        <v>247</v>
      </c>
      <c r="J88" s="135" t="s">
        <v>247</v>
      </c>
      <c r="K88" s="135" t="s">
        <v>247</v>
      </c>
      <c r="L88" s="137">
        <v>50</v>
      </c>
      <c r="M88" s="137">
        <v>2074585.9839999999</v>
      </c>
      <c r="N88" s="137">
        <v>200</v>
      </c>
      <c r="O88" s="137">
        <v>10000</v>
      </c>
      <c r="P88" s="137">
        <v>2.6100000000000002E-2</v>
      </c>
      <c r="Q88" s="137">
        <v>2.18E-2</v>
      </c>
      <c r="R88" s="137">
        <v>452259744.39999998</v>
      </c>
      <c r="S88" s="137">
        <v>70</v>
      </c>
      <c r="T88" s="137">
        <v>0.31404437400000002</v>
      </c>
      <c r="U88" s="134" t="b">
        <v>0</v>
      </c>
      <c r="V88" s="155">
        <v>60</v>
      </c>
      <c r="W88" s="155">
        <v>10</v>
      </c>
      <c r="X88" s="155">
        <v>15.32</v>
      </c>
      <c r="Y88" s="155">
        <v>85.32</v>
      </c>
    </row>
    <row r="89" spans="1:25">
      <c r="A89" s="297"/>
      <c r="B89" s="185" t="s">
        <v>95</v>
      </c>
      <c r="C89" s="135" t="s">
        <v>248</v>
      </c>
      <c r="D89" s="237" t="s">
        <v>249</v>
      </c>
      <c r="E89" s="237" t="s">
        <v>248</v>
      </c>
      <c r="F89" s="135"/>
      <c r="G89" s="135"/>
      <c r="H89" s="135"/>
      <c r="I89" s="135"/>
      <c r="J89" s="135"/>
      <c r="K89" s="135"/>
      <c r="L89" s="135"/>
      <c r="M89" s="135"/>
      <c r="N89" s="135"/>
      <c r="O89" s="137">
        <v>0</v>
      </c>
      <c r="P89" s="135"/>
      <c r="Q89" s="135"/>
      <c r="R89" s="137" t="s">
        <v>267</v>
      </c>
      <c r="S89" s="137" t="s">
        <v>267</v>
      </c>
      <c r="T89" s="137" t="s">
        <v>267</v>
      </c>
      <c r="U89" s="134" t="b">
        <v>0</v>
      </c>
      <c r="V89" s="155">
        <v>0</v>
      </c>
      <c r="W89" s="155" t="s">
        <v>267</v>
      </c>
      <c r="X89" s="155">
        <v>0</v>
      </c>
      <c r="Y89" s="155">
        <v>0</v>
      </c>
    </row>
    <row r="90" spans="1:25">
      <c r="A90" s="297"/>
      <c r="B90" s="185" t="s">
        <v>96</v>
      </c>
      <c r="C90" s="135" t="s">
        <v>246</v>
      </c>
      <c r="D90" s="135"/>
      <c r="E90" s="237" t="s">
        <v>247</v>
      </c>
      <c r="F90" s="135" t="s">
        <v>247</v>
      </c>
      <c r="G90" s="135" t="s">
        <v>247</v>
      </c>
      <c r="H90" s="135" t="s">
        <v>247</v>
      </c>
      <c r="I90" s="135" t="s">
        <v>247</v>
      </c>
      <c r="J90" s="135" t="s">
        <v>247</v>
      </c>
      <c r="K90" s="135" t="s">
        <v>247</v>
      </c>
      <c r="L90" s="137">
        <v>50</v>
      </c>
      <c r="M90" s="137">
        <v>1233049.2109999999</v>
      </c>
      <c r="N90" s="137">
        <v>200</v>
      </c>
      <c r="O90" s="137">
        <v>10000</v>
      </c>
      <c r="P90" s="137">
        <v>2.8299999999999999E-2</v>
      </c>
      <c r="Q90" s="137">
        <v>2.5000000000000001E-2</v>
      </c>
      <c r="R90" s="137">
        <v>308262302.80000001</v>
      </c>
      <c r="S90" s="137">
        <v>53</v>
      </c>
      <c r="T90" s="137">
        <v>0.31968116000000002</v>
      </c>
      <c r="U90" s="134" t="b">
        <v>0</v>
      </c>
      <c r="V90" s="155">
        <v>60</v>
      </c>
      <c r="W90" s="155">
        <v>10</v>
      </c>
      <c r="X90" s="155">
        <v>18.940000000000001</v>
      </c>
      <c r="Y90" s="155">
        <v>88.94</v>
      </c>
    </row>
    <row r="91" spans="1:25">
      <c r="A91" s="297"/>
      <c r="B91" s="185" t="s">
        <v>97</v>
      </c>
      <c r="C91" s="135" t="s">
        <v>246</v>
      </c>
      <c r="D91" s="135"/>
      <c r="E91" s="237" t="s">
        <v>247</v>
      </c>
      <c r="F91" s="135" t="s">
        <v>247</v>
      </c>
      <c r="G91" s="135" t="s">
        <v>247</v>
      </c>
      <c r="H91" s="135" t="s">
        <v>247</v>
      </c>
      <c r="I91" s="135" t="s">
        <v>247</v>
      </c>
      <c r="J91" s="135" t="s">
        <v>247</v>
      </c>
      <c r="K91" s="135" t="s">
        <v>247</v>
      </c>
      <c r="L91" s="137">
        <v>50</v>
      </c>
      <c r="M91" s="137">
        <v>1205247.8689999999</v>
      </c>
      <c r="N91" s="137">
        <v>200</v>
      </c>
      <c r="O91" s="137">
        <v>10000</v>
      </c>
      <c r="P91" s="137">
        <v>1.72E-2</v>
      </c>
      <c r="Q91" s="137">
        <v>1.3899999999999999E-2</v>
      </c>
      <c r="R91" s="137">
        <v>167529453.69999999</v>
      </c>
      <c r="S91" s="137">
        <v>23</v>
      </c>
      <c r="T91" s="137">
        <v>0.32519015400000001</v>
      </c>
      <c r="U91" s="134" t="b">
        <v>0</v>
      </c>
      <c r="V91" s="155">
        <v>60</v>
      </c>
      <c r="W91" s="155">
        <v>10</v>
      </c>
      <c r="X91" s="155">
        <v>25.32</v>
      </c>
      <c r="Y91" s="155">
        <v>95.32</v>
      </c>
    </row>
    <row r="92" spans="1:25">
      <c r="A92" s="297"/>
      <c r="B92" s="185" t="s">
        <v>98</v>
      </c>
      <c r="C92" s="135" t="s">
        <v>246</v>
      </c>
      <c r="D92" s="135"/>
      <c r="E92" s="237" t="s">
        <v>247</v>
      </c>
      <c r="F92" s="135" t="s">
        <v>247</v>
      </c>
      <c r="G92" s="135" t="s">
        <v>247</v>
      </c>
      <c r="H92" s="135" t="s">
        <v>247</v>
      </c>
      <c r="I92" s="135" t="s">
        <v>247</v>
      </c>
      <c r="J92" s="135" t="s">
        <v>247</v>
      </c>
      <c r="K92" s="135" t="s">
        <v>247</v>
      </c>
      <c r="L92" s="137">
        <v>50</v>
      </c>
      <c r="M92" s="137">
        <v>1150510.746</v>
      </c>
      <c r="N92" s="137">
        <v>200</v>
      </c>
      <c r="O92" s="137">
        <v>10000</v>
      </c>
      <c r="P92" s="137">
        <v>2.0799999999999999E-2</v>
      </c>
      <c r="Q92" s="137">
        <v>1.89E-2</v>
      </c>
      <c r="R92" s="137">
        <v>217446531</v>
      </c>
      <c r="S92" s="137">
        <v>39</v>
      </c>
      <c r="T92" s="137">
        <v>0.32323614699999997</v>
      </c>
      <c r="U92" s="134" t="b">
        <v>0</v>
      </c>
      <c r="V92" s="155">
        <v>60</v>
      </c>
      <c r="W92" s="155">
        <v>10</v>
      </c>
      <c r="X92" s="155">
        <v>21.91</v>
      </c>
      <c r="Y92" s="155">
        <v>91.91</v>
      </c>
    </row>
    <row r="93" spans="1:25">
      <c r="A93" s="297"/>
      <c r="B93" s="185" t="s">
        <v>99</v>
      </c>
      <c r="C93" s="135" t="s">
        <v>246</v>
      </c>
      <c r="D93" s="135"/>
      <c r="E93" s="237" t="s">
        <v>247</v>
      </c>
      <c r="F93" s="135" t="s">
        <v>247</v>
      </c>
      <c r="G93" s="135" t="s">
        <v>247</v>
      </c>
      <c r="H93" s="135" t="s">
        <v>247</v>
      </c>
      <c r="I93" s="135" t="s">
        <v>247</v>
      </c>
      <c r="J93" s="135" t="s">
        <v>247</v>
      </c>
      <c r="K93" s="135" t="s">
        <v>247</v>
      </c>
      <c r="L93" s="137">
        <v>50</v>
      </c>
      <c r="M93" s="137">
        <v>1180033.858</v>
      </c>
      <c r="N93" s="137">
        <v>200</v>
      </c>
      <c r="O93" s="137">
        <v>10000</v>
      </c>
      <c r="P93" s="137">
        <v>1.5299999999999999E-2</v>
      </c>
      <c r="Q93" s="137">
        <v>1.24E-2</v>
      </c>
      <c r="R93" s="137">
        <v>146324198.40000001</v>
      </c>
      <c r="S93" s="137">
        <v>15</v>
      </c>
      <c r="T93" s="137">
        <v>0.32602023400000002</v>
      </c>
      <c r="U93" s="134" t="b">
        <v>0</v>
      </c>
      <c r="V93" s="155">
        <v>60</v>
      </c>
      <c r="W93" s="155">
        <v>10</v>
      </c>
      <c r="X93" s="155">
        <v>27.02</v>
      </c>
      <c r="Y93" s="155">
        <v>97.02</v>
      </c>
    </row>
    <row r="94" spans="1:25">
      <c r="A94" s="297"/>
      <c r="B94" s="185" t="s">
        <v>100</v>
      </c>
      <c r="C94" s="135" t="s">
        <v>246</v>
      </c>
      <c r="D94" s="135"/>
      <c r="E94" s="237" t="s">
        <v>247</v>
      </c>
      <c r="F94" s="135" t="s">
        <v>247</v>
      </c>
      <c r="G94" s="135" t="s">
        <v>247</v>
      </c>
      <c r="H94" s="135" t="s">
        <v>247</v>
      </c>
      <c r="I94" s="135" t="s">
        <v>247</v>
      </c>
      <c r="J94" s="135" t="s">
        <v>247</v>
      </c>
      <c r="K94" s="135" t="s">
        <v>247</v>
      </c>
      <c r="L94" s="137">
        <v>50</v>
      </c>
      <c r="M94" s="137">
        <v>963760.19559999998</v>
      </c>
      <c r="N94" s="137">
        <v>200</v>
      </c>
      <c r="O94" s="137">
        <v>10000</v>
      </c>
      <c r="P94" s="137">
        <v>1.61E-2</v>
      </c>
      <c r="Q94" s="137">
        <v>1.17E-2</v>
      </c>
      <c r="R94" s="137">
        <v>112759942.90000001</v>
      </c>
      <c r="S94" s="137">
        <v>5</v>
      </c>
      <c r="T94" s="137">
        <v>0.32733410899999998</v>
      </c>
      <c r="U94" s="134" t="b">
        <v>0</v>
      </c>
      <c r="V94" s="155">
        <v>60</v>
      </c>
      <c r="W94" s="155">
        <v>10</v>
      </c>
      <c r="X94" s="155">
        <v>29.15</v>
      </c>
      <c r="Y94" s="155">
        <v>99.15</v>
      </c>
    </row>
    <row r="95" spans="1:25">
      <c r="A95" s="297"/>
      <c r="B95" s="185" t="s">
        <v>101</v>
      </c>
      <c r="C95" s="135" t="s">
        <v>248</v>
      </c>
      <c r="D95" s="237" t="s">
        <v>249</v>
      </c>
      <c r="E95" s="237" t="s">
        <v>248</v>
      </c>
      <c r="F95" s="135"/>
      <c r="G95" s="135"/>
      <c r="H95" s="135"/>
      <c r="I95" s="135"/>
      <c r="J95" s="135"/>
      <c r="K95" s="135"/>
      <c r="L95" s="135"/>
      <c r="M95" s="135"/>
      <c r="N95" s="135"/>
      <c r="O95" s="137">
        <v>0</v>
      </c>
      <c r="P95" s="135"/>
      <c r="Q95" s="135"/>
      <c r="R95" s="137" t="s">
        <v>267</v>
      </c>
      <c r="S95" s="137" t="s">
        <v>267</v>
      </c>
      <c r="T95" s="137" t="s">
        <v>267</v>
      </c>
      <c r="U95" s="134" t="b">
        <v>0</v>
      </c>
      <c r="V95" s="155">
        <v>0</v>
      </c>
      <c r="W95" s="155" t="s">
        <v>267</v>
      </c>
      <c r="X95" s="155">
        <v>0</v>
      </c>
      <c r="Y95" s="155">
        <v>0</v>
      </c>
    </row>
    <row r="96" spans="1:25">
      <c r="A96" s="297"/>
      <c r="B96" s="185" t="s">
        <v>102</v>
      </c>
      <c r="C96" s="135" t="s">
        <v>246</v>
      </c>
      <c r="D96" s="135"/>
      <c r="E96" s="237" t="s">
        <v>247</v>
      </c>
      <c r="F96" s="135" t="s">
        <v>247</v>
      </c>
      <c r="G96" s="135" t="s">
        <v>247</v>
      </c>
      <c r="H96" s="135" t="s">
        <v>247</v>
      </c>
      <c r="I96" s="135" t="s">
        <v>247</v>
      </c>
      <c r="J96" s="135" t="s">
        <v>247</v>
      </c>
      <c r="K96" s="135" t="s">
        <v>247</v>
      </c>
      <c r="L96" s="137">
        <v>50</v>
      </c>
      <c r="M96" s="137">
        <v>2066033.4040000001</v>
      </c>
      <c r="N96" s="137">
        <v>200</v>
      </c>
      <c r="O96" s="137">
        <v>10000</v>
      </c>
      <c r="P96" s="137">
        <v>2.4400000000000002E-2</v>
      </c>
      <c r="Q96" s="137">
        <v>1.9300000000000001E-2</v>
      </c>
      <c r="R96" s="137">
        <v>398744447</v>
      </c>
      <c r="S96" s="137">
        <v>68</v>
      </c>
      <c r="T96" s="137">
        <v>0.31613923199999999</v>
      </c>
      <c r="U96" s="134" t="b">
        <v>0</v>
      </c>
      <c r="V96" s="155">
        <v>60</v>
      </c>
      <c r="W96" s="155">
        <v>10</v>
      </c>
      <c r="X96" s="155">
        <v>15.74</v>
      </c>
      <c r="Y96" s="155">
        <v>85.74</v>
      </c>
    </row>
    <row r="97" spans="1:25">
      <c r="A97" s="297"/>
      <c r="B97" s="140" t="s">
        <v>103</v>
      </c>
      <c r="C97" s="135" t="s">
        <v>248</v>
      </c>
      <c r="D97" s="237" t="s">
        <v>249</v>
      </c>
      <c r="E97" s="237" t="s">
        <v>248</v>
      </c>
      <c r="F97" s="135"/>
      <c r="G97" s="135"/>
      <c r="H97" s="135"/>
      <c r="I97" s="135"/>
      <c r="J97" s="135"/>
      <c r="K97" s="135"/>
      <c r="L97" s="135"/>
      <c r="M97" s="135"/>
      <c r="N97" s="135"/>
      <c r="O97" s="137">
        <v>0</v>
      </c>
      <c r="P97" s="135"/>
      <c r="Q97" s="135"/>
      <c r="R97" s="137" t="s">
        <v>267</v>
      </c>
      <c r="S97" s="137" t="s">
        <v>267</v>
      </c>
      <c r="T97" s="137" t="s">
        <v>267</v>
      </c>
      <c r="U97" s="134" t="b">
        <v>0</v>
      </c>
      <c r="V97" s="155">
        <v>0</v>
      </c>
      <c r="W97" s="155" t="s">
        <v>267</v>
      </c>
      <c r="X97" s="155">
        <v>0</v>
      </c>
      <c r="Y97" s="155">
        <v>0</v>
      </c>
    </row>
    <row r="98" spans="1:25" ht="26.65">
      <c r="A98" s="297"/>
      <c r="B98" s="185" t="s">
        <v>104</v>
      </c>
      <c r="C98" s="135" t="s">
        <v>252</v>
      </c>
      <c r="D98" s="135"/>
      <c r="E98" s="135" t="s">
        <v>247</v>
      </c>
      <c r="F98" s="135" t="s">
        <v>247</v>
      </c>
      <c r="G98" s="135" t="s">
        <v>247</v>
      </c>
      <c r="H98" s="135" t="s">
        <v>247</v>
      </c>
      <c r="I98" s="135" t="s">
        <v>247</v>
      </c>
      <c r="J98" s="135" t="s">
        <v>247</v>
      </c>
      <c r="K98" s="135" t="s">
        <v>247</v>
      </c>
      <c r="L98" s="137">
        <v>50</v>
      </c>
      <c r="M98" s="137">
        <v>1558403.3929999999</v>
      </c>
      <c r="N98" s="137">
        <v>200</v>
      </c>
      <c r="O98" s="137">
        <v>10000</v>
      </c>
      <c r="P98" s="137">
        <v>2.7199999999999998E-2</v>
      </c>
      <c r="Q98" s="137">
        <v>2.4199999999999999E-2</v>
      </c>
      <c r="R98" s="137">
        <v>377133621.19999999</v>
      </c>
      <c r="S98" s="137">
        <v>64</v>
      </c>
      <c r="T98" s="137">
        <v>0.316985189</v>
      </c>
      <c r="U98" s="134" t="b">
        <v>0</v>
      </c>
      <c r="V98" s="155">
        <v>42</v>
      </c>
      <c r="W98" s="155">
        <v>10</v>
      </c>
      <c r="X98" s="155">
        <v>16.600000000000001</v>
      </c>
      <c r="Y98" s="155">
        <v>68.599999999999994</v>
      </c>
    </row>
    <row r="99" spans="1:25">
      <c r="A99" s="297"/>
      <c r="B99" s="185" t="s">
        <v>105</v>
      </c>
      <c r="C99" s="135" t="s">
        <v>246</v>
      </c>
      <c r="D99" s="135"/>
      <c r="E99" s="237" t="s">
        <v>247</v>
      </c>
      <c r="F99" s="135" t="s">
        <v>247</v>
      </c>
      <c r="G99" s="135" t="s">
        <v>247</v>
      </c>
      <c r="H99" s="135" t="s">
        <v>247</v>
      </c>
      <c r="I99" s="135" t="s">
        <v>247</v>
      </c>
      <c r="J99" s="135" t="s">
        <v>247</v>
      </c>
      <c r="K99" s="135" t="s">
        <v>247</v>
      </c>
      <c r="L99" s="137">
        <v>50</v>
      </c>
      <c r="M99" s="137">
        <v>7761603.2920000004</v>
      </c>
      <c r="N99" s="137">
        <v>500</v>
      </c>
      <c r="O99" s="137">
        <v>25000</v>
      </c>
      <c r="P99" s="137">
        <v>7.3099999999999998E-2</v>
      </c>
      <c r="Q99" s="137">
        <v>6.3500000000000001E-2</v>
      </c>
      <c r="R99" s="137">
        <v>12321545227</v>
      </c>
      <c r="S99" s="137">
        <v>126</v>
      </c>
      <c r="T99" s="137">
        <v>-0.150579344</v>
      </c>
      <c r="U99" s="134" t="b">
        <v>0</v>
      </c>
      <c r="V99" s="155">
        <v>60</v>
      </c>
      <c r="W99" s="155">
        <v>10</v>
      </c>
      <c r="X99" s="155">
        <v>3.4</v>
      </c>
      <c r="Y99" s="155">
        <v>73.400000000000006</v>
      </c>
    </row>
    <row r="100" spans="1:25">
      <c r="A100" s="297"/>
      <c r="B100" s="185" t="s">
        <v>106</v>
      </c>
      <c r="C100" s="135" t="s">
        <v>246</v>
      </c>
      <c r="D100" s="135"/>
      <c r="E100" s="237" t="s">
        <v>247</v>
      </c>
      <c r="F100" s="135" t="s">
        <v>247</v>
      </c>
      <c r="G100" s="135" t="s">
        <v>247</v>
      </c>
      <c r="H100" s="135" t="s">
        <v>247</v>
      </c>
      <c r="I100" s="135" t="s">
        <v>247</v>
      </c>
      <c r="J100" s="135" t="s">
        <v>247</v>
      </c>
      <c r="K100" s="135" t="s">
        <v>247</v>
      </c>
      <c r="L100" s="137">
        <v>50</v>
      </c>
      <c r="M100" s="137">
        <v>1106197.959</v>
      </c>
      <c r="N100" s="137">
        <v>3724</v>
      </c>
      <c r="O100" s="137">
        <v>186200</v>
      </c>
      <c r="P100" s="137">
        <v>1.6E-2</v>
      </c>
      <c r="Q100" s="137">
        <v>1.4200000000000001E-2</v>
      </c>
      <c r="R100" s="137">
        <v>2924831652</v>
      </c>
      <c r="S100" s="137">
        <v>99</v>
      </c>
      <c r="T100" s="137">
        <v>0.217255434</v>
      </c>
      <c r="U100" s="134" t="b">
        <v>0</v>
      </c>
      <c r="V100" s="155">
        <v>60</v>
      </c>
      <c r="W100" s="155">
        <v>10</v>
      </c>
      <c r="X100" s="155">
        <v>9.15</v>
      </c>
      <c r="Y100" s="155">
        <v>79.150000000000006</v>
      </c>
    </row>
    <row r="101" spans="1:25">
      <c r="A101" s="297"/>
      <c r="B101" s="185" t="s">
        <v>107</v>
      </c>
      <c r="C101" s="135" t="s">
        <v>248</v>
      </c>
      <c r="D101" s="237" t="s">
        <v>249</v>
      </c>
      <c r="E101" s="237" t="s">
        <v>248</v>
      </c>
      <c r="F101" s="135"/>
      <c r="G101" s="135"/>
      <c r="H101" s="135"/>
      <c r="I101" s="135"/>
      <c r="J101" s="135"/>
      <c r="K101" s="135" t="s">
        <v>247</v>
      </c>
      <c r="L101" s="135"/>
      <c r="M101" s="135"/>
      <c r="N101" s="135"/>
      <c r="O101" s="137">
        <v>0</v>
      </c>
      <c r="P101" s="135"/>
      <c r="Q101" s="135"/>
      <c r="R101" s="137" t="s">
        <v>267</v>
      </c>
      <c r="S101" s="137" t="s">
        <v>267</v>
      </c>
      <c r="T101" s="137" t="s">
        <v>267</v>
      </c>
      <c r="U101" s="134" t="b">
        <v>0</v>
      </c>
      <c r="V101" s="155">
        <v>0</v>
      </c>
      <c r="W101" s="155">
        <v>5</v>
      </c>
      <c r="X101" s="155">
        <v>0</v>
      </c>
      <c r="Y101" s="155">
        <v>5</v>
      </c>
    </row>
    <row r="102" spans="1:25">
      <c r="A102" s="297"/>
      <c r="B102" s="185" t="s">
        <v>108</v>
      </c>
      <c r="C102" s="135" t="s">
        <v>246</v>
      </c>
      <c r="D102" s="135"/>
      <c r="E102" s="237" t="s">
        <v>247</v>
      </c>
      <c r="F102" s="135" t="s">
        <v>247</v>
      </c>
      <c r="G102" s="135" t="s">
        <v>247</v>
      </c>
      <c r="H102" s="135" t="s">
        <v>247</v>
      </c>
      <c r="I102" s="135" t="s">
        <v>247</v>
      </c>
      <c r="J102" s="135" t="s">
        <v>247</v>
      </c>
      <c r="K102" s="135" t="s">
        <v>247</v>
      </c>
      <c r="L102" s="137">
        <v>50</v>
      </c>
      <c r="M102" s="137">
        <v>1032537.048</v>
      </c>
      <c r="N102" s="137">
        <v>200</v>
      </c>
      <c r="O102" s="137">
        <v>10000</v>
      </c>
      <c r="P102" s="137">
        <v>2.1000000000000001E-2</v>
      </c>
      <c r="Q102" s="137">
        <v>1.8800000000000001E-2</v>
      </c>
      <c r="R102" s="137">
        <v>194116965.09999999</v>
      </c>
      <c r="S102" s="137">
        <v>33</v>
      </c>
      <c r="T102" s="137">
        <v>0.32414938399999998</v>
      </c>
      <c r="U102" s="134" t="b">
        <v>0</v>
      </c>
      <c r="V102" s="155">
        <v>60</v>
      </c>
      <c r="W102" s="155">
        <v>10</v>
      </c>
      <c r="X102" s="155">
        <v>23.19</v>
      </c>
      <c r="Y102" s="155">
        <v>93.19</v>
      </c>
    </row>
    <row r="103" spans="1:25">
      <c r="A103" s="288" t="s">
        <v>109</v>
      </c>
      <c r="B103" s="186" t="s">
        <v>110</v>
      </c>
      <c r="C103" s="135" t="s">
        <v>246</v>
      </c>
      <c r="D103" s="135"/>
      <c r="E103" s="237" t="s">
        <v>247</v>
      </c>
      <c r="F103" s="135" t="s">
        <v>247</v>
      </c>
      <c r="G103" s="135" t="s">
        <v>247</v>
      </c>
      <c r="H103" s="135" t="s">
        <v>247</v>
      </c>
      <c r="I103" s="135" t="s">
        <v>247</v>
      </c>
      <c r="J103" s="135" t="s">
        <v>247</v>
      </c>
      <c r="K103" s="135" t="s">
        <v>247</v>
      </c>
      <c r="L103" s="137">
        <v>50</v>
      </c>
      <c r="M103" s="137">
        <v>1312666</v>
      </c>
      <c r="N103" s="137">
        <v>200</v>
      </c>
      <c r="O103" s="137">
        <v>10000</v>
      </c>
      <c r="P103" s="137">
        <v>1.67E-2</v>
      </c>
      <c r="Q103" s="137">
        <v>1.34E-2</v>
      </c>
      <c r="R103" s="137">
        <v>175897243.90000001</v>
      </c>
      <c r="S103" s="137">
        <v>27</v>
      </c>
      <c r="T103" s="137">
        <v>0.324862596</v>
      </c>
      <c r="U103" s="134" t="b">
        <v>0</v>
      </c>
      <c r="V103" s="155">
        <v>60</v>
      </c>
      <c r="W103" s="155">
        <v>10</v>
      </c>
      <c r="X103" s="155">
        <v>24.47</v>
      </c>
      <c r="Y103" s="155">
        <v>94.47</v>
      </c>
    </row>
    <row r="104" spans="1:25">
      <c r="A104" s="288"/>
      <c r="B104" s="186" t="s">
        <v>111</v>
      </c>
      <c r="C104" s="135" t="s">
        <v>246</v>
      </c>
      <c r="D104" s="135"/>
      <c r="E104" s="237" t="s">
        <v>247</v>
      </c>
      <c r="F104" s="135" t="s">
        <v>247</v>
      </c>
      <c r="G104" s="135" t="s">
        <v>247</v>
      </c>
      <c r="H104" s="135" t="s">
        <v>247</v>
      </c>
      <c r="I104" s="135" t="s">
        <v>247</v>
      </c>
      <c r="J104" s="135" t="s">
        <v>247</v>
      </c>
      <c r="K104" s="135" t="s">
        <v>247</v>
      </c>
      <c r="L104" s="137">
        <v>50</v>
      </c>
      <c r="M104" s="137">
        <v>1240236.2520000001</v>
      </c>
      <c r="N104" s="137">
        <v>200</v>
      </c>
      <c r="O104" s="137">
        <v>10000</v>
      </c>
      <c r="P104" s="137">
        <v>1.66E-2</v>
      </c>
      <c r="Q104" s="137">
        <v>1.47E-2</v>
      </c>
      <c r="R104" s="137">
        <v>182314729.09999999</v>
      </c>
      <c r="S104" s="137">
        <v>29</v>
      </c>
      <c r="T104" s="137">
        <v>0.32461138299999998</v>
      </c>
      <c r="U104" s="134" t="b">
        <v>0</v>
      </c>
      <c r="V104" s="155">
        <v>60</v>
      </c>
      <c r="W104" s="155">
        <v>10</v>
      </c>
      <c r="X104" s="155">
        <v>24.04</v>
      </c>
      <c r="Y104" s="155">
        <v>94.04</v>
      </c>
    </row>
    <row r="105" spans="1:25">
      <c r="A105" s="288"/>
      <c r="B105" s="186" t="s">
        <v>112</v>
      </c>
      <c r="C105" s="135" t="s">
        <v>246</v>
      </c>
      <c r="D105" s="135"/>
      <c r="E105" s="237" t="s">
        <v>247</v>
      </c>
      <c r="F105" s="135" t="s">
        <v>247</v>
      </c>
      <c r="G105" s="135" t="s">
        <v>247</v>
      </c>
      <c r="H105" s="135" t="s">
        <v>247</v>
      </c>
      <c r="I105" s="135" t="s">
        <v>247</v>
      </c>
      <c r="J105" s="135" t="s">
        <v>247</v>
      </c>
      <c r="K105" s="135" t="s">
        <v>247</v>
      </c>
      <c r="L105" s="137">
        <v>50</v>
      </c>
      <c r="M105" s="137">
        <v>1159635.1640000001</v>
      </c>
      <c r="N105" s="137">
        <v>3724</v>
      </c>
      <c r="O105" s="137">
        <v>186200</v>
      </c>
      <c r="P105" s="137">
        <v>1.15E-2</v>
      </c>
      <c r="Q105" s="137">
        <v>9.7040000000000008E-3</v>
      </c>
      <c r="R105" s="137">
        <v>2095327151</v>
      </c>
      <c r="S105" s="137">
        <v>90</v>
      </c>
      <c r="T105" s="137">
        <v>0.249726425</v>
      </c>
      <c r="U105" s="134" t="b">
        <v>0</v>
      </c>
      <c r="V105" s="155">
        <v>60</v>
      </c>
      <c r="W105" s="155">
        <v>10</v>
      </c>
      <c r="X105" s="155">
        <v>11.06</v>
      </c>
      <c r="Y105" s="155">
        <v>81.06</v>
      </c>
    </row>
    <row r="106" spans="1:25">
      <c r="A106" s="288"/>
      <c r="B106" s="186" t="s">
        <v>113</v>
      </c>
      <c r="C106" s="135" t="s">
        <v>246</v>
      </c>
      <c r="D106" s="135"/>
      <c r="E106" s="237" t="s">
        <v>247</v>
      </c>
      <c r="F106" s="135" t="s">
        <v>247</v>
      </c>
      <c r="G106" s="135" t="s">
        <v>247</v>
      </c>
      <c r="H106" s="135" t="s">
        <v>247</v>
      </c>
      <c r="I106" s="135" t="s">
        <v>247</v>
      </c>
      <c r="J106" s="135" t="s">
        <v>247</v>
      </c>
      <c r="K106" s="135" t="s">
        <v>247</v>
      </c>
      <c r="L106" s="137">
        <v>50</v>
      </c>
      <c r="M106" s="137">
        <v>1238780.0959999999</v>
      </c>
      <c r="N106" s="137">
        <v>200</v>
      </c>
      <c r="O106" s="137">
        <v>10000</v>
      </c>
      <c r="P106" s="137">
        <v>2.4400000000000002E-2</v>
      </c>
      <c r="Q106" s="137">
        <v>2.12E-2</v>
      </c>
      <c r="R106" s="137">
        <v>262621380.40000001</v>
      </c>
      <c r="S106" s="137">
        <v>47</v>
      </c>
      <c r="T106" s="137">
        <v>0.32146777599999998</v>
      </c>
      <c r="U106" s="134" t="b">
        <v>0</v>
      </c>
      <c r="V106" s="155">
        <v>60</v>
      </c>
      <c r="W106" s="155">
        <v>10</v>
      </c>
      <c r="X106" s="155">
        <v>20.21</v>
      </c>
      <c r="Y106" s="155">
        <v>90.21</v>
      </c>
    </row>
    <row r="107" spans="1:25">
      <c r="A107" s="288"/>
      <c r="B107" s="186" t="s">
        <v>114</v>
      </c>
      <c r="C107" s="135" t="s">
        <v>246</v>
      </c>
      <c r="D107" s="135"/>
      <c r="E107" s="237" t="s">
        <v>247</v>
      </c>
      <c r="F107" s="135" t="s">
        <v>247</v>
      </c>
      <c r="G107" s="135" t="s">
        <v>247</v>
      </c>
      <c r="H107" s="135" t="s">
        <v>247</v>
      </c>
      <c r="I107" s="135" t="s">
        <v>247</v>
      </c>
      <c r="J107" s="135" t="s">
        <v>247</v>
      </c>
      <c r="K107" s="135" t="s">
        <v>247</v>
      </c>
      <c r="L107" s="137">
        <v>50</v>
      </c>
      <c r="M107" s="137">
        <v>1136736.628</v>
      </c>
      <c r="N107" s="137">
        <v>200</v>
      </c>
      <c r="O107" s="137">
        <v>10000</v>
      </c>
      <c r="P107" s="137">
        <v>1.67E-2</v>
      </c>
      <c r="Q107" s="137">
        <v>1.29E-2</v>
      </c>
      <c r="R107" s="137">
        <v>146639025.09999999</v>
      </c>
      <c r="S107" s="137">
        <v>16</v>
      </c>
      <c r="T107" s="137">
        <v>0.32600791000000001</v>
      </c>
      <c r="U107" s="134" t="b">
        <v>0</v>
      </c>
      <c r="V107" s="155">
        <v>60</v>
      </c>
      <c r="W107" s="155">
        <v>10</v>
      </c>
      <c r="X107" s="155">
        <v>26.81</v>
      </c>
      <c r="Y107" s="155">
        <v>96.81</v>
      </c>
    </row>
    <row r="108" spans="1:25">
      <c r="A108" s="288"/>
      <c r="B108" s="186" t="s">
        <v>115</v>
      </c>
      <c r="C108" s="135" t="s">
        <v>246</v>
      </c>
      <c r="D108" s="135"/>
      <c r="E108" s="237" t="s">
        <v>247</v>
      </c>
      <c r="F108" s="135" t="s">
        <v>247</v>
      </c>
      <c r="G108" s="135" t="s">
        <v>247</v>
      </c>
      <c r="H108" s="135" t="s">
        <v>247</v>
      </c>
      <c r="I108" s="135" t="s">
        <v>247</v>
      </c>
      <c r="J108" s="135" t="s">
        <v>247</v>
      </c>
      <c r="K108" s="135" t="s">
        <v>247</v>
      </c>
      <c r="L108" s="137">
        <v>50</v>
      </c>
      <c r="M108" s="137">
        <v>1164231.746</v>
      </c>
      <c r="N108" s="137">
        <v>9008</v>
      </c>
      <c r="O108" s="137">
        <v>450400</v>
      </c>
      <c r="P108" s="137">
        <v>2.3E-2</v>
      </c>
      <c r="Q108" s="137">
        <v>1.3599999999999999E-2</v>
      </c>
      <c r="R108" s="137">
        <v>7131431708</v>
      </c>
      <c r="S108" s="137">
        <v>118</v>
      </c>
      <c r="T108" s="137">
        <v>5.2587884000000001E-2</v>
      </c>
      <c r="U108" s="134" t="b">
        <v>0</v>
      </c>
      <c r="V108" s="155">
        <v>60</v>
      </c>
      <c r="W108" s="155">
        <v>10</v>
      </c>
      <c r="X108" s="155">
        <v>5.1100000000000003</v>
      </c>
      <c r="Y108" s="155">
        <v>75.11</v>
      </c>
    </row>
    <row r="109" spans="1:25">
      <c r="A109" s="288"/>
      <c r="B109" s="186" t="s">
        <v>116</v>
      </c>
      <c r="C109" s="135" t="s">
        <v>246</v>
      </c>
      <c r="D109" s="135"/>
      <c r="E109" s="237" t="s">
        <v>247</v>
      </c>
      <c r="F109" s="135" t="s">
        <v>247</v>
      </c>
      <c r="G109" s="135" t="s">
        <v>247</v>
      </c>
      <c r="H109" s="135" t="s">
        <v>247</v>
      </c>
      <c r="I109" s="135" t="s">
        <v>247</v>
      </c>
      <c r="J109" s="135" t="s">
        <v>247</v>
      </c>
      <c r="K109" s="135" t="s">
        <v>247</v>
      </c>
      <c r="L109" s="137">
        <v>50</v>
      </c>
      <c r="M109" s="137">
        <v>1188180.209</v>
      </c>
      <c r="N109" s="137">
        <v>200</v>
      </c>
      <c r="O109" s="137">
        <v>10000</v>
      </c>
      <c r="P109" s="137">
        <v>1.5299999999999999E-2</v>
      </c>
      <c r="Q109" s="137">
        <v>1.06E-2</v>
      </c>
      <c r="R109" s="137">
        <v>125947102.09999999</v>
      </c>
      <c r="S109" s="137">
        <v>7</v>
      </c>
      <c r="T109" s="137">
        <v>0.32681789700000002</v>
      </c>
      <c r="U109" s="134" t="b">
        <v>0</v>
      </c>
      <c r="V109" s="155">
        <v>60</v>
      </c>
      <c r="W109" s="155">
        <v>10</v>
      </c>
      <c r="X109" s="155">
        <v>28.72</v>
      </c>
      <c r="Y109" s="155">
        <v>98.72</v>
      </c>
    </row>
    <row r="110" spans="1:25">
      <c r="A110" s="288"/>
      <c r="B110" s="186" t="s">
        <v>117</v>
      </c>
      <c r="C110" s="135" t="s">
        <v>246</v>
      </c>
      <c r="D110" s="135"/>
      <c r="E110" s="237" t="s">
        <v>247</v>
      </c>
      <c r="F110" s="135" t="s">
        <v>247</v>
      </c>
      <c r="G110" s="135" t="s">
        <v>247</v>
      </c>
      <c r="H110" s="135" t="s">
        <v>247</v>
      </c>
      <c r="I110" s="135" t="s">
        <v>247</v>
      </c>
      <c r="J110" s="135" t="s">
        <v>247</v>
      </c>
      <c r="K110" s="135" t="s">
        <v>247</v>
      </c>
      <c r="L110" s="137">
        <v>50</v>
      </c>
      <c r="M110" s="137">
        <v>1088136.615</v>
      </c>
      <c r="N110" s="137">
        <v>200</v>
      </c>
      <c r="O110" s="137">
        <v>10000</v>
      </c>
      <c r="P110" s="137">
        <v>1.26E-2</v>
      </c>
      <c r="Q110" s="137">
        <v>9.0629999999999999E-3</v>
      </c>
      <c r="R110" s="137">
        <v>98617821.390000001</v>
      </c>
      <c r="S110" s="137">
        <v>3</v>
      </c>
      <c r="T110" s="137">
        <v>0.32788770299999997</v>
      </c>
      <c r="U110" s="134" t="b">
        <v>0</v>
      </c>
      <c r="V110" s="155">
        <v>60</v>
      </c>
      <c r="W110" s="155">
        <v>10</v>
      </c>
      <c r="X110" s="155">
        <v>29.57</v>
      </c>
      <c r="Y110" s="155">
        <v>99.57</v>
      </c>
    </row>
    <row r="111" spans="1:25">
      <c r="A111" s="288"/>
      <c r="B111" s="186" t="s">
        <v>118</v>
      </c>
      <c r="C111" s="135" t="s">
        <v>246</v>
      </c>
      <c r="D111" s="135"/>
      <c r="E111" s="237" t="s">
        <v>247</v>
      </c>
      <c r="F111" s="135" t="s">
        <v>247</v>
      </c>
      <c r="G111" s="135" t="s">
        <v>247</v>
      </c>
      <c r="H111" s="135" t="s">
        <v>247</v>
      </c>
      <c r="I111" s="135" t="s">
        <v>247</v>
      </c>
      <c r="J111" s="135" t="s">
        <v>247</v>
      </c>
      <c r="K111" s="135" t="s">
        <v>247</v>
      </c>
      <c r="L111" s="137">
        <v>50</v>
      </c>
      <c r="M111" s="137">
        <v>1325333.933</v>
      </c>
      <c r="N111" s="137">
        <v>200</v>
      </c>
      <c r="O111" s="137">
        <v>10000</v>
      </c>
      <c r="P111" s="137">
        <v>2.64E-2</v>
      </c>
      <c r="Q111" s="137">
        <v>2.4E-2</v>
      </c>
      <c r="R111" s="137">
        <v>318080143.89999998</v>
      </c>
      <c r="S111" s="137">
        <v>56</v>
      </c>
      <c r="T111" s="137">
        <v>0.31929684000000003</v>
      </c>
      <c r="U111" s="134" t="b">
        <v>0</v>
      </c>
      <c r="V111" s="155">
        <v>60</v>
      </c>
      <c r="W111" s="155">
        <v>10</v>
      </c>
      <c r="X111" s="155">
        <v>18.3</v>
      </c>
      <c r="Y111" s="155">
        <v>88.3</v>
      </c>
    </row>
    <row r="112" spans="1:25">
      <c r="A112" s="288"/>
      <c r="B112" s="186" t="s">
        <v>119</v>
      </c>
      <c r="C112" s="135" t="s">
        <v>246</v>
      </c>
      <c r="D112" s="135"/>
      <c r="E112" s="237" t="s">
        <v>247</v>
      </c>
      <c r="F112" s="135" t="s">
        <v>247</v>
      </c>
      <c r="G112" s="135" t="s">
        <v>247</v>
      </c>
      <c r="H112" s="135" t="s">
        <v>247</v>
      </c>
      <c r="I112" s="135" t="s">
        <v>247</v>
      </c>
      <c r="J112" s="135" t="s">
        <v>247</v>
      </c>
      <c r="K112" s="135" t="s">
        <v>247</v>
      </c>
      <c r="L112" s="137">
        <v>50</v>
      </c>
      <c r="M112" s="137">
        <v>2675285.0460000001</v>
      </c>
      <c r="N112" s="137">
        <v>200</v>
      </c>
      <c r="O112" s="137">
        <v>10000</v>
      </c>
      <c r="P112" s="137">
        <v>1.77E-2</v>
      </c>
      <c r="Q112" s="137">
        <v>1.5599999999999999E-2</v>
      </c>
      <c r="R112" s="137">
        <v>417344467.10000002</v>
      </c>
      <c r="S112" s="137">
        <v>69</v>
      </c>
      <c r="T112" s="137">
        <v>0.31541113399999998</v>
      </c>
      <c r="U112" s="134" t="b">
        <v>0</v>
      </c>
      <c r="V112" s="155">
        <v>60</v>
      </c>
      <c r="W112" s="155">
        <v>10</v>
      </c>
      <c r="X112" s="155">
        <v>15.53</v>
      </c>
      <c r="Y112" s="155">
        <v>85.53</v>
      </c>
    </row>
    <row r="113" spans="1:25">
      <c r="A113" s="288"/>
      <c r="B113" s="186" t="s">
        <v>120</v>
      </c>
      <c r="C113" s="135" t="s">
        <v>246</v>
      </c>
      <c r="D113" s="135"/>
      <c r="E113" s="237" t="s">
        <v>247</v>
      </c>
      <c r="F113" s="135" t="s">
        <v>247</v>
      </c>
      <c r="G113" s="135" t="s">
        <v>247</v>
      </c>
      <c r="H113" s="135" t="s">
        <v>247</v>
      </c>
      <c r="I113" s="135" t="s">
        <v>247</v>
      </c>
      <c r="J113" s="135" t="s">
        <v>247</v>
      </c>
      <c r="K113" s="135" t="s">
        <v>247</v>
      </c>
      <c r="L113" s="137">
        <v>50</v>
      </c>
      <c r="M113" s="137">
        <v>1579486.4169999999</v>
      </c>
      <c r="N113" s="137">
        <v>200</v>
      </c>
      <c r="O113" s="137">
        <v>10000</v>
      </c>
      <c r="P113" s="137">
        <v>2.24E-2</v>
      </c>
      <c r="Q113" s="137">
        <v>1.8700000000000001E-2</v>
      </c>
      <c r="R113" s="137">
        <v>295363960</v>
      </c>
      <c r="S113" s="137">
        <v>52</v>
      </c>
      <c r="T113" s="137">
        <v>0.32018606599999999</v>
      </c>
      <c r="U113" s="134" t="b">
        <v>0</v>
      </c>
      <c r="V113" s="155">
        <v>60</v>
      </c>
      <c r="W113" s="155">
        <v>10</v>
      </c>
      <c r="X113" s="155">
        <v>19.149999999999999</v>
      </c>
      <c r="Y113" s="155">
        <v>89.15</v>
      </c>
    </row>
    <row r="114" spans="1:25">
      <c r="A114" s="288"/>
      <c r="B114" s="186" t="s">
        <v>121</v>
      </c>
      <c r="C114" s="135" t="s">
        <v>246</v>
      </c>
      <c r="D114" s="135"/>
      <c r="E114" s="237" t="s">
        <v>247</v>
      </c>
      <c r="F114" s="135" t="s">
        <v>247</v>
      </c>
      <c r="G114" s="135" t="s">
        <v>247</v>
      </c>
      <c r="H114" s="135" t="s">
        <v>247</v>
      </c>
      <c r="I114" s="135" t="s">
        <v>247</v>
      </c>
      <c r="J114" s="135" t="s">
        <v>247</v>
      </c>
      <c r="K114" s="135" t="s">
        <v>247</v>
      </c>
      <c r="L114" s="137">
        <v>50</v>
      </c>
      <c r="M114" s="137">
        <v>966394.40590000001</v>
      </c>
      <c r="N114" s="137">
        <v>200</v>
      </c>
      <c r="O114" s="137">
        <v>10000</v>
      </c>
      <c r="P114" s="137">
        <v>1.9699999999999999E-2</v>
      </c>
      <c r="Q114" s="137">
        <v>1.46E-2</v>
      </c>
      <c r="R114" s="137">
        <v>141093583.30000001</v>
      </c>
      <c r="S114" s="137">
        <v>12</v>
      </c>
      <c r="T114" s="137">
        <v>0.32622498700000002</v>
      </c>
      <c r="U114" s="134" t="b">
        <v>0</v>
      </c>
      <c r="V114" s="155">
        <v>60</v>
      </c>
      <c r="W114" s="155">
        <v>10</v>
      </c>
      <c r="X114" s="155">
        <v>27.66</v>
      </c>
      <c r="Y114" s="155">
        <v>97.66</v>
      </c>
    </row>
    <row r="115" spans="1:25">
      <c r="A115" s="288"/>
      <c r="B115" s="186" t="s">
        <v>122</v>
      </c>
      <c r="C115" s="135" t="s">
        <v>246</v>
      </c>
      <c r="D115" s="135"/>
      <c r="E115" s="237" t="s">
        <v>247</v>
      </c>
      <c r="F115" s="135" t="s">
        <v>247</v>
      </c>
      <c r="G115" s="135" t="s">
        <v>247</v>
      </c>
      <c r="H115" s="135" t="s">
        <v>247</v>
      </c>
      <c r="I115" s="135" t="s">
        <v>247</v>
      </c>
      <c r="J115" s="135" t="s">
        <v>247</v>
      </c>
      <c r="K115" s="135" t="s">
        <v>247</v>
      </c>
      <c r="L115" s="137">
        <v>50</v>
      </c>
      <c r="M115" s="137">
        <v>2552211.67</v>
      </c>
      <c r="N115" s="137">
        <v>200</v>
      </c>
      <c r="O115" s="137">
        <v>10000</v>
      </c>
      <c r="P115" s="137">
        <v>2.3E-2</v>
      </c>
      <c r="Q115" s="137">
        <v>1.95E-2</v>
      </c>
      <c r="R115" s="137">
        <v>497681275.60000002</v>
      </c>
      <c r="S115" s="137">
        <v>71</v>
      </c>
      <c r="T115" s="137">
        <v>0.31226634599999997</v>
      </c>
      <c r="U115" s="134" t="b">
        <v>0</v>
      </c>
      <c r="V115" s="155">
        <v>60</v>
      </c>
      <c r="W115" s="155">
        <v>10</v>
      </c>
      <c r="X115" s="155">
        <v>15.11</v>
      </c>
      <c r="Y115" s="155">
        <v>85.11</v>
      </c>
    </row>
    <row r="116" spans="1:25">
      <c r="A116" s="288"/>
      <c r="B116" s="186" t="s">
        <v>123</v>
      </c>
      <c r="C116" s="135" t="s">
        <v>246</v>
      </c>
      <c r="D116" s="135"/>
      <c r="E116" s="237" t="s">
        <v>247</v>
      </c>
      <c r="F116" s="135" t="s">
        <v>247</v>
      </c>
      <c r="G116" s="135" t="s">
        <v>247</v>
      </c>
      <c r="H116" s="135" t="s">
        <v>247</v>
      </c>
      <c r="I116" s="135" t="s">
        <v>247</v>
      </c>
      <c r="J116" s="135" t="s">
        <v>247</v>
      </c>
      <c r="K116" s="135" t="s">
        <v>247</v>
      </c>
      <c r="L116" s="137">
        <v>50</v>
      </c>
      <c r="M116" s="137">
        <v>2055237.219</v>
      </c>
      <c r="N116" s="137">
        <v>200</v>
      </c>
      <c r="O116" s="137">
        <v>10000</v>
      </c>
      <c r="P116" s="137">
        <v>0.05</v>
      </c>
      <c r="Q116" s="137">
        <v>4.3999999999999997E-2</v>
      </c>
      <c r="R116" s="137">
        <v>904304376.20000005</v>
      </c>
      <c r="S116" s="137">
        <v>75</v>
      </c>
      <c r="T116" s="137">
        <v>0.29634906599999999</v>
      </c>
      <c r="U116" s="134" t="b">
        <v>0</v>
      </c>
      <c r="V116" s="155">
        <v>60</v>
      </c>
      <c r="W116" s="155">
        <v>10</v>
      </c>
      <c r="X116" s="155">
        <v>14.26</v>
      </c>
      <c r="Y116" s="155">
        <v>84.26</v>
      </c>
    </row>
    <row r="117" spans="1:25">
      <c r="A117" s="288"/>
      <c r="B117" s="186" t="s">
        <v>124</v>
      </c>
      <c r="C117" s="135" t="s">
        <v>246</v>
      </c>
      <c r="D117" s="135"/>
      <c r="E117" s="237" t="s">
        <v>247</v>
      </c>
      <c r="F117" s="135" t="s">
        <v>247</v>
      </c>
      <c r="G117" s="135" t="s">
        <v>247</v>
      </c>
      <c r="H117" s="135" t="s">
        <v>247</v>
      </c>
      <c r="I117" s="135" t="s">
        <v>247</v>
      </c>
      <c r="J117" s="135" t="s">
        <v>247</v>
      </c>
      <c r="K117" s="135" t="s">
        <v>247</v>
      </c>
      <c r="L117" s="137">
        <v>50</v>
      </c>
      <c r="M117" s="137">
        <v>2372798.1549999998</v>
      </c>
      <c r="N117" s="137">
        <v>200</v>
      </c>
      <c r="O117" s="137">
        <v>10000</v>
      </c>
      <c r="P117" s="137">
        <v>1.44E-2</v>
      </c>
      <c r="Q117" s="137">
        <v>1.15E-2</v>
      </c>
      <c r="R117" s="137">
        <v>272871787.80000001</v>
      </c>
      <c r="S117" s="137">
        <v>49</v>
      </c>
      <c r="T117" s="137">
        <v>0.32106652299999999</v>
      </c>
      <c r="U117" s="134" t="b">
        <v>0</v>
      </c>
      <c r="V117" s="155">
        <v>60</v>
      </c>
      <c r="W117" s="155">
        <v>10</v>
      </c>
      <c r="X117" s="155">
        <v>19.79</v>
      </c>
      <c r="Y117" s="155">
        <v>89.79</v>
      </c>
    </row>
    <row r="118" spans="1:25">
      <c r="A118" s="288"/>
      <c r="B118" s="186" t="s">
        <v>125</v>
      </c>
      <c r="C118" s="135" t="s">
        <v>246</v>
      </c>
      <c r="D118" s="135"/>
      <c r="E118" s="237" t="s">
        <v>247</v>
      </c>
      <c r="F118" s="135" t="s">
        <v>247</v>
      </c>
      <c r="G118" s="135" t="s">
        <v>247</v>
      </c>
      <c r="H118" s="135" t="s">
        <v>247</v>
      </c>
      <c r="I118" s="135" t="s">
        <v>247</v>
      </c>
      <c r="J118" s="135" t="s">
        <v>247</v>
      </c>
      <c r="K118" s="135" t="s">
        <v>247</v>
      </c>
      <c r="L118" s="137">
        <v>50</v>
      </c>
      <c r="M118" s="137">
        <v>1318468.7549999999</v>
      </c>
      <c r="N118" s="137">
        <v>200</v>
      </c>
      <c r="O118" s="137">
        <v>10000</v>
      </c>
      <c r="P118" s="137">
        <v>1.78E-2</v>
      </c>
      <c r="Q118" s="137">
        <v>6.6649999999999999E-3</v>
      </c>
      <c r="R118" s="137">
        <v>87875942.549999997</v>
      </c>
      <c r="S118" s="137">
        <v>2</v>
      </c>
      <c r="T118" s="137">
        <v>0.328308194</v>
      </c>
      <c r="U118" s="134" t="b">
        <v>0</v>
      </c>
      <c r="V118" s="155">
        <v>60</v>
      </c>
      <c r="W118" s="155">
        <v>10</v>
      </c>
      <c r="X118" s="155">
        <v>29.79</v>
      </c>
      <c r="Y118" s="155">
        <v>99.79</v>
      </c>
    </row>
    <row r="119" spans="1:25">
      <c r="A119" s="289" t="s">
        <v>126</v>
      </c>
      <c r="B119" s="187" t="s">
        <v>127</v>
      </c>
      <c r="C119" s="135" t="s">
        <v>248</v>
      </c>
      <c r="D119" s="237" t="s">
        <v>249</v>
      </c>
      <c r="E119" s="237" t="s">
        <v>248</v>
      </c>
      <c r="F119" s="135"/>
      <c r="G119" s="135"/>
      <c r="H119" s="135"/>
      <c r="I119" s="135"/>
      <c r="J119" s="135"/>
      <c r="K119" s="135"/>
      <c r="L119" s="135"/>
      <c r="M119" s="135"/>
      <c r="N119" s="135"/>
      <c r="O119" s="137">
        <v>0</v>
      </c>
      <c r="P119" s="135"/>
      <c r="Q119" s="135"/>
      <c r="R119" s="137" t="s">
        <v>267</v>
      </c>
      <c r="S119" s="137" t="s">
        <v>267</v>
      </c>
      <c r="T119" s="137" t="s">
        <v>267</v>
      </c>
      <c r="U119" s="134" t="b">
        <v>0</v>
      </c>
      <c r="V119" s="155">
        <v>0</v>
      </c>
      <c r="W119" s="155" t="s">
        <v>267</v>
      </c>
      <c r="X119" s="155">
        <v>0</v>
      </c>
      <c r="Y119" s="155">
        <v>0</v>
      </c>
    </row>
    <row r="120" spans="1:25">
      <c r="A120" s="289"/>
      <c r="B120" s="187" t="s">
        <v>128</v>
      </c>
      <c r="C120" s="135" t="s">
        <v>246</v>
      </c>
      <c r="D120" s="135"/>
      <c r="E120" s="237" t="s">
        <v>247</v>
      </c>
      <c r="F120" s="135" t="s">
        <v>247</v>
      </c>
      <c r="G120" s="135" t="s">
        <v>247</v>
      </c>
      <c r="H120" s="135" t="s">
        <v>247</v>
      </c>
      <c r="I120" s="135" t="s">
        <v>247</v>
      </c>
      <c r="J120" s="135" t="s">
        <v>247</v>
      </c>
      <c r="K120" s="135" t="s">
        <v>247</v>
      </c>
      <c r="L120" s="137">
        <v>50</v>
      </c>
      <c r="M120" s="137">
        <v>1256719.577</v>
      </c>
      <c r="N120" s="137">
        <v>6460</v>
      </c>
      <c r="O120" s="137">
        <v>323000</v>
      </c>
      <c r="P120" s="137">
        <v>9.358E-3</v>
      </c>
      <c r="Q120" s="137">
        <v>5.3010000000000002E-3</v>
      </c>
      <c r="R120" s="137">
        <v>2151784165</v>
      </c>
      <c r="S120" s="137">
        <v>91</v>
      </c>
      <c r="T120" s="137">
        <v>0.24751641299999999</v>
      </c>
      <c r="U120" s="134" t="b">
        <v>0</v>
      </c>
      <c r="V120" s="155">
        <v>60</v>
      </c>
      <c r="W120" s="155">
        <v>10</v>
      </c>
      <c r="X120" s="155">
        <v>10.85</v>
      </c>
      <c r="Y120" s="155">
        <v>80.849999999999994</v>
      </c>
    </row>
    <row r="121" spans="1:25">
      <c r="A121" s="289"/>
      <c r="B121" s="187" t="s">
        <v>129</v>
      </c>
      <c r="C121" s="135" t="s">
        <v>246</v>
      </c>
      <c r="D121" s="135"/>
      <c r="E121" s="237" t="s">
        <v>247</v>
      </c>
      <c r="F121" s="135" t="s">
        <v>247</v>
      </c>
      <c r="G121" s="135" t="s">
        <v>247</v>
      </c>
      <c r="H121" s="135" t="s">
        <v>247</v>
      </c>
      <c r="I121" s="135" t="s">
        <v>247</v>
      </c>
      <c r="J121" s="135" t="s">
        <v>247</v>
      </c>
      <c r="K121" s="135" t="s">
        <v>247</v>
      </c>
      <c r="L121" s="137">
        <v>50</v>
      </c>
      <c r="M121" s="137">
        <v>1519921.477</v>
      </c>
      <c r="N121" s="137">
        <v>200</v>
      </c>
      <c r="O121" s="137">
        <v>10000</v>
      </c>
      <c r="P121" s="137">
        <v>2.1999999999999999E-2</v>
      </c>
      <c r="Q121" s="137">
        <v>1.8599999999999998E-2</v>
      </c>
      <c r="R121" s="137">
        <v>282705394.80000001</v>
      </c>
      <c r="S121" s="137">
        <v>51</v>
      </c>
      <c r="T121" s="137">
        <v>0.32068158600000002</v>
      </c>
      <c r="U121" s="134" t="b">
        <v>0</v>
      </c>
      <c r="V121" s="155">
        <v>60</v>
      </c>
      <c r="W121" s="155">
        <v>10</v>
      </c>
      <c r="X121" s="155">
        <v>19.36</v>
      </c>
      <c r="Y121" s="155">
        <v>89.36</v>
      </c>
    </row>
    <row r="122" spans="1:25">
      <c r="A122" s="289"/>
      <c r="B122" s="187" t="s">
        <v>130</v>
      </c>
      <c r="C122" s="135" t="s">
        <v>246</v>
      </c>
      <c r="D122" s="135"/>
      <c r="E122" s="237" t="s">
        <v>247</v>
      </c>
      <c r="F122" s="135" t="s">
        <v>247</v>
      </c>
      <c r="G122" s="135" t="s">
        <v>247</v>
      </c>
      <c r="H122" s="135" t="s">
        <v>247</v>
      </c>
      <c r="I122" s="135" t="s">
        <v>247</v>
      </c>
      <c r="J122" s="135" t="s">
        <v>247</v>
      </c>
      <c r="K122" s="135" t="s">
        <v>247</v>
      </c>
      <c r="L122" s="137">
        <v>50</v>
      </c>
      <c r="M122" s="137">
        <v>1633764.1980000001</v>
      </c>
      <c r="N122" s="137">
        <v>200</v>
      </c>
      <c r="O122" s="137">
        <v>10000</v>
      </c>
      <c r="P122" s="137">
        <v>2.3400000000000001E-2</v>
      </c>
      <c r="Q122" s="137">
        <v>2.0299999999999999E-2</v>
      </c>
      <c r="R122" s="137">
        <v>331654132.30000001</v>
      </c>
      <c r="S122" s="137">
        <v>57</v>
      </c>
      <c r="T122" s="137">
        <v>0.31876548599999999</v>
      </c>
      <c r="U122" s="134" t="b">
        <v>0</v>
      </c>
      <c r="V122" s="155">
        <v>60</v>
      </c>
      <c r="W122" s="155">
        <v>10</v>
      </c>
      <c r="X122" s="155">
        <v>18.09</v>
      </c>
      <c r="Y122" s="155">
        <v>88.09</v>
      </c>
    </row>
    <row r="123" spans="1:25">
      <c r="A123" s="289"/>
      <c r="B123" s="187" t="s">
        <v>131</v>
      </c>
      <c r="C123" s="135" t="s">
        <v>246</v>
      </c>
      <c r="D123" s="135"/>
      <c r="E123" s="237" t="s">
        <v>247</v>
      </c>
      <c r="F123" s="135" t="s">
        <v>247</v>
      </c>
      <c r="G123" s="135" t="s">
        <v>247</v>
      </c>
      <c r="H123" s="135" t="s">
        <v>247</v>
      </c>
      <c r="I123" s="135" t="s">
        <v>247</v>
      </c>
      <c r="J123" s="135" t="s">
        <v>247</v>
      </c>
      <c r="K123" s="135" t="s">
        <v>247</v>
      </c>
      <c r="L123" s="137">
        <v>50</v>
      </c>
      <c r="M123" s="137">
        <v>3577661.6669999999</v>
      </c>
      <c r="N123" s="137">
        <v>200</v>
      </c>
      <c r="O123" s="137">
        <v>10000</v>
      </c>
      <c r="P123" s="137">
        <v>3.6600000000000001E-2</v>
      </c>
      <c r="Q123" s="137">
        <v>3.1399999999999997E-2</v>
      </c>
      <c r="R123" s="137">
        <v>1123385763</v>
      </c>
      <c r="S123" s="137">
        <v>81</v>
      </c>
      <c r="T123" s="137">
        <v>0.28777311500000002</v>
      </c>
      <c r="U123" s="134" t="b">
        <v>0</v>
      </c>
      <c r="V123" s="155">
        <v>60</v>
      </c>
      <c r="W123" s="155">
        <v>10</v>
      </c>
      <c r="X123" s="155">
        <v>12.98</v>
      </c>
      <c r="Y123" s="155">
        <v>82.98</v>
      </c>
    </row>
    <row r="124" spans="1:25">
      <c r="A124" s="289"/>
      <c r="B124" s="187" t="s">
        <v>132</v>
      </c>
      <c r="C124" s="135" t="s">
        <v>246</v>
      </c>
      <c r="D124" s="135"/>
      <c r="E124" s="237" t="s">
        <v>247</v>
      </c>
      <c r="F124" s="135" t="s">
        <v>247</v>
      </c>
      <c r="G124" s="135" t="s">
        <v>247</v>
      </c>
      <c r="H124" s="135" t="s">
        <v>247</v>
      </c>
      <c r="I124" s="135" t="s">
        <v>247</v>
      </c>
      <c r="J124" s="135" t="s">
        <v>247</v>
      </c>
      <c r="K124" s="135" t="s">
        <v>247</v>
      </c>
      <c r="L124" s="137">
        <v>50</v>
      </c>
      <c r="M124" s="137">
        <v>2310911.4759999998</v>
      </c>
      <c r="N124" s="137">
        <v>10224</v>
      </c>
      <c r="O124" s="137">
        <v>511200</v>
      </c>
      <c r="P124" s="137">
        <v>7.9699999999999993E-2</v>
      </c>
      <c r="Q124" s="137">
        <v>6.7000000000000004E-2</v>
      </c>
      <c r="R124" s="137">
        <v>79149642409</v>
      </c>
      <c r="S124" s="137">
        <v>137</v>
      </c>
      <c r="T124" s="137">
        <v>-2.766568237</v>
      </c>
      <c r="U124" s="134" t="b">
        <v>0</v>
      </c>
      <c r="V124" s="155">
        <v>60</v>
      </c>
      <c r="W124" s="155">
        <v>10</v>
      </c>
      <c r="X124" s="155">
        <v>1.06</v>
      </c>
      <c r="Y124" s="155">
        <v>71.06</v>
      </c>
    </row>
    <row r="125" spans="1:25">
      <c r="A125" s="289"/>
      <c r="B125" s="187" t="s">
        <v>133</v>
      </c>
      <c r="C125" s="135" t="s">
        <v>246</v>
      </c>
      <c r="D125" s="135"/>
      <c r="E125" s="237" t="s">
        <v>247</v>
      </c>
      <c r="F125" s="135" t="s">
        <v>247</v>
      </c>
      <c r="G125" s="135" t="s">
        <v>247</v>
      </c>
      <c r="H125" s="135" t="s">
        <v>247</v>
      </c>
      <c r="I125" s="135" t="s">
        <v>247</v>
      </c>
      <c r="J125" s="135" t="s">
        <v>247</v>
      </c>
      <c r="K125" s="135" t="s">
        <v>247</v>
      </c>
      <c r="L125" s="137">
        <v>50</v>
      </c>
      <c r="M125" s="137">
        <v>2283078.89</v>
      </c>
      <c r="N125" s="137">
        <v>8508</v>
      </c>
      <c r="O125" s="137">
        <v>425400</v>
      </c>
      <c r="P125" s="137">
        <v>3.0599999999999999E-2</v>
      </c>
      <c r="Q125" s="137">
        <v>2.5999999999999999E-2</v>
      </c>
      <c r="R125" s="137">
        <v>25251765755</v>
      </c>
      <c r="S125" s="137">
        <v>132</v>
      </c>
      <c r="T125" s="137">
        <v>-0.65673341299999999</v>
      </c>
      <c r="U125" s="134" t="b">
        <v>0</v>
      </c>
      <c r="V125" s="155">
        <v>60</v>
      </c>
      <c r="W125" s="155">
        <v>10</v>
      </c>
      <c r="X125" s="155">
        <v>2.13</v>
      </c>
      <c r="Y125" s="155">
        <v>72.13</v>
      </c>
    </row>
    <row r="126" spans="1:25">
      <c r="A126" s="289"/>
      <c r="B126" s="187" t="s">
        <v>134</v>
      </c>
      <c r="C126" s="135" t="s">
        <v>246</v>
      </c>
      <c r="D126" s="135"/>
      <c r="E126" s="237" t="s">
        <v>247</v>
      </c>
      <c r="F126" s="135" t="s">
        <v>247</v>
      </c>
      <c r="G126" s="135" t="s">
        <v>247</v>
      </c>
      <c r="H126" s="135" t="s">
        <v>247</v>
      </c>
      <c r="I126" s="135" t="s">
        <v>247</v>
      </c>
      <c r="J126" s="135" t="s">
        <v>247</v>
      </c>
      <c r="K126" s="135" t="s">
        <v>247</v>
      </c>
      <c r="L126" s="137">
        <v>50</v>
      </c>
      <c r="M126" s="137">
        <v>4332766.466</v>
      </c>
      <c r="N126" s="137">
        <v>700</v>
      </c>
      <c r="O126" s="137">
        <v>35000</v>
      </c>
      <c r="P126" s="137">
        <v>4.7300000000000002E-2</v>
      </c>
      <c r="Q126" s="137">
        <v>4.1599999999999998E-2</v>
      </c>
      <c r="R126" s="137">
        <v>6308507975</v>
      </c>
      <c r="S126" s="137">
        <v>116</v>
      </c>
      <c r="T126" s="137">
        <v>8.4801270999999998E-2</v>
      </c>
      <c r="U126" s="134" t="b">
        <v>0</v>
      </c>
      <c r="V126" s="155">
        <v>60</v>
      </c>
      <c r="W126" s="155">
        <v>10</v>
      </c>
      <c r="X126" s="155">
        <v>5.53</v>
      </c>
      <c r="Y126" s="155">
        <v>75.53</v>
      </c>
    </row>
    <row r="127" spans="1:25">
      <c r="A127" s="289"/>
      <c r="B127" s="187" t="s">
        <v>135</v>
      </c>
      <c r="C127" s="135" t="s">
        <v>246</v>
      </c>
      <c r="D127" s="135"/>
      <c r="E127" s="237" t="s">
        <v>247</v>
      </c>
      <c r="F127" s="135" t="s">
        <v>247</v>
      </c>
      <c r="G127" s="135" t="s">
        <v>247</v>
      </c>
      <c r="H127" s="135" t="s">
        <v>247</v>
      </c>
      <c r="I127" s="135" t="s">
        <v>247</v>
      </c>
      <c r="J127" s="135" t="s">
        <v>247</v>
      </c>
      <c r="K127" s="135" t="s">
        <v>247</v>
      </c>
      <c r="L127" s="137">
        <v>50</v>
      </c>
      <c r="M127" s="137">
        <v>1252510.47</v>
      </c>
      <c r="N127" s="137">
        <v>6600</v>
      </c>
      <c r="O127" s="137">
        <v>330000</v>
      </c>
      <c r="P127" s="137">
        <v>1.3299999999999999E-2</v>
      </c>
      <c r="Q127" s="137">
        <v>0.01</v>
      </c>
      <c r="R127" s="137">
        <v>4133284551</v>
      </c>
      <c r="S127" s="137">
        <v>107</v>
      </c>
      <c r="T127" s="137">
        <v>0.16995049100000001</v>
      </c>
      <c r="U127" s="134" t="b">
        <v>0</v>
      </c>
      <c r="V127" s="155">
        <v>60</v>
      </c>
      <c r="W127" s="155">
        <v>10</v>
      </c>
      <c r="X127" s="155">
        <v>7.45</v>
      </c>
      <c r="Y127" s="155">
        <v>77.45</v>
      </c>
    </row>
    <row r="128" spans="1:25">
      <c r="A128" s="289"/>
      <c r="B128" s="187" t="s">
        <v>136</v>
      </c>
      <c r="C128" s="135" t="s">
        <v>246</v>
      </c>
      <c r="D128" s="135"/>
      <c r="E128" s="237" t="s">
        <v>247</v>
      </c>
      <c r="F128" s="135" t="s">
        <v>247</v>
      </c>
      <c r="G128" s="135" t="s">
        <v>247</v>
      </c>
      <c r="H128" s="135" t="s">
        <v>247</v>
      </c>
      <c r="I128" s="135" t="s">
        <v>247</v>
      </c>
      <c r="J128" s="135" t="s">
        <v>247</v>
      </c>
      <c r="K128" s="135" t="s">
        <v>247</v>
      </c>
      <c r="L128" s="137">
        <v>50</v>
      </c>
      <c r="M128" s="137">
        <v>1169797.0149999999</v>
      </c>
      <c r="N128" s="137">
        <v>3524</v>
      </c>
      <c r="O128" s="137">
        <v>176200</v>
      </c>
      <c r="P128" s="137">
        <v>1.4999999999999999E-2</v>
      </c>
      <c r="Q128" s="137">
        <v>9.6249999999999999E-3</v>
      </c>
      <c r="R128" s="137">
        <v>1983888002</v>
      </c>
      <c r="S128" s="137">
        <v>89</v>
      </c>
      <c r="T128" s="137">
        <v>0.25408871599999999</v>
      </c>
      <c r="U128" s="134" t="b">
        <v>0</v>
      </c>
      <c r="V128" s="155">
        <v>60</v>
      </c>
      <c r="W128" s="155">
        <v>10</v>
      </c>
      <c r="X128" s="155">
        <v>11.28</v>
      </c>
      <c r="Y128" s="155">
        <v>81.28</v>
      </c>
    </row>
    <row r="129" spans="1:25">
      <c r="A129" s="289"/>
      <c r="B129" s="187" t="s">
        <v>137</v>
      </c>
      <c r="C129" s="135" t="s">
        <v>248</v>
      </c>
      <c r="D129" s="237" t="s">
        <v>249</v>
      </c>
      <c r="E129" s="237" t="s">
        <v>248</v>
      </c>
      <c r="F129" s="135"/>
      <c r="G129" s="135"/>
      <c r="H129" s="135"/>
      <c r="I129" s="135"/>
      <c r="J129" s="135"/>
      <c r="K129" s="135"/>
      <c r="L129" s="135"/>
      <c r="M129" s="135"/>
      <c r="N129" s="135"/>
      <c r="O129" s="137">
        <v>0</v>
      </c>
      <c r="P129" s="135"/>
      <c r="Q129" s="135"/>
      <c r="R129" s="137" t="s">
        <v>267</v>
      </c>
      <c r="S129" s="137" t="s">
        <v>267</v>
      </c>
      <c r="T129" s="137" t="s">
        <v>267</v>
      </c>
      <c r="U129" s="134" t="b">
        <v>0</v>
      </c>
      <c r="V129" s="155">
        <v>0</v>
      </c>
      <c r="W129" s="155" t="s">
        <v>267</v>
      </c>
      <c r="X129" s="155">
        <v>0</v>
      </c>
      <c r="Y129" s="155">
        <v>0</v>
      </c>
    </row>
    <row r="130" spans="1:25">
      <c r="A130" s="289"/>
      <c r="B130" s="187" t="s">
        <v>138</v>
      </c>
      <c r="C130" s="135" t="s">
        <v>248</v>
      </c>
      <c r="D130" s="237" t="s">
        <v>249</v>
      </c>
      <c r="E130" s="237" t="s">
        <v>248</v>
      </c>
      <c r="F130" s="135"/>
      <c r="G130" s="135"/>
      <c r="H130" s="135"/>
      <c r="I130" s="135"/>
      <c r="J130" s="135"/>
      <c r="K130" s="135"/>
      <c r="L130" s="135"/>
      <c r="M130" s="135"/>
      <c r="N130" s="135"/>
      <c r="O130" s="137">
        <v>0</v>
      </c>
      <c r="P130" s="135"/>
      <c r="Q130" s="135"/>
      <c r="R130" s="137" t="s">
        <v>267</v>
      </c>
      <c r="S130" s="137" t="s">
        <v>267</v>
      </c>
      <c r="T130" s="137" t="s">
        <v>267</v>
      </c>
      <c r="U130" s="134" t="b">
        <v>0</v>
      </c>
      <c r="V130" s="155">
        <v>0</v>
      </c>
      <c r="W130" s="155" t="s">
        <v>267</v>
      </c>
      <c r="X130" s="155">
        <v>0</v>
      </c>
      <c r="Y130" s="155">
        <v>0</v>
      </c>
    </row>
    <row r="131" spans="1:25">
      <c r="A131" s="289"/>
      <c r="B131" s="187" t="s">
        <v>139</v>
      </c>
      <c r="C131" s="135" t="s">
        <v>248</v>
      </c>
      <c r="D131" s="237" t="s">
        <v>249</v>
      </c>
      <c r="E131" s="237" t="s">
        <v>248</v>
      </c>
      <c r="F131" s="135"/>
      <c r="G131" s="135"/>
      <c r="H131" s="135"/>
      <c r="I131" s="135"/>
      <c r="J131" s="135"/>
      <c r="K131" s="135"/>
      <c r="L131" s="135"/>
      <c r="M131" s="135"/>
      <c r="N131" s="135"/>
      <c r="O131" s="137">
        <v>0</v>
      </c>
      <c r="P131" s="135"/>
      <c r="Q131" s="135"/>
      <c r="R131" s="137" t="s">
        <v>267</v>
      </c>
      <c r="S131" s="137" t="s">
        <v>267</v>
      </c>
      <c r="T131" s="137" t="s">
        <v>267</v>
      </c>
      <c r="U131" s="134" t="b">
        <v>0</v>
      </c>
      <c r="V131" s="155">
        <v>0</v>
      </c>
      <c r="W131" s="155" t="s">
        <v>267</v>
      </c>
      <c r="X131" s="155">
        <v>0</v>
      </c>
      <c r="Y131" s="155">
        <v>0</v>
      </c>
    </row>
    <row r="132" spans="1:25">
      <c r="A132" s="289"/>
      <c r="B132" s="187" t="s">
        <v>140</v>
      </c>
      <c r="C132" s="135" t="s">
        <v>246</v>
      </c>
      <c r="D132" s="135"/>
      <c r="E132" s="237" t="s">
        <v>247</v>
      </c>
      <c r="F132" s="135" t="s">
        <v>247</v>
      </c>
      <c r="G132" s="135" t="s">
        <v>247</v>
      </c>
      <c r="H132" s="135" t="s">
        <v>247</v>
      </c>
      <c r="I132" s="135" t="s">
        <v>247</v>
      </c>
      <c r="J132" s="135" t="s">
        <v>247</v>
      </c>
      <c r="K132" s="135" t="s">
        <v>247</v>
      </c>
      <c r="L132" s="137">
        <v>50</v>
      </c>
      <c r="M132" s="137">
        <v>1513653.1310000001</v>
      </c>
      <c r="N132" s="137">
        <v>500</v>
      </c>
      <c r="O132" s="137">
        <v>25000</v>
      </c>
      <c r="P132" s="137">
        <v>1.9199999999999998E-2</v>
      </c>
      <c r="Q132" s="137">
        <v>1.6400000000000001E-2</v>
      </c>
      <c r="R132" s="137">
        <v>620597783.60000002</v>
      </c>
      <c r="S132" s="137">
        <v>74</v>
      </c>
      <c r="T132" s="137">
        <v>0.30745477300000001</v>
      </c>
      <c r="U132" s="134" t="b">
        <v>0</v>
      </c>
      <c r="V132" s="155">
        <v>60</v>
      </c>
      <c r="W132" s="155">
        <v>10</v>
      </c>
      <c r="X132" s="155">
        <v>14.47</v>
      </c>
      <c r="Y132" s="155">
        <v>84.47</v>
      </c>
    </row>
    <row r="133" spans="1:25">
      <c r="A133" s="289"/>
      <c r="B133" s="187" t="s">
        <v>141</v>
      </c>
      <c r="C133" s="135" t="s">
        <v>246</v>
      </c>
      <c r="D133" s="135"/>
      <c r="E133" s="237" t="s">
        <v>247</v>
      </c>
      <c r="F133" s="135" t="s">
        <v>247</v>
      </c>
      <c r="G133" s="135" t="s">
        <v>247</v>
      </c>
      <c r="H133" s="135" t="s">
        <v>247</v>
      </c>
      <c r="I133" s="135" t="s">
        <v>247</v>
      </c>
      <c r="J133" s="135" t="s">
        <v>247</v>
      </c>
      <c r="K133" s="135" t="s">
        <v>247</v>
      </c>
      <c r="L133" s="137">
        <v>50</v>
      </c>
      <c r="M133" s="137">
        <v>1289420.6070000001</v>
      </c>
      <c r="N133" s="137">
        <v>6600</v>
      </c>
      <c r="O133" s="137">
        <v>330000</v>
      </c>
      <c r="P133" s="137">
        <v>2.1299999999999999E-2</v>
      </c>
      <c r="Q133" s="137">
        <v>1.2E-2</v>
      </c>
      <c r="R133" s="137">
        <v>5106105605</v>
      </c>
      <c r="S133" s="137">
        <v>111</v>
      </c>
      <c r="T133" s="137">
        <v>0.13186936599999999</v>
      </c>
      <c r="U133" s="134" t="b">
        <v>0</v>
      </c>
      <c r="V133" s="155">
        <v>60</v>
      </c>
      <c r="W133" s="155">
        <v>10</v>
      </c>
      <c r="X133" s="155">
        <v>6.6</v>
      </c>
      <c r="Y133" s="155">
        <v>76.599999999999994</v>
      </c>
    </row>
    <row r="134" spans="1:25">
      <c r="A134" s="289"/>
      <c r="B134" s="187" t="s">
        <v>142</v>
      </c>
      <c r="C134" s="135" t="s">
        <v>248</v>
      </c>
      <c r="D134" s="237" t="s">
        <v>249</v>
      </c>
      <c r="E134" s="237" t="s">
        <v>248</v>
      </c>
      <c r="F134" s="135"/>
      <c r="G134" s="135"/>
      <c r="H134" s="135"/>
      <c r="I134" s="135"/>
      <c r="J134" s="135"/>
      <c r="K134" s="135"/>
      <c r="L134" s="135"/>
      <c r="M134" s="135"/>
      <c r="N134" s="135"/>
      <c r="O134" s="137">
        <v>0</v>
      </c>
      <c r="P134" s="135"/>
      <c r="Q134" s="135"/>
      <c r="R134" s="137" t="s">
        <v>267</v>
      </c>
      <c r="S134" s="137" t="s">
        <v>267</v>
      </c>
      <c r="T134" s="137" t="s">
        <v>267</v>
      </c>
      <c r="U134" s="134" t="b">
        <v>0</v>
      </c>
      <c r="V134" s="155">
        <v>0</v>
      </c>
      <c r="W134" s="155" t="s">
        <v>267</v>
      </c>
      <c r="X134" s="155">
        <v>0</v>
      </c>
      <c r="Y134" s="155">
        <v>0</v>
      </c>
    </row>
    <row r="135" spans="1:25">
      <c r="A135" s="329" t="s">
        <v>143</v>
      </c>
      <c r="B135" s="188" t="s">
        <v>144</v>
      </c>
      <c r="C135" s="135" t="s">
        <v>246</v>
      </c>
      <c r="D135" s="135"/>
      <c r="E135" s="237" t="s">
        <v>247</v>
      </c>
      <c r="F135" s="135" t="s">
        <v>247</v>
      </c>
      <c r="G135" s="135" t="s">
        <v>247</v>
      </c>
      <c r="H135" s="135" t="s">
        <v>247</v>
      </c>
      <c r="I135" s="135" t="s">
        <v>247</v>
      </c>
      <c r="J135" s="135" t="s">
        <v>247</v>
      </c>
      <c r="K135" s="135" t="s">
        <v>247</v>
      </c>
      <c r="L135" s="137">
        <v>50</v>
      </c>
      <c r="M135" s="137">
        <v>1684754.679</v>
      </c>
      <c r="N135" s="137">
        <v>6416</v>
      </c>
      <c r="O135" s="137">
        <v>320800</v>
      </c>
      <c r="P135" s="137">
        <v>3.2800000000000003E-2</v>
      </c>
      <c r="Q135" s="137">
        <v>2.63E-2</v>
      </c>
      <c r="R135" s="137">
        <v>14214342619</v>
      </c>
      <c r="S135" s="137">
        <v>127</v>
      </c>
      <c r="T135" s="137">
        <v>-0.22467298399999999</v>
      </c>
      <c r="U135" s="134" t="b">
        <v>0</v>
      </c>
      <c r="V135" s="155">
        <v>60</v>
      </c>
      <c r="W135" s="155">
        <v>10</v>
      </c>
      <c r="X135" s="155">
        <v>3.19</v>
      </c>
      <c r="Y135" s="155">
        <v>73.19</v>
      </c>
    </row>
    <row r="136" spans="1:25">
      <c r="A136" s="329"/>
      <c r="B136" s="140" t="s">
        <v>145</v>
      </c>
      <c r="C136" s="135" t="s">
        <v>248</v>
      </c>
      <c r="D136" s="237" t="s">
        <v>249</v>
      </c>
      <c r="E136" s="237" t="s">
        <v>248</v>
      </c>
      <c r="F136" s="135"/>
      <c r="G136" s="135"/>
      <c r="H136" s="135"/>
      <c r="I136" s="135"/>
      <c r="J136" s="135"/>
      <c r="K136" s="135"/>
      <c r="L136" s="135"/>
      <c r="M136" s="135"/>
      <c r="N136" s="135"/>
      <c r="O136" s="137">
        <v>0</v>
      </c>
      <c r="P136" s="135"/>
      <c r="Q136" s="135"/>
      <c r="R136" s="137" t="s">
        <v>267</v>
      </c>
      <c r="S136" s="137" t="s">
        <v>267</v>
      </c>
      <c r="T136" s="137" t="s">
        <v>267</v>
      </c>
      <c r="U136" s="134" t="b">
        <v>0</v>
      </c>
      <c r="V136" s="155">
        <v>0</v>
      </c>
      <c r="W136" s="155" t="s">
        <v>267</v>
      </c>
      <c r="X136" s="155">
        <v>0</v>
      </c>
      <c r="Y136" s="155">
        <v>0</v>
      </c>
    </row>
    <row r="137" spans="1:25">
      <c r="A137" s="329"/>
      <c r="B137" s="188" t="s">
        <v>146</v>
      </c>
      <c r="C137" s="135" t="s">
        <v>246</v>
      </c>
      <c r="D137" s="135"/>
      <c r="E137" s="237" t="s">
        <v>247</v>
      </c>
      <c r="F137" s="135" t="s">
        <v>247</v>
      </c>
      <c r="G137" s="135" t="s">
        <v>247</v>
      </c>
      <c r="H137" s="135" t="s">
        <v>247</v>
      </c>
      <c r="I137" s="135" t="s">
        <v>247</v>
      </c>
      <c r="J137" s="135" t="s">
        <v>247</v>
      </c>
      <c r="K137" s="135" t="s">
        <v>247</v>
      </c>
      <c r="L137" s="137">
        <v>50</v>
      </c>
      <c r="M137" s="137">
        <v>3099501.6320000002</v>
      </c>
      <c r="N137" s="137">
        <v>35624</v>
      </c>
      <c r="O137" s="137">
        <v>1781200</v>
      </c>
      <c r="P137" s="137">
        <v>4.1599999999999998E-2</v>
      </c>
      <c r="Q137" s="137">
        <v>2.4899999999999999E-2</v>
      </c>
      <c r="R137" s="204">
        <v>137000000000</v>
      </c>
      <c r="S137" s="137">
        <v>140</v>
      </c>
      <c r="T137" s="137">
        <v>-5.0494713449999997</v>
      </c>
      <c r="U137" s="134" t="b">
        <v>0</v>
      </c>
      <c r="V137" s="155">
        <v>60</v>
      </c>
      <c r="W137" s="155">
        <v>10</v>
      </c>
      <c r="X137" s="155">
        <v>0.43</v>
      </c>
      <c r="Y137" s="155">
        <v>70.430000000000007</v>
      </c>
    </row>
    <row r="138" spans="1:25">
      <c r="A138" s="329"/>
      <c r="B138" s="188" t="s">
        <v>148</v>
      </c>
      <c r="C138" s="135" t="s">
        <v>248</v>
      </c>
      <c r="D138" s="237" t="s">
        <v>249</v>
      </c>
      <c r="E138" s="237" t="s">
        <v>248</v>
      </c>
      <c r="F138" s="135"/>
      <c r="G138" s="135"/>
      <c r="H138" s="135"/>
      <c r="I138" s="135"/>
      <c r="J138" s="135"/>
      <c r="K138" s="135"/>
      <c r="L138" s="135"/>
      <c r="M138" s="135"/>
      <c r="N138" s="135"/>
      <c r="O138" s="137">
        <v>0</v>
      </c>
      <c r="P138" s="135"/>
      <c r="Q138" s="135"/>
      <c r="R138" s="137" t="s">
        <v>267</v>
      </c>
      <c r="S138" s="137" t="s">
        <v>267</v>
      </c>
      <c r="T138" s="137" t="s">
        <v>267</v>
      </c>
      <c r="U138" s="134" t="b">
        <v>0</v>
      </c>
      <c r="V138" s="155">
        <v>0</v>
      </c>
      <c r="W138" s="155" t="s">
        <v>267</v>
      </c>
      <c r="X138" s="155">
        <v>0</v>
      </c>
      <c r="Y138" s="155">
        <v>0</v>
      </c>
    </row>
    <row r="139" spans="1:25">
      <c r="A139" s="329"/>
      <c r="B139" s="188" t="s">
        <v>149</v>
      </c>
      <c r="C139" s="135" t="s">
        <v>248</v>
      </c>
      <c r="D139" s="237" t="s">
        <v>249</v>
      </c>
      <c r="E139" s="237" t="s">
        <v>248</v>
      </c>
      <c r="F139" s="135"/>
      <c r="G139" s="135"/>
      <c r="H139" s="135"/>
      <c r="I139" s="135"/>
      <c r="J139" s="135"/>
      <c r="K139" s="135"/>
      <c r="L139" s="135"/>
      <c r="M139" s="135"/>
      <c r="N139" s="135"/>
      <c r="O139" s="137">
        <v>0</v>
      </c>
      <c r="P139" s="135"/>
      <c r="Q139" s="135"/>
      <c r="R139" s="137" t="s">
        <v>267</v>
      </c>
      <c r="S139" s="137" t="s">
        <v>267</v>
      </c>
      <c r="T139" s="137" t="s">
        <v>267</v>
      </c>
      <c r="U139" s="134" t="b">
        <v>0</v>
      </c>
      <c r="V139" s="155">
        <v>0</v>
      </c>
      <c r="W139" s="155" t="s">
        <v>267</v>
      </c>
      <c r="X139" s="155">
        <v>0</v>
      </c>
      <c r="Y139" s="155">
        <v>0</v>
      </c>
    </row>
    <row r="140" spans="1:25">
      <c r="A140" s="329"/>
      <c r="B140" s="188" t="s">
        <v>150</v>
      </c>
      <c r="C140" s="135" t="s">
        <v>246</v>
      </c>
      <c r="D140" s="135"/>
      <c r="E140" s="237" t="s">
        <v>247</v>
      </c>
      <c r="F140" s="135" t="s">
        <v>247</v>
      </c>
      <c r="G140" s="135" t="s">
        <v>247</v>
      </c>
      <c r="H140" s="135" t="s">
        <v>247</v>
      </c>
      <c r="I140" s="135" t="s">
        <v>247</v>
      </c>
      <c r="J140" s="135" t="s">
        <v>247</v>
      </c>
      <c r="K140" s="135" t="s">
        <v>247</v>
      </c>
      <c r="L140" s="137">
        <v>50</v>
      </c>
      <c r="M140" s="137">
        <v>1773605.247</v>
      </c>
      <c r="N140" s="137">
        <v>200</v>
      </c>
      <c r="O140" s="137">
        <v>10000</v>
      </c>
      <c r="P140" s="137">
        <v>2.2499999999999999E-2</v>
      </c>
      <c r="Q140" s="137">
        <v>1.7399999999999999E-2</v>
      </c>
      <c r="R140" s="137">
        <v>308607313</v>
      </c>
      <c r="S140" s="137">
        <v>54</v>
      </c>
      <c r="T140" s="137">
        <v>0.31966765400000002</v>
      </c>
      <c r="U140" s="134" t="b">
        <v>0</v>
      </c>
      <c r="V140" s="155">
        <v>60</v>
      </c>
      <c r="W140" s="155">
        <v>10</v>
      </c>
      <c r="X140" s="155">
        <v>18.72</v>
      </c>
      <c r="Y140" s="155">
        <v>88.72</v>
      </c>
    </row>
    <row r="141" spans="1:25">
      <c r="A141" s="329"/>
      <c r="B141" s="188" t="s">
        <v>151</v>
      </c>
      <c r="C141" s="135" t="s">
        <v>246</v>
      </c>
      <c r="D141" s="135"/>
      <c r="E141" s="237" t="s">
        <v>247</v>
      </c>
      <c r="F141" s="135" t="s">
        <v>247</v>
      </c>
      <c r="G141" s="135" t="s">
        <v>247</v>
      </c>
      <c r="H141" s="135" t="s">
        <v>247</v>
      </c>
      <c r="I141" s="135" t="s">
        <v>247</v>
      </c>
      <c r="J141" s="135" t="s">
        <v>247</v>
      </c>
      <c r="K141" s="135" t="s">
        <v>247</v>
      </c>
      <c r="L141" s="137">
        <v>50</v>
      </c>
      <c r="M141" s="137">
        <v>1183483.6399999999</v>
      </c>
      <c r="N141" s="137">
        <v>12400</v>
      </c>
      <c r="O141" s="137">
        <v>620000</v>
      </c>
      <c r="P141" s="137">
        <v>1.21E-2</v>
      </c>
      <c r="Q141" s="137">
        <v>8.2489999999999994E-3</v>
      </c>
      <c r="R141" s="137">
        <v>6052785057</v>
      </c>
      <c r="S141" s="137">
        <v>115</v>
      </c>
      <c r="T141" s="137">
        <v>9.4811556000000005E-2</v>
      </c>
      <c r="U141" s="134" t="b">
        <v>0</v>
      </c>
      <c r="V141" s="155">
        <v>60</v>
      </c>
      <c r="W141" s="155">
        <v>10</v>
      </c>
      <c r="X141" s="155">
        <v>5.74</v>
      </c>
      <c r="Y141" s="155">
        <v>75.739999999999995</v>
      </c>
    </row>
    <row r="142" spans="1:25">
      <c r="A142" s="329"/>
      <c r="B142" s="188" t="s">
        <v>152</v>
      </c>
      <c r="C142" s="135" t="s">
        <v>246</v>
      </c>
      <c r="D142" s="135"/>
      <c r="E142" s="237" t="s">
        <v>247</v>
      </c>
      <c r="F142" s="135" t="s">
        <v>247</v>
      </c>
      <c r="G142" s="135" t="s">
        <v>247</v>
      </c>
      <c r="H142" s="135" t="s">
        <v>247</v>
      </c>
      <c r="I142" s="135" t="s">
        <v>247</v>
      </c>
      <c r="J142" s="135" t="s">
        <v>247</v>
      </c>
      <c r="K142" s="135" t="s">
        <v>247</v>
      </c>
      <c r="L142" s="137">
        <v>50</v>
      </c>
      <c r="M142" s="137">
        <v>1230299.388</v>
      </c>
      <c r="N142" s="137">
        <v>3624</v>
      </c>
      <c r="O142" s="137">
        <v>181200</v>
      </c>
      <c r="P142" s="137">
        <v>1.6E-2</v>
      </c>
      <c r="Q142" s="137">
        <v>1.14E-2</v>
      </c>
      <c r="R142" s="137">
        <v>2541404840</v>
      </c>
      <c r="S142" s="137">
        <v>97</v>
      </c>
      <c r="T142" s="137">
        <v>0.23226469399999999</v>
      </c>
      <c r="U142" s="134" t="b">
        <v>0</v>
      </c>
      <c r="V142" s="155">
        <v>60</v>
      </c>
      <c r="W142" s="155">
        <v>10</v>
      </c>
      <c r="X142" s="155">
        <v>9.57</v>
      </c>
      <c r="Y142" s="155">
        <v>79.569999999999993</v>
      </c>
    </row>
    <row r="143" spans="1:25">
      <c r="A143" s="329"/>
      <c r="B143" s="188" t="s">
        <v>153</v>
      </c>
      <c r="C143" s="135" t="s">
        <v>246</v>
      </c>
      <c r="D143" s="135"/>
      <c r="E143" s="237" t="s">
        <v>247</v>
      </c>
      <c r="F143" s="135" t="s">
        <v>247</v>
      </c>
      <c r="G143" s="135" t="s">
        <v>247</v>
      </c>
      <c r="H143" s="135" t="s">
        <v>247</v>
      </c>
      <c r="I143" s="135" t="s">
        <v>247</v>
      </c>
      <c r="J143" s="135" t="s">
        <v>247</v>
      </c>
      <c r="K143" s="135" t="s">
        <v>247</v>
      </c>
      <c r="L143" s="137">
        <v>50</v>
      </c>
      <c r="M143" s="137">
        <v>1133299.3500000001</v>
      </c>
      <c r="N143" s="137">
        <v>3524</v>
      </c>
      <c r="O143" s="137">
        <v>176200</v>
      </c>
      <c r="P143" s="137">
        <v>1.43E-2</v>
      </c>
      <c r="Q143" s="137">
        <v>9.3130000000000001E-3</v>
      </c>
      <c r="R143" s="137">
        <v>1859688249</v>
      </c>
      <c r="S143" s="137">
        <v>88</v>
      </c>
      <c r="T143" s="137">
        <v>0.25895052099999999</v>
      </c>
      <c r="U143" s="134" t="b">
        <v>0</v>
      </c>
      <c r="V143" s="155">
        <v>60</v>
      </c>
      <c r="W143" s="155">
        <v>10</v>
      </c>
      <c r="X143" s="155">
        <v>11.49</v>
      </c>
      <c r="Y143" s="155">
        <v>81.489999999999995</v>
      </c>
    </row>
    <row r="144" spans="1:25">
      <c r="A144" s="329"/>
      <c r="B144" s="188" t="s">
        <v>154</v>
      </c>
      <c r="C144" s="135" t="s">
        <v>246</v>
      </c>
      <c r="D144" s="135"/>
      <c r="E144" s="237" t="s">
        <v>247</v>
      </c>
      <c r="F144" s="135" t="s">
        <v>247</v>
      </c>
      <c r="G144" s="135" t="s">
        <v>247</v>
      </c>
      <c r="H144" s="135" t="s">
        <v>247</v>
      </c>
      <c r="I144" s="135" t="s">
        <v>247</v>
      </c>
      <c r="J144" s="135" t="s">
        <v>247</v>
      </c>
      <c r="K144" s="135" t="s">
        <v>247</v>
      </c>
      <c r="L144" s="137">
        <v>50</v>
      </c>
      <c r="M144" s="137">
        <v>1619843.2080000001</v>
      </c>
      <c r="N144" s="137">
        <v>200</v>
      </c>
      <c r="O144" s="137">
        <v>10000</v>
      </c>
      <c r="P144" s="137">
        <v>3.8399999999999997E-2</v>
      </c>
      <c r="Q144" s="137">
        <v>3.1699999999999999E-2</v>
      </c>
      <c r="R144" s="137">
        <v>513490296.80000001</v>
      </c>
      <c r="S144" s="137">
        <v>72</v>
      </c>
      <c r="T144" s="137">
        <v>0.31164750099999999</v>
      </c>
      <c r="U144" s="134" t="b">
        <v>0</v>
      </c>
      <c r="V144" s="155">
        <v>60</v>
      </c>
      <c r="W144" s="155">
        <v>10</v>
      </c>
      <c r="X144" s="155">
        <v>14.89</v>
      </c>
      <c r="Y144" s="155">
        <v>84.89</v>
      </c>
    </row>
    <row r="145" spans="1:25">
      <c r="A145" s="329"/>
      <c r="B145" s="188" t="s">
        <v>155</v>
      </c>
      <c r="C145" s="135" t="s">
        <v>246</v>
      </c>
      <c r="D145" s="135"/>
      <c r="E145" s="237" t="s">
        <v>247</v>
      </c>
      <c r="F145" s="135" t="s">
        <v>247</v>
      </c>
      <c r="G145" s="135" t="s">
        <v>247</v>
      </c>
      <c r="H145" s="135" t="s">
        <v>247</v>
      </c>
      <c r="I145" s="135" t="s">
        <v>247</v>
      </c>
      <c r="J145" s="135" t="s">
        <v>247</v>
      </c>
      <c r="K145" s="135" t="s">
        <v>247</v>
      </c>
      <c r="L145" s="137">
        <v>50</v>
      </c>
      <c r="M145" s="137">
        <v>2180988.5520000001</v>
      </c>
      <c r="N145" s="137">
        <v>200</v>
      </c>
      <c r="O145" s="137">
        <v>10000</v>
      </c>
      <c r="P145" s="137">
        <v>1.9199999999999998E-2</v>
      </c>
      <c r="Q145" s="137">
        <v>1.5299999999999999E-2</v>
      </c>
      <c r="R145" s="137">
        <v>333691248.5</v>
      </c>
      <c r="S145" s="137">
        <v>58</v>
      </c>
      <c r="T145" s="137">
        <v>0.31868574300000002</v>
      </c>
      <c r="U145" s="134" t="b">
        <v>0</v>
      </c>
      <c r="V145" s="155">
        <v>60</v>
      </c>
      <c r="W145" s="155">
        <v>10</v>
      </c>
      <c r="X145" s="155">
        <v>17.87</v>
      </c>
      <c r="Y145" s="155">
        <v>87.87</v>
      </c>
    </row>
    <row r="146" spans="1:25">
      <c r="A146" s="329"/>
      <c r="B146" s="140" t="s">
        <v>156</v>
      </c>
      <c r="C146" s="135" t="s">
        <v>248</v>
      </c>
      <c r="D146" s="237" t="s">
        <v>249</v>
      </c>
      <c r="E146" s="237" t="s">
        <v>248</v>
      </c>
      <c r="F146" s="135"/>
      <c r="G146" s="135"/>
      <c r="H146" s="135"/>
      <c r="I146" s="135"/>
      <c r="J146" s="135"/>
      <c r="K146" s="135"/>
      <c r="L146" s="135"/>
      <c r="M146" s="135"/>
      <c r="N146" s="135"/>
      <c r="O146" s="137">
        <v>0</v>
      </c>
      <c r="P146" s="135"/>
      <c r="Q146" s="135"/>
      <c r="R146" s="137" t="s">
        <v>267</v>
      </c>
      <c r="S146" s="137" t="s">
        <v>267</v>
      </c>
      <c r="T146" s="137" t="s">
        <v>267</v>
      </c>
      <c r="U146" s="134" t="b">
        <v>0</v>
      </c>
      <c r="V146" s="155">
        <v>0</v>
      </c>
      <c r="W146" s="155" t="s">
        <v>267</v>
      </c>
      <c r="X146" s="155">
        <v>0</v>
      </c>
      <c r="Y146" s="155">
        <v>0</v>
      </c>
    </row>
    <row r="147" spans="1:25">
      <c r="A147" s="329"/>
      <c r="B147" s="188" t="s">
        <v>157</v>
      </c>
      <c r="C147" s="135" t="s">
        <v>246</v>
      </c>
      <c r="D147" s="135"/>
      <c r="E147" s="237" t="s">
        <v>247</v>
      </c>
      <c r="F147" s="135" t="s">
        <v>247</v>
      </c>
      <c r="G147" s="135" t="s">
        <v>247</v>
      </c>
      <c r="H147" s="135" t="s">
        <v>247</v>
      </c>
      <c r="I147" s="135" t="s">
        <v>247</v>
      </c>
      <c r="J147" s="135" t="s">
        <v>247</v>
      </c>
      <c r="K147" s="135" t="s">
        <v>247</v>
      </c>
      <c r="L147" s="137">
        <v>50</v>
      </c>
      <c r="M147" s="137">
        <v>1143054.976</v>
      </c>
      <c r="N147" s="137">
        <v>3234</v>
      </c>
      <c r="O147" s="137">
        <v>161700</v>
      </c>
      <c r="P147" s="137">
        <v>1.5100000000000001E-2</v>
      </c>
      <c r="Q147" s="204">
        <v>9.0500000000000008E-3</v>
      </c>
      <c r="R147" s="137">
        <v>1673468834</v>
      </c>
      <c r="S147" s="137">
        <v>86</v>
      </c>
      <c r="T147" s="137">
        <v>0.26624008799999999</v>
      </c>
      <c r="U147" s="134" t="b">
        <v>0</v>
      </c>
      <c r="V147" s="155">
        <v>60</v>
      </c>
      <c r="W147" s="155">
        <v>10</v>
      </c>
      <c r="X147" s="155">
        <v>11.91</v>
      </c>
      <c r="Y147" s="155">
        <v>81.91</v>
      </c>
    </row>
    <row r="148" spans="1:25">
      <c r="A148" s="329"/>
      <c r="B148" s="188" t="s">
        <v>158</v>
      </c>
      <c r="C148" s="135" t="s">
        <v>246</v>
      </c>
      <c r="D148" s="135"/>
      <c r="E148" s="237" t="s">
        <v>247</v>
      </c>
      <c r="F148" s="135" t="s">
        <v>247</v>
      </c>
      <c r="G148" s="135" t="s">
        <v>247</v>
      </c>
      <c r="H148" s="135" t="s">
        <v>247</v>
      </c>
      <c r="I148" s="135" t="s">
        <v>247</v>
      </c>
      <c r="J148" s="135" t="s">
        <v>247</v>
      </c>
      <c r="K148" s="135" t="s">
        <v>247</v>
      </c>
      <c r="L148" s="137">
        <v>50</v>
      </c>
      <c r="M148" s="137">
        <v>1819127.33</v>
      </c>
      <c r="N148" s="137">
        <v>1100</v>
      </c>
      <c r="O148" s="137">
        <v>55000</v>
      </c>
      <c r="P148" s="137">
        <v>3.6999999999999998E-2</v>
      </c>
      <c r="Q148" s="137">
        <v>3.15E-2</v>
      </c>
      <c r="R148" s="137">
        <v>3151638100</v>
      </c>
      <c r="S148" s="137">
        <v>102</v>
      </c>
      <c r="T148" s="137">
        <v>0.20837708599999999</v>
      </c>
      <c r="U148" s="134" t="b">
        <v>0</v>
      </c>
      <c r="V148" s="155">
        <v>60</v>
      </c>
      <c r="W148" s="155">
        <v>10</v>
      </c>
      <c r="X148" s="155">
        <v>8.51</v>
      </c>
      <c r="Y148" s="155">
        <v>78.510000000000005</v>
      </c>
    </row>
    <row r="149" spans="1:25">
      <c r="A149" s="329"/>
      <c r="B149" s="188" t="s">
        <v>159</v>
      </c>
      <c r="C149" s="152" t="s">
        <v>246</v>
      </c>
      <c r="D149" s="152"/>
      <c r="E149" s="240" t="s">
        <v>247</v>
      </c>
      <c r="F149" s="152" t="s">
        <v>247</v>
      </c>
      <c r="G149" s="152" t="s">
        <v>247</v>
      </c>
      <c r="H149" s="152" t="s">
        <v>247</v>
      </c>
      <c r="I149" s="152" t="s">
        <v>247</v>
      </c>
      <c r="J149" s="152" t="s">
        <v>247</v>
      </c>
      <c r="K149" s="152" t="s">
        <v>247</v>
      </c>
      <c r="L149" s="155">
        <v>50</v>
      </c>
      <c r="M149" s="155">
        <v>1529548.99</v>
      </c>
      <c r="N149" s="155">
        <v>200</v>
      </c>
      <c r="O149" s="155">
        <v>10000</v>
      </c>
      <c r="P149" s="137">
        <v>1.4200000000000001E-2</v>
      </c>
      <c r="Q149" s="137">
        <v>1.11E-2</v>
      </c>
      <c r="R149" s="137">
        <v>169779937.90000001</v>
      </c>
      <c r="S149" s="137">
        <v>26</v>
      </c>
      <c r="T149" s="137">
        <v>0.32510205800000003</v>
      </c>
      <c r="U149" s="134" t="b">
        <v>0</v>
      </c>
      <c r="V149" s="155">
        <v>60</v>
      </c>
      <c r="W149" s="155">
        <v>10</v>
      </c>
      <c r="X149" s="155">
        <v>24.68</v>
      </c>
      <c r="Y149" s="155">
        <v>94.68</v>
      </c>
    </row>
    <row r="150" spans="1:25" ht="26.65">
      <c r="A150" s="329"/>
      <c r="B150" s="188" t="s">
        <v>160</v>
      </c>
      <c r="C150" s="158" t="s">
        <v>252</v>
      </c>
      <c r="D150" s="158"/>
      <c r="E150" s="158" t="s">
        <v>247</v>
      </c>
      <c r="F150" s="158" t="s">
        <v>247</v>
      </c>
      <c r="G150" s="158" t="s">
        <v>247</v>
      </c>
      <c r="H150" s="158" t="s">
        <v>247</v>
      </c>
      <c r="I150" s="158" t="s">
        <v>247</v>
      </c>
      <c r="J150" s="158" t="s">
        <v>247</v>
      </c>
      <c r="K150" s="158" t="s">
        <v>247</v>
      </c>
      <c r="L150" s="161">
        <v>50</v>
      </c>
      <c r="M150" s="161">
        <v>2278054.2110000001</v>
      </c>
      <c r="N150" s="161">
        <v>200</v>
      </c>
      <c r="O150" s="161">
        <v>10000</v>
      </c>
      <c r="P150" s="137">
        <v>7.3200000000000001E-2</v>
      </c>
      <c r="Q150" s="137">
        <v>5.0999999999999997E-2</v>
      </c>
      <c r="R150" s="137">
        <v>1161807648</v>
      </c>
      <c r="S150" s="137">
        <v>82</v>
      </c>
      <c r="T150" s="137">
        <v>0.28626908899999998</v>
      </c>
      <c r="U150" s="134" t="b">
        <v>0</v>
      </c>
      <c r="V150" s="155">
        <v>42</v>
      </c>
      <c r="W150" s="155">
        <v>10</v>
      </c>
      <c r="X150" s="155">
        <v>12.77</v>
      </c>
      <c r="Y150" s="155">
        <v>64.77</v>
      </c>
    </row>
    <row r="151" spans="1:25">
      <c r="A151" s="329"/>
      <c r="B151" s="188" t="s">
        <v>161</v>
      </c>
      <c r="C151" s="152" t="s">
        <v>246</v>
      </c>
      <c r="D151" s="152"/>
      <c r="E151" s="240" t="s">
        <v>247</v>
      </c>
      <c r="F151" s="152" t="s">
        <v>247</v>
      </c>
      <c r="G151" s="152" t="s">
        <v>247</v>
      </c>
      <c r="H151" s="152" t="s">
        <v>247</v>
      </c>
      <c r="I151" s="152" t="s">
        <v>247</v>
      </c>
      <c r="J151" s="152" t="s">
        <v>247</v>
      </c>
      <c r="K151" s="152" t="s">
        <v>247</v>
      </c>
      <c r="L151" s="155">
        <v>50</v>
      </c>
      <c r="M151" s="155">
        <v>1728739.3640000001</v>
      </c>
      <c r="N151" s="155">
        <v>200</v>
      </c>
      <c r="O151" s="155">
        <v>10000</v>
      </c>
      <c r="P151" s="137">
        <v>2.3699999999999999E-2</v>
      </c>
      <c r="Q151" s="137">
        <v>2.1100000000000001E-2</v>
      </c>
      <c r="R151" s="137">
        <v>364764005.80000001</v>
      </c>
      <c r="S151" s="137">
        <v>63</v>
      </c>
      <c r="T151" s="137">
        <v>0.31746939800000001</v>
      </c>
      <c r="U151" s="134" t="b">
        <v>0</v>
      </c>
      <c r="V151" s="155">
        <v>60</v>
      </c>
      <c r="W151" s="155">
        <v>10</v>
      </c>
      <c r="X151" s="155">
        <v>16.809999999999999</v>
      </c>
      <c r="Y151" s="155">
        <v>86.81</v>
      </c>
    </row>
    <row r="152" spans="1:25">
      <c r="A152" s="329"/>
      <c r="B152" s="195" t="s">
        <v>162</v>
      </c>
      <c r="C152" s="158" t="s">
        <v>246</v>
      </c>
      <c r="D152" s="158"/>
      <c r="E152" s="242" t="s">
        <v>247</v>
      </c>
      <c r="F152" s="158" t="s">
        <v>247</v>
      </c>
      <c r="G152" s="158" t="s">
        <v>247</v>
      </c>
      <c r="H152" s="158" t="s">
        <v>247</v>
      </c>
      <c r="I152" s="158" t="s">
        <v>247</v>
      </c>
      <c r="J152" s="158" t="s">
        <v>247</v>
      </c>
      <c r="K152" s="158" t="s">
        <v>247</v>
      </c>
      <c r="L152" s="161">
        <v>50</v>
      </c>
      <c r="M152" s="161">
        <v>1169000.192</v>
      </c>
      <c r="N152" s="161">
        <v>3624</v>
      </c>
      <c r="O152" s="161">
        <v>181200</v>
      </c>
      <c r="P152" s="137">
        <v>1.66E-2</v>
      </c>
      <c r="Q152" s="137">
        <v>1.12E-2</v>
      </c>
      <c r="R152" s="137">
        <v>2372415749</v>
      </c>
      <c r="S152" s="137">
        <v>94</v>
      </c>
      <c r="T152" s="137">
        <v>0.23887978000000001</v>
      </c>
      <c r="U152" s="134" t="b">
        <v>0</v>
      </c>
      <c r="V152" s="155">
        <v>60</v>
      </c>
      <c r="W152" s="155">
        <v>10</v>
      </c>
      <c r="X152" s="155">
        <v>10.210000000000001</v>
      </c>
      <c r="Y152" s="155">
        <v>80.209999999999994</v>
      </c>
    </row>
    <row r="153" spans="1:25">
      <c r="A153" s="329"/>
      <c r="B153" s="195" t="s">
        <v>163</v>
      </c>
      <c r="C153" s="152" t="s">
        <v>248</v>
      </c>
      <c r="D153" s="152" t="s">
        <v>249</v>
      </c>
      <c r="E153" s="152" t="s">
        <v>248</v>
      </c>
      <c r="F153" s="152"/>
      <c r="G153" s="152"/>
      <c r="H153" s="152"/>
      <c r="I153" s="152"/>
      <c r="J153" s="152"/>
      <c r="K153" s="152"/>
      <c r="L153" s="152"/>
      <c r="M153" s="152"/>
      <c r="N153" s="152"/>
      <c r="O153" s="155">
        <v>0</v>
      </c>
      <c r="P153" s="135"/>
      <c r="Q153" s="135"/>
      <c r="R153" s="137" t="s">
        <v>267</v>
      </c>
      <c r="S153" s="137" t="s">
        <v>267</v>
      </c>
      <c r="T153" s="137" t="s">
        <v>267</v>
      </c>
      <c r="U153" s="134" t="b">
        <v>0</v>
      </c>
      <c r="V153" s="155">
        <v>0</v>
      </c>
      <c r="W153" s="155" t="s">
        <v>267</v>
      </c>
      <c r="X153" s="155">
        <v>0</v>
      </c>
      <c r="Y153" s="155">
        <v>0</v>
      </c>
    </row>
    <row r="154" spans="1:25">
      <c r="A154" s="329"/>
      <c r="B154" s="195" t="s">
        <v>164</v>
      </c>
      <c r="C154" s="158" t="s">
        <v>248</v>
      </c>
      <c r="D154" s="242" t="s">
        <v>249</v>
      </c>
      <c r="E154" s="242" t="s">
        <v>248</v>
      </c>
      <c r="F154" s="158"/>
      <c r="G154" s="158"/>
      <c r="H154" s="158"/>
      <c r="I154" s="158"/>
      <c r="J154" s="158"/>
      <c r="K154" s="158"/>
      <c r="L154" s="158"/>
      <c r="M154" s="158"/>
      <c r="N154" s="158"/>
      <c r="O154" s="161">
        <v>0</v>
      </c>
      <c r="P154" s="135"/>
      <c r="Q154" s="135"/>
      <c r="R154" s="137" t="s">
        <v>267</v>
      </c>
      <c r="S154" s="137" t="s">
        <v>267</v>
      </c>
      <c r="T154" s="137" t="s">
        <v>267</v>
      </c>
      <c r="U154" s="134" t="b">
        <v>0</v>
      </c>
      <c r="V154" s="155">
        <v>0</v>
      </c>
      <c r="W154" s="155" t="s">
        <v>267</v>
      </c>
      <c r="X154" s="155">
        <v>0</v>
      </c>
      <c r="Y154" s="155">
        <v>0</v>
      </c>
    </row>
    <row r="155" spans="1:25">
      <c r="A155" s="329"/>
      <c r="B155" s="195" t="s">
        <v>165</v>
      </c>
      <c r="C155" s="152" t="s">
        <v>246</v>
      </c>
      <c r="D155" s="152"/>
      <c r="E155" s="240" t="s">
        <v>247</v>
      </c>
      <c r="F155" s="152" t="s">
        <v>247</v>
      </c>
      <c r="G155" s="152" t="s">
        <v>247</v>
      </c>
      <c r="H155" s="152" t="s">
        <v>247</v>
      </c>
      <c r="I155" s="152" t="s">
        <v>247</v>
      </c>
      <c r="J155" s="152" t="s">
        <v>247</v>
      </c>
      <c r="K155" s="152" t="s">
        <v>247</v>
      </c>
      <c r="L155" s="155">
        <v>50</v>
      </c>
      <c r="M155" s="155">
        <v>2100559.318</v>
      </c>
      <c r="N155" s="155">
        <v>28000</v>
      </c>
      <c r="O155" s="155">
        <v>1400000</v>
      </c>
      <c r="P155" s="137">
        <v>1.61E-2</v>
      </c>
      <c r="Q155" s="137">
        <v>1.35E-2</v>
      </c>
      <c r="R155" s="137">
        <v>39700571113</v>
      </c>
      <c r="S155" s="137">
        <v>133</v>
      </c>
      <c r="T155" s="137">
        <v>-1.222332553</v>
      </c>
      <c r="U155" s="134" t="b">
        <v>0</v>
      </c>
      <c r="V155" s="155">
        <v>60</v>
      </c>
      <c r="W155" s="155">
        <v>10</v>
      </c>
      <c r="X155" s="155">
        <v>1.91</v>
      </c>
      <c r="Y155" s="155">
        <v>71.91</v>
      </c>
    </row>
    <row r="156" spans="1:25">
      <c r="A156" s="329"/>
      <c r="B156" s="195" t="s">
        <v>166</v>
      </c>
      <c r="C156" s="158" t="s">
        <v>246</v>
      </c>
      <c r="D156" s="158"/>
      <c r="E156" s="242" t="s">
        <v>247</v>
      </c>
      <c r="F156" s="158" t="s">
        <v>247</v>
      </c>
      <c r="G156" s="158" t="s">
        <v>247</v>
      </c>
      <c r="H156" s="158" t="s">
        <v>247</v>
      </c>
      <c r="I156" s="158" t="s">
        <v>247</v>
      </c>
      <c r="J156" s="158" t="s">
        <v>247</v>
      </c>
      <c r="K156" s="158" t="s">
        <v>247</v>
      </c>
      <c r="L156" s="161">
        <v>50</v>
      </c>
      <c r="M156" s="161">
        <v>1296198.2949999999</v>
      </c>
      <c r="N156" s="161">
        <v>3276</v>
      </c>
      <c r="O156" s="161">
        <v>163800</v>
      </c>
      <c r="P156" s="137">
        <v>2.2200000000000001E-2</v>
      </c>
      <c r="Q156" s="137">
        <v>1.95E-2</v>
      </c>
      <c r="R156" s="137">
        <v>4140186975</v>
      </c>
      <c r="S156" s="137">
        <v>108</v>
      </c>
      <c r="T156" s="137">
        <v>0.16968029500000001</v>
      </c>
      <c r="U156" s="134" t="b">
        <v>0</v>
      </c>
      <c r="V156" s="155">
        <v>60</v>
      </c>
      <c r="W156" s="155">
        <v>10</v>
      </c>
      <c r="X156" s="155">
        <v>7.23</v>
      </c>
      <c r="Y156" s="155">
        <v>77.23</v>
      </c>
    </row>
    <row r="157" spans="1:25">
      <c r="A157" s="329"/>
      <c r="B157" s="195" t="s">
        <v>167</v>
      </c>
      <c r="C157" s="152" t="s">
        <v>246</v>
      </c>
      <c r="D157" s="152"/>
      <c r="E157" s="240" t="s">
        <v>247</v>
      </c>
      <c r="F157" s="152" t="s">
        <v>247</v>
      </c>
      <c r="G157" s="152" t="s">
        <v>247</v>
      </c>
      <c r="H157" s="152" t="s">
        <v>247</v>
      </c>
      <c r="I157" s="152" t="s">
        <v>247</v>
      </c>
      <c r="J157" s="152" t="s">
        <v>247</v>
      </c>
      <c r="K157" s="152" t="s">
        <v>247</v>
      </c>
      <c r="L157" s="155">
        <v>50</v>
      </c>
      <c r="M157" s="155">
        <v>1425361.9129999999</v>
      </c>
      <c r="N157" s="155">
        <v>200</v>
      </c>
      <c r="O157" s="155">
        <v>10000</v>
      </c>
      <c r="P157" s="137">
        <v>1.77E-2</v>
      </c>
      <c r="Q157" s="137">
        <v>8.1460000000000005E-3</v>
      </c>
      <c r="R157" s="137">
        <v>116109981.40000001</v>
      </c>
      <c r="S157" s="137">
        <v>6</v>
      </c>
      <c r="T157" s="137">
        <v>0.32720297100000001</v>
      </c>
      <c r="U157" s="134" t="b">
        <v>0</v>
      </c>
      <c r="V157" s="155">
        <v>60</v>
      </c>
      <c r="W157" s="155">
        <v>10</v>
      </c>
      <c r="X157" s="155">
        <v>28.94</v>
      </c>
      <c r="Y157" s="155">
        <v>98.94</v>
      </c>
    </row>
    <row r="158" spans="1:25" ht="26.65">
      <c r="A158" s="329"/>
      <c r="B158" s="195" t="s">
        <v>168</v>
      </c>
      <c r="C158" s="158" t="s">
        <v>252</v>
      </c>
      <c r="D158" s="158"/>
      <c r="E158" s="158" t="s">
        <v>247</v>
      </c>
      <c r="F158" s="158" t="s">
        <v>247</v>
      </c>
      <c r="G158" s="158" t="s">
        <v>247</v>
      </c>
      <c r="H158" s="158" t="s">
        <v>247</v>
      </c>
      <c r="I158" s="158" t="s">
        <v>247</v>
      </c>
      <c r="J158" s="158" t="s">
        <v>247</v>
      </c>
      <c r="K158" s="158" t="s">
        <v>247</v>
      </c>
      <c r="L158" s="161">
        <v>50</v>
      </c>
      <c r="M158" s="161">
        <v>2031576.2350000001</v>
      </c>
      <c r="N158" s="161">
        <v>200</v>
      </c>
      <c r="O158" s="161">
        <v>10000</v>
      </c>
      <c r="P158" s="137">
        <v>5.7200000000000001E-2</v>
      </c>
      <c r="Q158" s="137">
        <v>4.5499999999999999E-2</v>
      </c>
      <c r="R158" s="137">
        <v>924367187.10000002</v>
      </c>
      <c r="S158" s="137">
        <v>76</v>
      </c>
      <c r="T158" s="137">
        <v>0.29556370599999998</v>
      </c>
      <c r="U158" s="134" t="b">
        <v>0</v>
      </c>
      <c r="V158" s="155">
        <v>42</v>
      </c>
      <c r="W158" s="155">
        <v>10</v>
      </c>
      <c r="X158" s="155">
        <v>14.04</v>
      </c>
      <c r="Y158" s="155">
        <v>66.040000000000006</v>
      </c>
    </row>
    <row r="159" spans="1:25">
      <c r="A159" s="329"/>
      <c r="B159" s="195" t="s">
        <v>169</v>
      </c>
      <c r="C159" s="152" t="s">
        <v>246</v>
      </c>
      <c r="D159" s="152"/>
      <c r="E159" s="240" t="s">
        <v>247</v>
      </c>
      <c r="F159" s="152" t="s">
        <v>247</v>
      </c>
      <c r="G159" s="152" t="s">
        <v>247</v>
      </c>
      <c r="H159" s="152" t="s">
        <v>247</v>
      </c>
      <c r="I159" s="152" t="s">
        <v>247</v>
      </c>
      <c r="J159" s="152" t="s">
        <v>247</v>
      </c>
      <c r="K159" s="152" t="s">
        <v>247</v>
      </c>
      <c r="L159" s="155">
        <v>50</v>
      </c>
      <c r="M159" s="155">
        <v>1607609.621</v>
      </c>
      <c r="N159" s="155">
        <v>200</v>
      </c>
      <c r="O159" s="155">
        <v>10000</v>
      </c>
      <c r="P159" s="137">
        <v>2.12E-2</v>
      </c>
      <c r="Q159" s="137">
        <v>1.46E-2</v>
      </c>
      <c r="R159" s="137">
        <v>234711004.69999999</v>
      </c>
      <c r="S159" s="137">
        <v>41</v>
      </c>
      <c r="T159" s="137">
        <v>0.32256032899999998</v>
      </c>
      <c r="U159" s="134" t="b">
        <v>0</v>
      </c>
      <c r="V159" s="155">
        <v>60</v>
      </c>
      <c r="W159" s="155">
        <v>10</v>
      </c>
      <c r="X159" s="155">
        <v>21.49</v>
      </c>
      <c r="Y159" s="155">
        <v>91.49</v>
      </c>
    </row>
    <row r="160" spans="1:25">
      <c r="A160" s="329"/>
      <c r="B160" s="195" t="s">
        <v>170</v>
      </c>
      <c r="C160" s="158" t="s">
        <v>246</v>
      </c>
      <c r="D160" s="158"/>
      <c r="E160" s="242" t="s">
        <v>247</v>
      </c>
      <c r="F160" s="158" t="s">
        <v>247</v>
      </c>
      <c r="G160" s="158" t="s">
        <v>247</v>
      </c>
      <c r="H160" s="158" t="s">
        <v>247</v>
      </c>
      <c r="I160" s="158" t="s">
        <v>247</v>
      </c>
      <c r="J160" s="158" t="s">
        <v>247</v>
      </c>
      <c r="K160" s="158" t="s">
        <v>247</v>
      </c>
      <c r="L160" s="161">
        <v>50</v>
      </c>
      <c r="M160" s="161">
        <v>1374658.9029999999</v>
      </c>
      <c r="N160" s="161">
        <v>200</v>
      </c>
      <c r="O160" s="161">
        <v>10000</v>
      </c>
      <c r="P160" s="137">
        <v>1.3100000000000001E-2</v>
      </c>
      <c r="Q160" s="137">
        <v>1.04E-2</v>
      </c>
      <c r="R160" s="137">
        <v>142964525.90000001</v>
      </c>
      <c r="S160" s="137">
        <v>14</v>
      </c>
      <c r="T160" s="137">
        <v>0.32615174899999999</v>
      </c>
      <c r="U160" s="134" t="b">
        <v>0</v>
      </c>
      <c r="V160" s="155">
        <v>60</v>
      </c>
      <c r="W160" s="155">
        <v>10</v>
      </c>
      <c r="X160" s="155">
        <v>27.23</v>
      </c>
      <c r="Y160" s="155">
        <v>97.23</v>
      </c>
    </row>
    <row r="161" spans="1:25">
      <c r="A161" s="329"/>
      <c r="B161" s="195" t="s">
        <v>171</v>
      </c>
      <c r="C161" s="152" t="s">
        <v>246</v>
      </c>
      <c r="D161" s="152"/>
      <c r="E161" s="240" t="s">
        <v>247</v>
      </c>
      <c r="F161" s="152" t="s">
        <v>247</v>
      </c>
      <c r="G161" s="152" t="s">
        <v>247</v>
      </c>
      <c r="H161" s="152" t="s">
        <v>247</v>
      </c>
      <c r="I161" s="152" t="s">
        <v>247</v>
      </c>
      <c r="J161" s="152" t="s">
        <v>247</v>
      </c>
      <c r="K161" s="152" t="s">
        <v>247</v>
      </c>
      <c r="L161" s="155">
        <v>50</v>
      </c>
      <c r="M161" s="155">
        <v>1193704.862</v>
      </c>
      <c r="N161" s="155">
        <v>2440</v>
      </c>
      <c r="O161" s="155">
        <v>122000</v>
      </c>
      <c r="P161" s="137">
        <v>1.66E-2</v>
      </c>
      <c r="Q161" s="137">
        <v>7.3379999999999999E-3</v>
      </c>
      <c r="R161" s="137">
        <v>1068647566</v>
      </c>
      <c r="S161" s="137">
        <v>80</v>
      </c>
      <c r="T161" s="137">
        <v>0.28991584399999998</v>
      </c>
      <c r="U161" s="134" t="b">
        <v>0</v>
      </c>
      <c r="V161" s="155">
        <v>60</v>
      </c>
      <c r="W161" s="155">
        <v>10</v>
      </c>
      <c r="X161" s="155">
        <v>13.19</v>
      </c>
      <c r="Y161" s="155">
        <v>83.19</v>
      </c>
    </row>
    <row r="162" spans="1:25">
      <c r="A162" s="329"/>
      <c r="B162" s="195" t="s">
        <v>172</v>
      </c>
      <c r="C162" s="158" t="s">
        <v>246</v>
      </c>
      <c r="D162" s="158"/>
      <c r="E162" s="242" t="s">
        <v>247</v>
      </c>
      <c r="F162" s="158" t="s">
        <v>247</v>
      </c>
      <c r="G162" s="158" t="s">
        <v>247</v>
      </c>
      <c r="H162" s="158" t="s">
        <v>247</v>
      </c>
      <c r="I162" s="158" t="s">
        <v>247</v>
      </c>
      <c r="J162" s="158" t="s">
        <v>247</v>
      </c>
      <c r="K162" s="158" t="s">
        <v>247</v>
      </c>
      <c r="L162" s="161">
        <v>50</v>
      </c>
      <c r="M162" s="161">
        <v>1200879.398</v>
      </c>
      <c r="N162" s="161">
        <v>3624</v>
      </c>
      <c r="O162" s="161">
        <v>181200</v>
      </c>
      <c r="P162" s="137">
        <v>1.2800000000000001E-2</v>
      </c>
      <c r="Q162" s="137">
        <v>7.1510000000000002E-3</v>
      </c>
      <c r="R162" s="137">
        <v>1556052930</v>
      </c>
      <c r="S162" s="137">
        <v>85</v>
      </c>
      <c r="T162" s="137">
        <v>0.27083633899999998</v>
      </c>
      <c r="U162" s="134" t="b">
        <v>0</v>
      </c>
      <c r="V162" s="155">
        <v>60</v>
      </c>
      <c r="W162" s="155">
        <v>10</v>
      </c>
      <c r="X162" s="155">
        <v>12.13</v>
      </c>
      <c r="Y162" s="155">
        <v>82.13</v>
      </c>
    </row>
    <row r="163" spans="1:25">
      <c r="A163" s="329"/>
      <c r="B163" s="195" t="s">
        <v>173</v>
      </c>
      <c r="C163" s="152" t="s">
        <v>246</v>
      </c>
      <c r="D163" s="152"/>
      <c r="E163" s="240" t="s">
        <v>247</v>
      </c>
      <c r="F163" s="152" t="s">
        <v>247</v>
      </c>
      <c r="G163" s="152" t="s">
        <v>247</v>
      </c>
      <c r="H163" s="152" t="s">
        <v>247</v>
      </c>
      <c r="I163" s="152" t="s">
        <v>247</v>
      </c>
      <c r="J163" s="152" t="s">
        <v>247</v>
      </c>
      <c r="K163" s="152" t="s">
        <v>247</v>
      </c>
      <c r="L163" s="155">
        <v>50</v>
      </c>
      <c r="M163" s="155">
        <v>1209278.8600000001</v>
      </c>
      <c r="N163" s="155">
        <v>200</v>
      </c>
      <c r="O163" s="155">
        <v>10000</v>
      </c>
      <c r="P163" s="137">
        <v>2.1399999999999999E-2</v>
      </c>
      <c r="Q163" s="137">
        <v>1.29E-2</v>
      </c>
      <c r="R163" s="137">
        <v>155996973</v>
      </c>
      <c r="S163" s="137">
        <v>18</v>
      </c>
      <c r="T163" s="137">
        <v>0.32564159300000001</v>
      </c>
      <c r="U163" s="134" t="b">
        <v>0</v>
      </c>
      <c r="V163" s="155">
        <v>60</v>
      </c>
      <c r="W163" s="155">
        <v>10</v>
      </c>
      <c r="X163" s="155">
        <v>26.38</v>
      </c>
      <c r="Y163" s="155">
        <v>96.38</v>
      </c>
    </row>
    <row r="164" spans="1:25">
      <c r="A164" s="329"/>
      <c r="B164" s="195" t="s">
        <v>174</v>
      </c>
      <c r="C164" s="158" t="s">
        <v>246</v>
      </c>
      <c r="D164" s="152"/>
      <c r="E164" s="240" t="s">
        <v>247</v>
      </c>
      <c r="F164" s="158" t="s">
        <v>247</v>
      </c>
      <c r="G164" s="158" t="s">
        <v>247</v>
      </c>
      <c r="H164" s="158" t="s">
        <v>247</v>
      </c>
      <c r="I164" s="158" t="s">
        <v>247</v>
      </c>
      <c r="J164" s="158" t="s">
        <v>247</v>
      </c>
      <c r="K164" s="158" t="s">
        <v>247</v>
      </c>
      <c r="L164" s="161">
        <v>50</v>
      </c>
      <c r="M164" s="161">
        <v>1569187.078</v>
      </c>
      <c r="N164" s="161">
        <v>200</v>
      </c>
      <c r="O164" s="161">
        <v>10000</v>
      </c>
      <c r="P164" s="137">
        <v>1.1599999999999999E-2</v>
      </c>
      <c r="Q164" s="137">
        <v>1.01E-2</v>
      </c>
      <c r="R164" s="137">
        <v>158487894.90000001</v>
      </c>
      <c r="S164" s="137">
        <v>19</v>
      </c>
      <c r="T164" s="137">
        <v>0.32554408600000001</v>
      </c>
      <c r="U164" s="134" t="b">
        <v>0</v>
      </c>
      <c r="V164" s="155">
        <v>60</v>
      </c>
      <c r="W164" s="155">
        <v>10</v>
      </c>
      <c r="X164" s="155">
        <v>26.17</v>
      </c>
      <c r="Y164" s="155">
        <v>96.17</v>
      </c>
    </row>
    <row r="165" spans="1:25">
      <c r="A165" s="329"/>
      <c r="B165" s="195" t="s">
        <v>175</v>
      </c>
      <c r="C165" s="152" t="s">
        <v>246</v>
      </c>
      <c r="D165" s="152"/>
      <c r="E165" s="240" t="s">
        <v>247</v>
      </c>
      <c r="F165" s="152" t="s">
        <v>247</v>
      </c>
      <c r="G165" s="152" t="s">
        <v>247</v>
      </c>
      <c r="H165" s="152" t="s">
        <v>247</v>
      </c>
      <c r="I165" s="152" t="s">
        <v>247</v>
      </c>
      <c r="J165" s="152" t="s">
        <v>247</v>
      </c>
      <c r="K165" s="152" t="s">
        <v>247</v>
      </c>
      <c r="L165" s="155">
        <v>50</v>
      </c>
      <c r="M165" s="155">
        <v>1496916.699</v>
      </c>
      <c r="N165" s="155">
        <v>1812</v>
      </c>
      <c r="O165" s="155">
        <v>90600</v>
      </c>
      <c r="P165" s="137">
        <v>1.3599999999999999E-2</v>
      </c>
      <c r="Q165" s="137">
        <v>1.0800000000000001E-2</v>
      </c>
      <c r="R165" s="137">
        <v>1464703052</v>
      </c>
      <c r="S165" s="137">
        <v>84</v>
      </c>
      <c r="T165" s="137">
        <v>0.27441223399999998</v>
      </c>
      <c r="U165" s="134" t="b">
        <v>0</v>
      </c>
      <c r="V165" s="155">
        <v>60</v>
      </c>
      <c r="W165" s="155">
        <v>10</v>
      </c>
      <c r="X165" s="155">
        <v>12.34</v>
      </c>
      <c r="Y165" s="155">
        <v>82.34</v>
      </c>
    </row>
    <row r="166" spans="1:25">
      <c r="A166" s="329"/>
      <c r="B166" s="195" t="s">
        <v>176</v>
      </c>
      <c r="C166" s="158" t="s">
        <v>246</v>
      </c>
      <c r="D166" s="152"/>
      <c r="E166" s="240" t="s">
        <v>247</v>
      </c>
      <c r="F166" s="158" t="s">
        <v>247</v>
      </c>
      <c r="G166" s="158" t="s">
        <v>247</v>
      </c>
      <c r="H166" s="158" t="s">
        <v>247</v>
      </c>
      <c r="I166" s="158" t="s">
        <v>247</v>
      </c>
      <c r="J166" s="158" t="s">
        <v>247</v>
      </c>
      <c r="K166" s="158" t="s">
        <v>247</v>
      </c>
      <c r="L166" s="161">
        <v>50</v>
      </c>
      <c r="M166" s="161">
        <v>1350529.196</v>
      </c>
      <c r="N166" s="161">
        <v>6600</v>
      </c>
      <c r="O166" s="161">
        <v>330000</v>
      </c>
      <c r="P166" s="137">
        <v>2.7099999999999999E-2</v>
      </c>
      <c r="Q166" s="137">
        <v>1.9E-2</v>
      </c>
      <c r="R166" s="137">
        <v>8467818057</v>
      </c>
      <c r="S166" s="137">
        <v>122</v>
      </c>
      <c r="T166" s="137">
        <v>2.7498000000000003E-4</v>
      </c>
      <c r="U166" s="134" t="b">
        <v>0</v>
      </c>
      <c r="V166" s="155">
        <v>60</v>
      </c>
      <c r="W166" s="155">
        <v>10</v>
      </c>
      <c r="X166" s="155">
        <v>4.26</v>
      </c>
      <c r="Y166" s="155">
        <v>74.260000000000005</v>
      </c>
    </row>
    <row r="167" spans="1:25">
      <c r="A167" s="329"/>
      <c r="B167" s="195" t="s">
        <v>177</v>
      </c>
      <c r="C167" s="152" t="s">
        <v>246</v>
      </c>
      <c r="D167" s="152"/>
      <c r="E167" s="240" t="s">
        <v>247</v>
      </c>
      <c r="F167" s="152" t="s">
        <v>247</v>
      </c>
      <c r="G167" s="152" t="s">
        <v>247</v>
      </c>
      <c r="H167" s="152" t="s">
        <v>247</v>
      </c>
      <c r="I167" s="152" t="s">
        <v>247</v>
      </c>
      <c r="J167" s="152" t="s">
        <v>247</v>
      </c>
      <c r="K167" s="152" t="s">
        <v>247</v>
      </c>
      <c r="L167" s="155">
        <v>50</v>
      </c>
      <c r="M167" s="155">
        <v>1211747.4539999999</v>
      </c>
      <c r="N167" s="155">
        <v>3324</v>
      </c>
      <c r="O167" s="155">
        <v>166200</v>
      </c>
      <c r="P167" s="137">
        <v>2.7199999999999998E-2</v>
      </c>
      <c r="Q167" s="137">
        <v>2.0500000000000001E-2</v>
      </c>
      <c r="R167" s="137">
        <v>4128544750</v>
      </c>
      <c r="S167" s="137">
        <v>106</v>
      </c>
      <c r="T167" s="137">
        <v>0.17013602999999999</v>
      </c>
      <c r="U167" s="134" t="b">
        <v>0</v>
      </c>
      <c r="V167" s="155">
        <v>60</v>
      </c>
      <c r="W167" s="155">
        <v>10</v>
      </c>
      <c r="X167" s="155">
        <v>7.66</v>
      </c>
      <c r="Y167" s="155">
        <v>77.66</v>
      </c>
    </row>
    <row r="168" spans="1:25">
      <c r="A168" s="329"/>
      <c r="B168" s="195" t="s">
        <v>178</v>
      </c>
      <c r="C168" s="158" t="s">
        <v>246</v>
      </c>
      <c r="D168" s="152"/>
      <c r="E168" s="240" t="s">
        <v>247</v>
      </c>
      <c r="F168" s="158" t="s">
        <v>247</v>
      </c>
      <c r="G168" s="158" t="s">
        <v>247</v>
      </c>
      <c r="H168" s="158" t="s">
        <v>247</v>
      </c>
      <c r="I168" s="158" t="s">
        <v>247</v>
      </c>
      <c r="J168" s="158" t="s">
        <v>247</v>
      </c>
      <c r="K168" s="158" t="s">
        <v>247</v>
      </c>
      <c r="L168" s="161">
        <v>50</v>
      </c>
      <c r="M168" s="161">
        <v>1221556.1969999999</v>
      </c>
      <c r="N168" s="161">
        <v>200</v>
      </c>
      <c r="O168" s="161">
        <v>10000</v>
      </c>
      <c r="P168" s="137">
        <v>2.3E-2</v>
      </c>
      <c r="Q168" s="137">
        <v>1.72E-2</v>
      </c>
      <c r="R168" s="137">
        <v>210107665.90000001</v>
      </c>
      <c r="S168" s="137">
        <v>37</v>
      </c>
      <c r="T168" s="137">
        <v>0.323523428</v>
      </c>
      <c r="U168" s="134" t="b">
        <v>0</v>
      </c>
      <c r="V168" s="155">
        <v>60</v>
      </c>
      <c r="W168" s="155">
        <v>10</v>
      </c>
      <c r="X168" s="155">
        <v>22.34</v>
      </c>
      <c r="Y168" s="155">
        <v>92.34</v>
      </c>
    </row>
    <row r="169" spans="1:25">
      <c r="A169" s="329"/>
      <c r="B169" s="195" t="s">
        <v>179</v>
      </c>
      <c r="C169" s="152" t="s">
        <v>246</v>
      </c>
      <c r="D169" s="152"/>
      <c r="E169" s="240" t="s">
        <v>247</v>
      </c>
      <c r="F169" s="152" t="s">
        <v>247</v>
      </c>
      <c r="G169" s="152" t="s">
        <v>247</v>
      </c>
      <c r="H169" s="152" t="s">
        <v>247</v>
      </c>
      <c r="I169" s="152" t="s">
        <v>247</v>
      </c>
      <c r="J169" s="152" t="s">
        <v>247</v>
      </c>
      <c r="K169" s="152" t="s">
        <v>247</v>
      </c>
      <c r="L169" s="155">
        <v>50</v>
      </c>
      <c r="M169" s="155">
        <v>2006099.7379999999</v>
      </c>
      <c r="N169" s="155">
        <v>6800</v>
      </c>
      <c r="O169" s="155">
        <v>340000</v>
      </c>
      <c r="P169" s="137">
        <v>1.66E-2</v>
      </c>
      <c r="Q169" s="137">
        <v>1.12E-2</v>
      </c>
      <c r="R169" s="137">
        <v>7639227800</v>
      </c>
      <c r="S169" s="137">
        <v>119</v>
      </c>
      <c r="T169" s="137">
        <v>3.2710182999999997E-2</v>
      </c>
      <c r="U169" s="134" t="b">
        <v>0</v>
      </c>
      <c r="V169" s="155">
        <v>60</v>
      </c>
      <c r="W169" s="155">
        <v>10</v>
      </c>
      <c r="X169" s="155">
        <v>4.8899999999999997</v>
      </c>
      <c r="Y169" s="155">
        <v>74.89</v>
      </c>
    </row>
    <row r="170" spans="1:25">
      <c r="A170" s="329"/>
      <c r="B170" s="195" t="s">
        <v>180</v>
      </c>
      <c r="C170" s="158" t="s">
        <v>248</v>
      </c>
      <c r="D170" s="242" t="s">
        <v>249</v>
      </c>
      <c r="E170" s="242" t="s">
        <v>248</v>
      </c>
      <c r="F170" s="158"/>
      <c r="G170" s="158"/>
      <c r="H170" s="158"/>
      <c r="I170" s="158"/>
      <c r="J170" s="158"/>
      <c r="K170" s="158"/>
      <c r="L170" s="158"/>
      <c r="M170" s="158"/>
      <c r="N170" s="158"/>
      <c r="O170" s="161">
        <v>0</v>
      </c>
      <c r="P170" s="135"/>
      <c r="Q170" s="135"/>
      <c r="R170" s="137" t="s">
        <v>267</v>
      </c>
      <c r="S170" s="137" t="s">
        <v>267</v>
      </c>
      <c r="T170" s="137" t="s">
        <v>267</v>
      </c>
      <c r="U170" s="134" t="b">
        <v>0</v>
      </c>
      <c r="V170" s="155">
        <v>0</v>
      </c>
      <c r="W170" s="155" t="s">
        <v>267</v>
      </c>
      <c r="X170" s="155">
        <v>0</v>
      </c>
      <c r="Y170" s="155">
        <v>0</v>
      </c>
    </row>
    <row r="171" spans="1:25">
      <c r="A171" s="329"/>
      <c r="B171" s="150" t="s">
        <v>181</v>
      </c>
      <c r="C171" s="152" t="s">
        <v>246</v>
      </c>
      <c r="D171" s="152"/>
      <c r="E171" s="240" t="s">
        <v>247</v>
      </c>
      <c r="F171" s="152" t="s">
        <v>247</v>
      </c>
      <c r="G171" s="152" t="s">
        <v>247</v>
      </c>
      <c r="H171" s="152" t="s">
        <v>247</v>
      </c>
      <c r="I171" s="152" t="s">
        <v>247</v>
      </c>
      <c r="J171" s="158" t="s">
        <v>247</v>
      </c>
      <c r="K171" s="158" t="s">
        <v>247</v>
      </c>
      <c r="L171" s="137">
        <v>50</v>
      </c>
      <c r="M171" s="137">
        <v>1554713.0079999999</v>
      </c>
      <c r="N171" s="161">
        <v>200</v>
      </c>
      <c r="O171" s="137">
        <v>10000</v>
      </c>
      <c r="P171" s="137">
        <v>1.5800000000000002E-2</v>
      </c>
      <c r="Q171" s="137">
        <v>9.887E-3</v>
      </c>
      <c r="R171" s="137">
        <v>153714475.09999999</v>
      </c>
      <c r="S171" s="137">
        <v>17</v>
      </c>
      <c r="T171" s="137">
        <v>0.32573094200000002</v>
      </c>
      <c r="U171" s="134" t="b">
        <v>0</v>
      </c>
      <c r="V171" s="155">
        <v>60</v>
      </c>
      <c r="W171" s="155">
        <v>10</v>
      </c>
      <c r="X171" s="155">
        <v>26.6</v>
      </c>
      <c r="Y171" s="155">
        <v>96.6</v>
      </c>
    </row>
    <row r="172" spans="1:25">
      <c r="A172" s="329"/>
      <c r="B172" s="150" t="s">
        <v>182</v>
      </c>
      <c r="C172" s="152" t="s">
        <v>246</v>
      </c>
      <c r="D172" s="152"/>
      <c r="E172" s="240" t="s">
        <v>247</v>
      </c>
      <c r="F172" s="152" t="s">
        <v>247</v>
      </c>
      <c r="G172" s="152" t="s">
        <v>247</v>
      </c>
      <c r="H172" s="152" t="s">
        <v>247</v>
      </c>
      <c r="I172" s="152" t="s">
        <v>247</v>
      </c>
      <c r="J172" s="158" t="s">
        <v>247</v>
      </c>
      <c r="K172" s="158" t="s">
        <v>247</v>
      </c>
      <c r="L172" s="137">
        <v>50</v>
      </c>
      <c r="M172" s="137">
        <v>1221996.794</v>
      </c>
      <c r="N172" s="137">
        <v>3624</v>
      </c>
      <c r="O172" s="137">
        <v>181200</v>
      </c>
      <c r="P172" s="137">
        <v>1.6500000000000001E-2</v>
      </c>
      <c r="Q172" s="137">
        <v>1.0999999999999999E-2</v>
      </c>
      <c r="R172" s="137">
        <v>2435684011</v>
      </c>
      <c r="S172" s="137">
        <v>96</v>
      </c>
      <c r="T172" s="137">
        <v>0.23640314100000001</v>
      </c>
      <c r="U172" s="134" t="b">
        <v>0</v>
      </c>
      <c r="V172" s="155">
        <v>60</v>
      </c>
      <c r="W172" s="155">
        <v>10</v>
      </c>
      <c r="X172" s="155">
        <v>9.7899999999999991</v>
      </c>
      <c r="Y172" s="155">
        <v>79.790000000000006</v>
      </c>
    </row>
    <row r="173" spans="1:25" ht="26.65">
      <c r="A173" s="329"/>
      <c r="B173" s="150" t="s">
        <v>184</v>
      </c>
      <c r="C173" s="158" t="s">
        <v>252</v>
      </c>
      <c r="D173" s="135"/>
      <c r="E173" s="240" t="s">
        <v>247</v>
      </c>
      <c r="F173" s="152" t="s">
        <v>247</v>
      </c>
      <c r="G173" s="152" t="s">
        <v>247</v>
      </c>
      <c r="H173" s="152" t="s">
        <v>247</v>
      </c>
      <c r="I173" s="152" t="s">
        <v>247</v>
      </c>
      <c r="J173" s="158" t="s">
        <v>247</v>
      </c>
      <c r="K173" s="158" t="s">
        <v>247</v>
      </c>
      <c r="L173" s="137">
        <v>50</v>
      </c>
      <c r="M173" s="137">
        <v>5751906.9019999998</v>
      </c>
      <c r="N173" s="137">
        <v>14300</v>
      </c>
      <c r="O173" s="137">
        <v>715000</v>
      </c>
      <c r="P173" s="137">
        <v>4.9399999999999999E-2</v>
      </c>
      <c r="Q173" s="137">
        <v>4.48E-2</v>
      </c>
      <c r="R173" s="204">
        <v>184000000000</v>
      </c>
      <c r="S173" s="137">
        <v>141</v>
      </c>
      <c r="T173" s="137">
        <v>-6.8805339769999998</v>
      </c>
      <c r="U173" s="134" t="b">
        <v>0</v>
      </c>
      <c r="V173" s="155">
        <v>42</v>
      </c>
      <c r="W173" s="155">
        <v>10</v>
      </c>
      <c r="X173" s="155">
        <v>0.21</v>
      </c>
      <c r="Y173" s="155">
        <v>52.21</v>
      </c>
    </row>
    <row r="174" spans="1:25">
      <c r="A174" s="329"/>
      <c r="B174" s="150" t="s">
        <v>185</v>
      </c>
      <c r="C174" s="152" t="s">
        <v>246</v>
      </c>
      <c r="D174" s="152"/>
      <c r="E174" s="240" t="s">
        <v>247</v>
      </c>
      <c r="F174" s="152" t="s">
        <v>247</v>
      </c>
      <c r="G174" s="152" t="s">
        <v>247</v>
      </c>
      <c r="H174" s="152" t="s">
        <v>247</v>
      </c>
      <c r="I174" s="152" t="s">
        <v>247</v>
      </c>
      <c r="J174" s="158" t="s">
        <v>247</v>
      </c>
      <c r="K174" s="158" t="s">
        <v>247</v>
      </c>
      <c r="L174" s="161">
        <v>50</v>
      </c>
      <c r="M174" s="137">
        <v>2109168.1430000002</v>
      </c>
      <c r="N174" s="137">
        <v>3624</v>
      </c>
      <c r="O174" s="137">
        <v>181200</v>
      </c>
      <c r="P174" s="137">
        <v>3.6700000000000003E-2</v>
      </c>
      <c r="Q174" s="137">
        <v>2.5499999999999998E-2</v>
      </c>
      <c r="R174" s="137">
        <v>9745622323</v>
      </c>
      <c r="S174" s="137">
        <v>124</v>
      </c>
      <c r="T174" s="137">
        <v>-4.9744726000000003E-2</v>
      </c>
      <c r="U174" s="134" t="b">
        <v>0</v>
      </c>
      <c r="V174" s="155">
        <v>60</v>
      </c>
      <c r="W174" s="155">
        <v>10</v>
      </c>
      <c r="X174" s="155">
        <v>3.83</v>
      </c>
      <c r="Y174" s="155">
        <v>73.83</v>
      </c>
    </row>
    <row r="175" spans="1:25">
      <c r="A175" s="329"/>
      <c r="B175" s="150" t="s">
        <v>186</v>
      </c>
      <c r="C175" s="135" t="s">
        <v>246</v>
      </c>
      <c r="D175" s="135"/>
      <c r="E175" s="135" t="s">
        <v>247</v>
      </c>
      <c r="F175" s="135" t="s">
        <v>247</v>
      </c>
      <c r="G175" s="152" t="s">
        <v>247</v>
      </c>
      <c r="H175" s="152" t="s">
        <v>247</v>
      </c>
      <c r="I175" s="152" t="s">
        <v>247</v>
      </c>
      <c r="J175" s="158" t="s">
        <v>247</v>
      </c>
      <c r="K175" s="158" t="s">
        <v>247</v>
      </c>
      <c r="L175" s="137">
        <v>50</v>
      </c>
      <c r="M175" s="137">
        <v>1351938.48</v>
      </c>
      <c r="N175" s="137">
        <v>200</v>
      </c>
      <c r="O175" s="137">
        <v>10000</v>
      </c>
      <c r="P175" s="137">
        <v>2.3599999999999999E-2</v>
      </c>
      <c r="Q175" s="137">
        <v>1.4999999999999999E-2</v>
      </c>
      <c r="R175" s="137">
        <v>202790772</v>
      </c>
      <c r="S175" s="137">
        <v>35</v>
      </c>
      <c r="T175" s="137">
        <v>0.32380984800000001</v>
      </c>
      <c r="U175" s="134" t="b">
        <v>0</v>
      </c>
      <c r="V175" s="155">
        <v>60</v>
      </c>
      <c r="W175" s="155">
        <v>10</v>
      </c>
      <c r="X175" s="155">
        <v>22.77</v>
      </c>
      <c r="Y175" s="155">
        <v>92.77</v>
      </c>
    </row>
    <row r="176" spans="1:25" ht="12.75" customHeight="1">
      <c r="A176" s="329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135"/>
      <c r="U176" s="135"/>
      <c r="V176" s="152"/>
      <c r="W176" s="152"/>
      <c r="X176" s="152"/>
      <c r="Y176" s="135"/>
    </row>
    <row r="177" spans="1:25" ht="12.75" customHeight="1">
      <c r="A177" s="329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135"/>
      <c r="S177" s="135"/>
      <c r="T177" s="135"/>
      <c r="U177" s="135"/>
      <c r="V177" s="152"/>
      <c r="W177" s="152"/>
      <c r="X177" s="152"/>
      <c r="Y177" s="135"/>
    </row>
    <row r="178" spans="1:25" ht="12.75" customHeight="1">
      <c r="A178" s="329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135"/>
      <c r="U178" s="135"/>
      <c r="V178" s="135"/>
      <c r="W178" s="152"/>
      <c r="X178" s="152"/>
      <c r="Y178" s="135"/>
    </row>
    <row r="179" spans="1:25" ht="12.75" customHeight="1">
      <c r="A179" s="329"/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  <c r="L179" s="135"/>
      <c r="M179" s="135"/>
      <c r="N179" s="135"/>
      <c r="O179" s="135"/>
      <c r="P179" s="135"/>
      <c r="Q179" s="135"/>
      <c r="R179" s="135"/>
      <c r="S179" s="135"/>
      <c r="T179" s="135"/>
      <c r="U179" s="135"/>
      <c r="V179" s="135"/>
      <c r="W179" s="152"/>
      <c r="X179" s="152"/>
      <c r="Y179" s="135"/>
    </row>
    <row r="180" spans="1:25" ht="12.75">
      <c r="A180" s="64"/>
      <c r="B180" s="64"/>
      <c r="C180" s="64"/>
      <c r="D180" s="64"/>
      <c r="E180" s="64"/>
      <c r="F180" s="63"/>
      <c r="G180" s="63"/>
      <c r="H180" s="63"/>
      <c r="I180" s="63"/>
      <c r="J180" s="62"/>
      <c r="K180" s="62"/>
      <c r="L180" s="64"/>
      <c r="M180" s="63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</row>
    <row r="181" spans="1:25" ht="12.75">
      <c r="A181" s="64"/>
      <c r="B181" s="64"/>
      <c r="C181" s="64"/>
      <c r="D181" s="64"/>
      <c r="E181" s="64"/>
      <c r="F181" s="63"/>
      <c r="G181" s="63"/>
      <c r="H181" s="63"/>
      <c r="I181" s="63"/>
      <c r="J181" s="62"/>
      <c r="K181" s="62"/>
      <c r="L181" s="64"/>
      <c r="M181" s="63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</row>
    <row r="182" spans="1:25" ht="12.75">
      <c r="A182" s="64"/>
      <c r="B182" s="64"/>
      <c r="C182" s="64"/>
      <c r="D182" s="64"/>
      <c r="E182" s="64"/>
      <c r="F182" s="63"/>
      <c r="G182" s="63"/>
      <c r="H182" s="63"/>
      <c r="I182" s="63"/>
      <c r="J182" s="62"/>
      <c r="K182" s="62"/>
      <c r="L182" s="64"/>
      <c r="M182" s="63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</row>
    <row r="183" spans="1:25" ht="12.75">
      <c r="A183" s="64"/>
      <c r="B183" s="64"/>
      <c r="C183" s="64"/>
      <c r="D183" s="64"/>
      <c r="E183" s="64"/>
      <c r="F183" s="63"/>
      <c r="G183" s="63"/>
      <c r="H183" s="63"/>
      <c r="I183" s="63"/>
      <c r="J183" s="62"/>
      <c r="K183" s="62"/>
      <c r="L183" s="64"/>
      <c r="M183" s="63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</row>
    <row r="184" spans="1:25" ht="12.75">
      <c r="A184" s="64"/>
      <c r="B184" s="64"/>
      <c r="C184" s="64"/>
      <c r="D184" s="64"/>
      <c r="E184" s="64"/>
      <c r="F184" s="63"/>
      <c r="G184" s="63"/>
      <c r="H184" s="63"/>
      <c r="I184" s="63"/>
      <c r="J184" s="62"/>
      <c r="K184" s="62"/>
      <c r="L184" s="64"/>
      <c r="M184" s="63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</row>
    <row r="185" spans="1:25" ht="12.75">
      <c r="A185" s="64"/>
      <c r="B185" s="64"/>
      <c r="C185" s="64"/>
      <c r="D185" s="64"/>
      <c r="E185" s="64"/>
      <c r="F185" s="63"/>
      <c r="G185" s="63"/>
      <c r="H185" s="63"/>
      <c r="I185" s="63"/>
      <c r="J185" s="62"/>
      <c r="K185" s="62"/>
      <c r="L185" s="64"/>
      <c r="M185" s="63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</row>
    <row r="186" spans="1:25" ht="12.75">
      <c r="A186" s="64"/>
      <c r="B186" s="64"/>
      <c r="C186" s="64"/>
      <c r="D186" s="64"/>
      <c r="E186" s="64"/>
      <c r="F186" s="63"/>
      <c r="G186" s="63"/>
      <c r="H186" s="63"/>
      <c r="I186" s="63"/>
      <c r="J186" s="62"/>
      <c r="K186" s="62"/>
      <c r="L186" s="64"/>
      <c r="M186" s="63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</row>
    <row r="187" spans="1:25" ht="12.75">
      <c r="A187" s="64"/>
      <c r="B187" s="64"/>
      <c r="C187" s="64"/>
      <c r="D187" s="64"/>
      <c r="E187" s="64"/>
      <c r="F187" s="63"/>
      <c r="G187" s="63"/>
      <c r="H187" s="63"/>
      <c r="I187" s="63"/>
      <c r="J187" s="62"/>
      <c r="K187" s="62"/>
      <c r="L187" s="64"/>
      <c r="M187" s="63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</row>
    <row r="188" spans="1:25" ht="12.75">
      <c r="A188" s="64"/>
      <c r="B188" s="64"/>
      <c r="C188" s="64"/>
      <c r="D188" s="64"/>
      <c r="E188" s="64"/>
      <c r="F188" s="63"/>
      <c r="G188" s="63"/>
      <c r="H188" s="63"/>
      <c r="I188" s="63"/>
      <c r="J188" s="62"/>
      <c r="K188" s="62"/>
      <c r="L188" s="64"/>
      <c r="M188" s="63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</row>
    <row r="189" spans="1:25" ht="12.75">
      <c r="A189" s="64"/>
      <c r="B189" s="64"/>
      <c r="C189" s="64"/>
      <c r="D189" s="64"/>
      <c r="E189" s="64"/>
      <c r="F189" s="63"/>
      <c r="G189" s="63"/>
      <c r="H189" s="63"/>
      <c r="I189" s="63"/>
      <c r="J189" s="62"/>
      <c r="K189" s="62"/>
      <c r="L189" s="64"/>
      <c r="M189" s="63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</row>
    <row r="190" spans="1:25" ht="12.75">
      <c r="A190" s="64"/>
      <c r="B190" s="64"/>
      <c r="C190" s="64"/>
      <c r="D190" s="64"/>
      <c r="E190" s="64"/>
      <c r="F190" s="63"/>
      <c r="G190" s="63"/>
      <c r="H190" s="63"/>
      <c r="I190" s="63"/>
      <c r="J190" s="62"/>
      <c r="K190" s="62"/>
      <c r="L190" s="64"/>
      <c r="M190" s="63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</row>
    <row r="191" spans="1:25" ht="12.75">
      <c r="A191" s="64"/>
      <c r="B191" s="64"/>
      <c r="C191" s="64"/>
      <c r="D191" s="64"/>
      <c r="E191" s="64"/>
      <c r="F191" s="63"/>
      <c r="G191" s="63"/>
      <c r="H191" s="63"/>
      <c r="I191" s="63"/>
      <c r="J191" s="62"/>
      <c r="K191" s="62"/>
      <c r="L191" s="64"/>
      <c r="M191" s="63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</row>
    <row r="192" spans="1:25" ht="12.75">
      <c r="A192" s="64"/>
      <c r="B192" s="64"/>
      <c r="C192" s="64"/>
      <c r="D192" s="64"/>
      <c r="E192" s="64"/>
      <c r="F192" s="63"/>
      <c r="G192" s="63"/>
      <c r="H192" s="63"/>
      <c r="I192" s="63"/>
      <c r="J192" s="62"/>
      <c r="K192" s="62"/>
      <c r="L192" s="64"/>
      <c r="M192" s="63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</row>
    <row r="193" spans="1:25" ht="12.75">
      <c r="A193" s="64"/>
      <c r="B193" s="64"/>
      <c r="C193" s="64"/>
      <c r="D193" s="64"/>
      <c r="E193" s="64"/>
      <c r="F193" s="63"/>
      <c r="G193" s="63"/>
      <c r="H193" s="63"/>
      <c r="I193" s="63"/>
      <c r="J193" s="62"/>
      <c r="K193" s="62"/>
      <c r="L193" s="64"/>
      <c r="M193" s="63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</row>
    <row r="194" spans="1:25" ht="12.75">
      <c r="A194" s="64"/>
      <c r="B194" s="64"/>
      <c r="C194" s="64"/>
      <c r="D194" s="64"/>
      <c r="E194" s="64"/>
      <c r="F194" s="63"/>
      <c r="G194" s="63"/>
      <c r="H194" s="63"/>
      <c r="I194" s="63"/>
      <c r="J194" s="62"/>
      <c r="K194" s="62"/>
      <c r="L194" s="64"/>
      <c r="M194" s="63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</row>
    <row r="195" spans="1:25" ht="12.75">
      <c r="A195" s="64"/>
      <c r="B195" s="64"/>
      <c r="C195" s="64"/>
      <c r="D195" s="64"/>
      <c r="E195" s="64"/>
      <c r="F195" s="63"/>
      <c r="G195" s="63"/>
      <c r="H195" s="63"/>
      <c r="I195" s="63"/>
      <c r="J195" s="62"/>
      <c r="K195" s="62"/>
      <c r="L195" s="64"/>
      <c r="M195" s="63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</row>
    <row r="196" spans="1:25" ht="12.75">
      <c r="A196" s="64"/>
      <c r="B196" s="64"/>
      <c r="C196" s="64"/>
      <c r="D196" s="64"/>
      <c r="E196" s="64"/>
      <c r="F196" s="63"/>
      <c r="G196" s="63"/>
      <c r="H196" s="63"/>
      <c r="I196" s="63"/>
      <c r="J196" s="62"/>
      <c r="K196" s="62"/>
      <c r="L196" s="64"/>
      <c r="M196" s="63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</row>
    <row r="197" spans="1:25" ht="12.75">
      <c r="A197" s="64"/>
      <c r="B197" s="64"/>
      <c r="C197" s="64"/>
      <c r="D197" s="64"/>
      <c r="E197" s="64"/>
      <c r="F197" s="63"/>
      <c r="G197" s="63"/>
      <c r="H197" s="63"/>
      <c r="I197" s="63"/>
      <c r="J197" s="62"/>
      <c r="K197" s="62"/>
      <c r="L197" s="64"/>
      <c r="M197" s="63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</row>
    <row r="198" spans="1:25" ht="12.75">
      <c r="A198" s="64"/>
      <c r="B198" s="64"/>
      <c r="C198" s="64"/>
      <c r="D198" s="64"/>
      <c r="E198" s="64"/>
      <c r="F198" s="63"/>
      <c r="G198" s="63"/>
      <c r="H198" s="63"/>
      <c r="I198" s="63"/>
      <c r="J198" s="62"/>
      <c r="K198" s="62"/>
      <c r="L198" s="64"/>
      <c r="M198" s="63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</row>
    <row r="199" spans="1:25" ht="12.75">
      <c r="A199" s="64"/>
      <c r="B199" s="64"/>
      <c r="C199" s="64"/>
      <c r="D199" s="64"/>
      <c r="E199" s="64"/>
      <c r="F199" s="63"/>
      <c r="G199" s="63"/>
      <c r="H199" s="63"/>
      <c r="I199" s="63"/>
      <c r="J199" s="62"/>
      <c r="K199" s="62"/>
      <c r="L199" s="64"/>
      <c r="M199" s="63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</row>
    <row r="200" spans="1:25" ht="12.75">
      <c r="A200" s="64"/>
      <c r="B200" s="64"/>
      <c r="C200" s="64"/>
      <c r="D200" s="64"/>
      <c r="E200" s="64"/>
      <c r="F200" s="63"/>
      <c r="G200" s="63"/>
      <c r="H200" s="63"/>
      <c r="I200" s="63"/>
      <c r="J200" s="62"/>
      <c r="K200" s="62"/>
      <c r="L200" s="64"/>
      <c r="M200" s="63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</row>
    <row r="201" spans="1:25" ht="12.75">
      <c r="A201" s="64"/>
      <c r="B201" s="64"/>
      <c r="C201" s="64"/>
      <c r="D201" s="64"/>
      <c r="E201" s="64"/>
      <c r="F201" s="63"/>
      <c r="G201" s="63"/>
      <c r="H201" s="63"/>
      <c r="I201" s="63"/>
      <c r="J201" s="62"/>
      <c r="K201" s="62"/>
      <c r="L201" s="64"/>
      <c r="M201" s="63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</row>
    <row r="202" spans="1:25" ht="12.75">
      <c r="A202" s="64"/>
      <c r="B202" s="64"/>
      <c r="C202" s="64"/>
      <c r="D202" s="64"/>
      <c r="E202" s="64"/>
      <c r="F202" s="63"/>
      <c r="G202" s="63"/>
      <c r="H202" s="63"/>
      <c r="I202" s="63"/>
      <c r="J202" s="62"/>
      <c r="K202" s="62"/>
      <c r="L202" s="64"/>
      <c r="M202" s="63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</row>
    <row r="203" spans="1:25" ht="12.75">
      <c r="A203" s="64"/>
      <c r="B203" s="64"/>
      <c r="C203" s="64"/>
      <c r="D203" s="64"/>
      <c r="E203" s="64"/>
      <c r="F203" s="64"/>
      <c r="G203" s="64"/>
      <c r="H203" s="64"/>
      <c r="I203" s="64"/>
      <c r="J203" s="62"/>
      <c r="K203" s="62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</row>
    <row r="204" spans="1:25" ht="12.75">
      <c r="A204" s="64"/>
      <c r="B204" s="64"/>
      <c r="C204" s="64"/>
      <c r="D204" s="64"/>
      <c r="E204" s="64"/>
      <c r="F204" s="64"/>
      <c r="G204" s="64"/>
      <c r="H204" s="64"/>
      <c r="I204" s="64"/>
      <c r="J204" s="62"/>
      <c r="K204" s="62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</row>
    <row r="205" spans="1:25" ht="12.75">
      <c r="A205" s="64"/>
      <c r="B205" s="64"/>
      <c r="C205" s="64"/>
      <c r="D205" s="64"/>
      <c r="E205" s="64"/>
      <c r="F205" s="64"/>
      <c r="G205" s="64"/>
      <c r="H205" s="64"/>
      <c r="I205" s="64"/>
      <c r="J205" s="62"/>
      <c r="K205" s="62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</row>
    <row r="206" spans="1:25" ht="12.75">
      <c r="A206" s="64"/>
      <c r="B206" s="64"/>
      <c r="C206" s="64"/>
      <c r="D206" s="64"/>
      <c r="E206" s="64"/>
      <c r="F206" s="64"/>
      <c r="G206" s="64"/>
      <c r="H206" s="64"/>
      <c r="I206" s="64"/>
      <c r="J206" s="62"/>
      <c r="K206" s="62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</row>
    <row r="207" spans="1:25" ht="12.75">
      <c r="A207" s="64"/>
      <c r="B207" s="64"/>
      <c r="C207" s="64"/>
      <c r="D207" s="64"/>
      <c r="E207" s="64"/>
      <c r="F207" s="64"/>
      <c r="G207" s="64"/>
      <c r="H207" s="64"/>
      <c r="I207" s="64"/>
      <c r="J207" s="62"/>
      <c r="K207" s="62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</row>
    <row r="208" spans="1:25" ht="12.75">
      <c r="A208" s="64"/>
      <c r="B208" s="64"/>
      <c r="C208" s="64"/>
      <c r="D208" s="64"/>
      <c r="E208" s="64"/>
      <c r="F208" s="64"/>
      <c r="G208" s="64"/>
      <c r="H208" s="64"/>
      <c r="I208" s="64"/>
      <c r="J208" s="62"/>
      <c r="K208" s="62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</row>
    <row r="209" spans="1:25" ht="12.75">
      <c r="A209" s="64"/>
      <c r="B209" s="64"/>
      <c r="C209" s="64"/>
      <c r="D209" s="64"/>
      <c r="E209" s="64"/>
      <c r="F209" s="64"/>
      <c r="G209" s="64"/>
      <c r="H209" s="64"/>
      <c r="I209" s="64"/>
      <c r="J209" s="62"/>
      <c r="K209" s="62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</row>
    <row r="210" spans="1:25" ht="12.75">
      <c r="A210" s="64"/>
      <c r="B210" s="64"/>
      <c r="C210" s="64"/>
      <c r="D210" s="64"/>
      <c r="E210" s="64"/>
      <c r="F210" s="64"/>
      <c r="G210" s="64"/>
      <c r="H210" s="64"/>
      <c r="I210" s="64"/>
      <c r="J210" s="62"/>
      <c r="K210" s="62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</row>
    <row r="211" spans="1:25" ht="12.75">
      <c r="A211" s="64"/>
      <c r="B211" s="64"/>
      <c r="C211" s="64"/>
      <c r="D211" s="64"/>
      <c r="E211" s="64"/>
      <c r="F211" s="64"/>
      <c r="G211" s="64"/>
      <c r="H211" s="64"/>
      <c r="I211" s="64"/>
      <c r="J211" s="62"/>
      <c r="K211" s="62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</row>
    <row r="212" spans="1:25" ht="12.75">
      <c r="A212" s="64"/>
      <c r="B212" s="64"/>
      <c r="C212" s="64"/>
      <c r="D212" s="64"/>
      <c r="E212" s="64"/>
      <c r="F212" s="64"/>
      <c r="G212" s="64"/>
      <c r="H212" s="64"/>
      <c r="I212" s="64"/>
      <c r="J212" s="62"/>
      <c r="K212" s="62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</row>
    <row r="213" spans="1:25" ht="12.75">
      <c r="A213" s="64"/>
      <c r="B213" s="64"/>
      <c r="C213" s="64"/>
      <c r="D213" s="64"/>
      <c r="E213" s="64"/>
      <c r="F213" s="64"/>
      <c r="G213" s="64"/>
      <c r="H213" s="64"/>
      <c r="I213" s="64"/>
      <c r="J213" s="62"/>
      <c r="K213" s="62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</row>
    <row r="214" spans="1:25" ht="12.75">
      <c r="A214" s="64"/>
      <c r="B214" s="64"/>
      <c r="C214" s="64"/>
      <c r="D214" s="64"/>
      <c r="E214" s="64"/>
      <c r="F214" s="64"/>
      <c r="G214" s="64"/>
      <c r="H214" s="64"/>
      <c r="I214" s="64"/>
      <c r="J214" s="62"/>
      <c r="K214" s="62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</row>
    <row r="215" spans="1:25" ht="12.75">
      <c r="A215" s="64"/>
      <c r="B215" s="64"/>
      <c r="C215" s="64"/>
      <c r="D215" s="64"/>
      <c r="E215" s="64"/>
      <c r="F215" s="64"/>
      <c r="G215" s="64"/>
      <c r="H215" s="64"/>
      <c r="I215" s="64"/>
      <c r="J215" s="62"/>
      <c r="K215" s="62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</row>
    <row r="216" spans="1:25" ht="12.75">
      <c r="A216" s="64"/>
      <c r="B216" s="64"/>
      <c r="C216" s="64"/>
      <c r="D216" s="64"/>
      <c r="E216" s="64"/>
      <c r="F216" s="64"/>
      <c r="G216" s="64"/>
      <c r="H216" s="64"/>
      <c r="I216" s="64"/>
      <c r="J216" s="62"/>
      <c r="K216" s="62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</row>
    <row r="217" spans="1:25" ht="12.75">
      <c r="A217" s="64"/>
      <c r="B217" s="64"/>
      <c r="C217" s="64"/>
      <c r="D217" s="64"/>
      <c r="E217" s="64"/>
      <c r="F217" s="64"/>
      <c r="G217" s="64"/>
      <c r="H217" s="64"/>
      <c r="I217" s="64"/>
      <c r="J217" s="62"/>
      <c r="K217" s="62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</row>
    <row r="218" spans="1:25" ht="12.75">
      <c r="A218" s="64"/>
      <c r="B218" s="64"/>
      <c r="C218" s="64"/>
      <c r="D218" s="64"/>
      <c r="E218" s="64"/>
      <c r="F218" s="64"/>
      <c r="G218" s="64"/>
      <c r="H218" s="64"/>
      <c r="I218" s="64"/>
      <c r="J218" s="62"/>
      <c r="K218" s="62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</row>
    <row r="219" spans="1:25" ht="12.75">
      <c r="A219" s="64"/>
      <c r="B219" s="64"/>
      <c r="C219" s="64"/>
      <c r="D219" s="64"/>
      <c r="E219" s="64"/>
      <c r="F219" s="64"/>
      <c r="G219" s="64"/>
      <c r="H219" s="64"/>
      <c r="I219" s="64"/>
      <c r="J219" s="62"/>
      <c r="K219" s="62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</row>
    <row r="220" spans="1:25" ht="12.75">
      <c r="A220" s="64"/>
      <c r="B220" s="64"/>
      <c r="C220" s="64"/>
      <c r="D220" s="64"/>
      <c r="E220" s="64"/>
      <c r="F220" s="64"/>
      <c r="G220" s="64"/>
      <c r="H220" s="64"/>
      <c r="I220" s="64"/>
      <c r="J220" s="62"/>
      <c r="K220" s="62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</row>
    <row r="221" spans="1:25" ht="12.75">
      <c r="A221" s="64"/>
      <c r="B221" s="64"/>
      <c r="C221" s="64"/>
      <c r="D221" s="64"/>
      <c r="E221" s="64"/>
      <c r="F221" s="64"/>
      <c r="G221" s="64"/>
      <c r="H221" s="64"/>
      <c r="I221" s="64"/>
      <c r="J221" s="62"/>
      <c r="K221" s="62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</row>
    <row r="222" spans="1:25" ht="12.75">
      <c r="A222" s="64"/>
      <c r="B222" s="64"/>
      <c r="C222" s="64"/>
      <c r="D222" s="64"/>
      <c r="E222" s="64"/>
      <c r="F222" s="64"/>
      <c r="G222" s="64"/>
      <c r="H222" s="64"/>
      <c r="I222" s="64"/>
      <c r="J222" s="62"/>
      <c r="K222" s="62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</row>
    <row r="223" spans="1:25" ht="12.75">
      <c r="A223" s="64"/>
      <c r="B223" s="64"/>
      <c r="C223" s="64"/>
      <c r="D223" s="64"/>
      <c r="E223" s="64"/>
      <c r="F223" s="64"/>
      <c r="G223" s="64"/>
      <c r="H223" s="64"/>
      <c r="I223" s="64"/>
      <c r="J223" s="62"/>
      <c r="K223" s="62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</row>
    <row r="224" spans="1:25" ht="12.75">
      <c r="A224" s="64"/>
      <c r="B224" s="64"/>
      <c r="C224" s="64"/>
      <c r="D224" s="64"/>
      <c r="E224" s="64"/>
      <c r="F224" s="64"/>
      <c r="G224" s="64"/>
      <c r="H224" s="64"/>
      <c r="I224" s="64"/>
      <c r="J224" s="62"/>
      <c r="K224" s="62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</row>
    <row r="225" spans="1:25" ht="12.75">
      <c r="A225" s="64"/>
      <c r="B225" s="64"/>
      <c r="C225" s="64"/>
      <c r="D225" s="64"/>
      <c r="E225" s="64"/>
      <c r="F225" s="64"/>
      <c r="G225" s="64"/>
      <c r="H225" s="64"/>
      <c r="I225" s="64"/>
      <c r="J225" s="62"/>
      <c r="K225" s="62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</row>
    <row r="226" spans="1:25" ht="12.75">
      <c r="A226" s="64"/>
      <c r="B226" s="64"/>
      <c r="C226" s="64"/>
      <c r="D226" s="64"/>
      <c r="E226" s="64"/>
      <c r="F226" s="64"/>
      <c r="G226" s="64"/>
      <c r="H226" s="64"/>
      <c r="I226" s="64"/>
      <c r="J226" s="62"/>
      <c r="K226" s="62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</row>
    <row r="227" spans="1:25" ht="12.75">
      <c r="A227" s="64"/>
      <c r="B227" s="64"/>
      <c r="C227" s="64"/>
      <c r="D227" s="64"/>
      <c r="E227" s="64"/>
      <c r="F227" s="64"/>
      <c r="G227" s="64"/>
      <c r="H227" s="64"/>
      <c r="I227" s="64"/>
      <c r="J227" s="62"/>
      <c r="K227" s="62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</row>
    <row r="228" spans="1:25" ht="12.75">
      <c r="A228" s="64"/>
      <c r="B228" s="64"/>
      <c r="C228" s="64"/>
      <c r="D228" s="64"/>
      <c r="E228" s="64"/>
      <c r="F228" s="64"/>
      <c r="G228" s="64"/>
      <c r="H228" s="64"/>
      <c r="I228" s="64"/>
      <c r="J228" s="62"/>
      <c r="K228" s="62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</row>
    <row r="229" spans="1:25" ht="12.75">
      <c r="A229" s="64"/>
      <c r="B229" s="64"/>
      <c r="C229" s="64"/>
      <c r="D229" s="64"/>
      <c r="E229" s="64"/>
      <c r="F229" s="64"/>
      <c r="G229" s="64"/>
      <c r="H229" s="64"/>
      <c r="I229" s="64"/>
      <c r="J229" s="62"/>
      <c r="K229" s="62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</row>
    <row r="230" spans="1:25" ht="12.75">
      <c r="A230" s="64"/>
      <c r="B230" s="64"/>
      <c r="C230" s="64"/>
      <c r="D230" s="64"/>
      <c r="E230" s="64"/>
      <c r="F230" s="64"/>
      <c r="G230" s="64"/>
      <c r="H230" s="64"/>
      <c r="I230" s="64"/>
      <c r="J230" s="62"/>
      <c r="K230" s="62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</row>
    <row r="231" spans="1:25" ht="12.75">
      <c r="A231" s="64"/>
      <c r="B231" s="64"/>
      <c r="C231" s="64"/>
      <c r="D231" s="64"/>
      <c r="E231" s="64"/>
      <c r="F231" s="64"/>
      <c r="G231" s="64"/>
      <c r="H231" s="64"/>
      <c r="I231" s="64"/>
      <c r="J231" s="62"/>
      <c r="K231" s="62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</row>
    <row r="232" spans="1:25" ht="12.75">
      <c r="A232" s="64"/>
      <c r="B232" s="64"/>
      <c r="C232" s="64"/>
      <c r="D232" s="64"/>
      <c r="E232" s="64"/>
      <c r="F232" s="64"/>
      <c r="G232" s="64"/>
      <c r="H232" s="64"/>
      <c r="I232" s="64"/>
      <c r="J232" s="62"/>
      <c r="K232" s="62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</row>
    <row r="233" spans="1:25" ht="12.75">
      <c r="A233" s="64"/>
      <c r="B233" s="64"/>
      <c r="C233" s="64"/>
      <c r="D233" s="64"/>
      <c r="E233" s="64"/>
      <c r="F233" s="64"/>
      <c r="G233" s="64"/>
      <c r="H233" s="64"/>
      <c r="I233" s="64"/>
      <c r="J233" s="62"/>
      <c r="K233" s="62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</row>
    <row r="234" spans="1:25" ht="12.75">
      <c r="A234" s="64"/>
      <c r="B234" s="64"/>
      <c r="C234" s="64"/>
      <c r="D234" s="64"/>
      <c r="E234" s="64"/>
      <c r="F234" s="64"/>
      <c r="G234" s="64"/>
      <c r="H234" s="64"/>
      <c r="I234" s="64"/>
      <c r="J234" s="62"/>
      <c r="K234" s="62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</row>
    <row r="235" spans="1:25" ht="12.75">
      <c r="A235" s="64"/>
      <c r="B235" s="64"/>
      <c r="C235" s="64"/>
      <c r="D235" s="64"/>
      <c r="E235" s="64"/>
      <c r="F235" s="64"/>
      <c r="G235" s="64"/>
      <c r="H235" s="64"/>
      <c r="I235" s="64"/>
      <c r="J235" s="62"/>
      <c r="K235" s="62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</row>
    <row r="236" spans="1:25" ht="12.75">
      <c r="A236" s="64"/>
      <c r="B236" s="64"/>
      <c r="C236" s="64"/>
      <c r="D236" s="64"/>
      <c r="E236" s="64"/>
      <c r="F236" s="64"/>
      <c r="G236" s="64"/>
      <c r="H236" s="64"/>
      <c r="I236" s="64"/>
      <c r="J236" s="62"/>
      <c r="K236" s="62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</row>
    <row r="237" spans="1:25" ht="12.75">
      <c r="A237" s="64"/>
      <c r="B237" s="64"/>
      <c r="C237" s="64"/>
      <c r="D237" s="64"/>
      <c r="E237" s="64"/>
      <c r="F237" s="64"/>
      <c r="G237" s="64"/>
      <c r="H237" s="64"/>
      <c r="I237" s="64"/>
      <c r="J237" s="62"/>
      <c r="K237" s="62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</row>
    <row r="238" spans="1:25" ht="12.75">
      <c r="A238" s="64"/>
      <c r="B238" s="64"/>
      <c r="C238" s="64"/>
      <c r="D238" s="64"/>
      <c r="E238" s="64"/>
      <c r="F238" s="64"/>
      <c r="G238" s="64"/>
      <c r="H238" s="64"/>
      <c r="I238" s="64"/>
      <c r="J238" s="62"/>
      <c r="K238" s="62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</row>
    <row r="239" spans="1:25" ht="12.75">
      <c r="A239" s="64"/>
      <c r="B239" s="64"/>
      <c r="C239" s="64"/>
      <c r="D239" s="64"/>
      <c r="E239" s="64"/>
      <c r="F239" s="64"/>
      <c r="G239" s="64"/>
      <c r="H239" s="64"/>
      <c r="I239" s="64"/>
      <c r="J239" s="62"/>
      <c r="K239" s="62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</row>
    <row r="240" spans="1:25" ht="12.75">
      <c r="A240" s="64"/>
      <c r="B240" s="64"/>
      <c r="C240" s="64"/>
      <c r="D240" s="64"/>
      <c r="E240" s="64"/>
      <c r="F240" s="64"/>
      <c r="G240" s="64"/>
      <c r="H240" s="64"/>
      <c r="I240" s="64"/>
      <c r="J240" s="62"/>
      <c r="K240" s="62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</row>
    <row r="241" spans="1:25" ht="12.75">
      <c r="A241" s="64"/>
      <c r="B241" s="64"/>
      <c r="C241" s="64"/>
      <c r="D241" s="64"/>
      <c r="E241" s="64"/>
      <c r="F241" s="64"/>
      <c r="G241" s="64"/>
      <c r="H241" s="64"/>
      <c r="I241" s="64"/>
      <c r="J241" s="62"/>
      <c r="K241" s="62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</row>
    <row r="242" spans="1:25" ht="12.75">
      <c r="A242" s="64"/>
      <c r="B242" s="64"/>
      <c r="C242" s="64"/>
      <c r="D242" s="64"/>
      <c r="E242" s="64"/>
      <c r="F242" s="64"/>
      <c r="G242" s="64"/>
      <c r="H242" s="64"/>
      <c r="I242" s="64"/>
      <c r="J242" s="62"/>
      <c r="K242" s="62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</row>
    <row r="243" spans="1:25" ht="12.75">
      <c r="A243" s="64"/>
      <c r="B243" s="64"/>
      <c r="C243" s="64"/>
      <c r="D243" s="64"/>
      <c r="E243" s="64"/>
      <c r="F243" s="64"/>
      <c r="G243" s="64"/>
      <c r="H243" s="64"/>
      <c r="I243" s="64"/>
      <c r="J243" s="62"/>
      <c r="K243" s="62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</row>
    <row r="244" spans="1:25" ht="12.75">
      <c r="A244" s="64"/>
      <c r="B244" s="64"/>
      <c r="C244" s="64"/>
      <c r="D244" s="64"/>
      <c r="E244" s="64"/>
      <c r="F244" s="64"/>
      <c r="G244" s="64"/>
      <c r="H244" s="64"/>
      <c r="I244" s="64"/>
      <c r="J244" s="62"/>
      <c r="K244" s="62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</row>
    <row r="245" spans="1:25" ht="12.75">
      <c r="A245" s="64"/>
      <c r="B245" s="64"/>
      <c r="C245" s="64"/>
      <c r="D245" s="64"/>
      <c r="E245" s="64"/>
      <c r="F245" s="64"/>
      <c r="G245" s="64"/>
      <c r="H245" s="64"/>
      <c r="I245" s="64"/>
      <c r="J245" s="62"/>
      <c r="K245" s="62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</row>
    <row r="246" spans="1:25" ht="12.75">
      <c r="A246" s="64"/>
      <c r="B246" s="64"/>
      <c r="C246" s="64"/>
      <c r="D246" s="64"/>
      <c r="E246" s="64"/>
      <c r="F246" s="64"/>
      <c r="G246" s="64"/>
      <c r="H246" s="64"/>
      <c r="I246" s="64"/>
      <c r="J246" s="62"/>
      <c r="K246" s="62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</row>
    <row r="247" spans="1:25" ht="12.75">
      <c r="A247" s="64"/>
      <c r="B247" s="64"/>
      <c r="C247" s="64"/>
      <c r="D247" s="64"/>
      <c r="E247" s="64"/>
      <c r="F247" s="64"/>
      <c r="G247" s="64"/>
      <c r="H247" s="64"/>
      <c r="I247" s="64"/>
      <c r="J247" s="62"/>
      <c r="K247" s="62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</row>
    <row r="248" spans="1:25" ht="12.75">
      <c r="A248" s="64"/>
      <c r="B248" s="64"/>
      <c r="C248" s="64"/>
      <c r="D248" s="64"/>
      <c r="E248" s="64"/>
      <c r="F248" s="64"/>
      <c r="G248" s="64"/>
      <c r="H248" s="64"/>
      <c r="I248" s="64"/>
      <c r="J248" s="62"/>
      <c r="K248" s="62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</row>
    <row r="249" spans="1:25" ht="12.75">
      <c r="A249" s="64"/>
      <c r="B249" s="64"/>
      <c r="C249" s="64"/>
      <c r="D249" s="64"/>
      <c r="E249" s="64"/>
      <c r="F249" s="64"/>
      <c r="G249" s="64"/>
      <c r="H249" s="64"/>
      <c r="I249" s="64"/>
      <c r="J249" s="62"/>
      <c r="K249" s="62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</row>
    <row r="250" spans="1:25" ht="12.75">
      <c r="A250" s="64"/>
      <c r="B250" s="64"/>
      <c r="C250" s="64"/>
      <c r="D250" s="64"/>
      <c r="E250" s="64"/>
      <c r="F250" s="64"/>
      <c r="G250" s="64"/>
      <c r="H250" s="64"/>
      <c r="I250" s="64"/>
      <c r="J250" s="62"/>
      <c r="K250" s="62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</row>
    <row r="251" spans="1:25" ht="12.75">
      <c r="A251" s="64"/>
      <c r="B251" s="64"/>
      <c r="C251" s="64"/>
      <c r="D251" s="64"/>
      <c r="E251" s="64"/>
      <c r="F251" s="64"/>
      <c r="G251" s="64"/>
      <c r="H251" s="64"/>
      <c r="I251" s="64"/>
      <c r="J251" s="62"/>
      <c r="K251" s="62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</row>
    <row r="252" spans="1:25" ht="12.75">
      <c r="A252" s="64"/>
      <c r="B252" s="64"/>
      <c r="C252" s="64"/>
      <c r="D252" s="64"/>
      <c r="E252" s="64"/>
      <c r="F252" s="64"/>
      <c r="G252" s="64"/>
      <c r="H252" s="64"/>
      <c r="I252" s="64"/>
      <c r="J252" s="62"/>
      <c r="K252" s="62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</row>
    <row r="253" spans="1:25" ht="12.75">
      <c r="A253" s="64"/>
      <c r="B253" s="64"/>
      <c r="C253" s="64"/>
      <c r="D253" s="64"/>
      <c r="E253" s="64"/>
      <c r="F253" s="64"/>
      <c r="G253" s="64"/>
      <c r="H253" s="64"/>
      <c r="I253" s="64"/>
      <c r="J253" s="62"/>
      <c r="K253" s="62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</row>
    <row r="254" spans="1:25" ht="12.75">
      <c r="A254" s="64"/>
      <c r="B254" s="64"/>
      <c r="C254" s="64"/>
      <c r="D254" s="64"/>
      <c r="E254" s="64"/>
      <c r="F254" s="64"/>
      <c r="G254" s="64"/>
      <c r="H254" s="64"/>
      <c r="I254" s="64"/>
      <c r="J254" s="62"/>
      <c r="K254" s="62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</row>
    <row r="255" spans="1:25" ht="12.75">
      <c r="A255" s="64"/>
      <c r="B255" s="64"/>
      <c r="C255" s="64"/>
      <c r="D255" s="64"/>
      <c r="E255" s="64"/>
      <c r="F255" s="64"/>
      <c r="G255" s="64"/>
      <c r="H255" s="64"/>
      <c r="I255" s="64"/>
      <c r="J255" s="62"/>
      <c r="K255" s="62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</row>
    <row r="256" spans="1:25" ht="12.75">
      <c r="A256" s="64"/>
      <c r="B256" s="64"/>
      <c r="C256" s="64"/>
      <c r="D256" s="64"/>
      <c r="E256" s="64"/>
      <c r="F256" s="64"/>
      <c r="G256" s="64"/>
      <c r="H256" s="64"/>
      <c r="I256" s="64"/>
      <c r="J256" s="62"/>
      <c r="K256" s="62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</row>
    <row r="257" spans="1:25" ht="12.75">
      <c r="A257" s="64"/>
      <c r="B257" s="64"/>
      <c r="C257" s="64"/>
      <c r="D257" s="64"/>
      <c r="E257" s="64"/>
      <c r="F257" s="64"/>
      <c r="G257" s="64"/>
      <c r="H257" s="64"/>
      <c r="I257" s="64"/>
      <c r="J257" s="62"/>
      <c r="K257" s="62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</row>
    <row r="258" spans="1:25" ht="12.75">
      <c r="A258" s="64"/>
      <c r="B258" s="64"/>
      <c r="C258" s="64"/>
      <c r="D258" s="64"/>
      <c r="E258" s="64"/>
      <c r="F258" s="64"/>
      <c r="G258" s="64"/>
      <c r="H258" s="64"/>
      <c r="I258" s="64"/>
      <c r="J258" s="62"/>
      <c r="K258" s="62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</row>
    <row r="259" spans="1:25" ht="12.75">
      <c r="A259" s="64"/>
      <c r="B259" s="64"/>
      <c r="C259" s="64"/>
      <c r="D259" s="64"/>
      <c r="E259" s="64"/>
      <c r="F259" s="64"/>
      <c r="G259" s="64"/>
      <c r="H259" s="64"/>
      <c r="I259" s="64"/>
      <c r="J259" s="62"/>
      <c r="K259" s="62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</row>
    <row r="260" spans="1:25" ht="12.75">
      <c r="A260" s="64"/>
      <c r="B260" s="64"/>
      <c r="C260" s="64"/>
      <c r="D260" s="64"/>
      <c r="E260" s="64"/>
      <c r="F260" s="64"/>
      <c r="G260" s="64"/>
      <c r="H260" s="64"/>
      <c r="I260" s="64"/>
      <c r="J260" s="62"/>
      <c r="K260" s="62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</row>
    <row r="261" spans="1:25" ht="12.75">
      <c r="A261" s="64"/>
      <c r="B261" s="64"/>
      <c r="C261" s="64"/>
      <c r="D261" s="64"/>
      <c r="E261" s="64"/>
      <c r="F261" s="64"/>
      <c r="G261" s="64"/>
      <c r="H261" s="64"/>
      <c r="I261" s="64"/>
      <c r="J261" s="62"/>
      <c r="K261" s="62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</row>
    <row r="262" spans="1:25" ht="12.75">
      <c r="A262" s="64"/>
      <c r="B262" s="64"/>
      <c r="C262" s="64"/>
      <c r="D262" s="64"/>
      <c r="E262" s="64"/>
      <c r="F262" s="64"/>
      <c r="G262" s="64"/>
      <c r="H262" s="64"/>
      <c r="I262" s="64"/>
      <c r="J262" s="62"/>
      <c r="K262" s="62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</row>
    <row r="263" spans="1:25" ht="12.75">
      <c r="A263" s="64"/>
      <c r="B263" s="64"/>
      <c r="C263" s="64"/>
      <c r="D263" s="64"/>
      <c r="E263" s="64"/>
      <c r="F263" s="64"/>
      <c r="G263" s="64"/>
      <c r="H263" s="64"/>
      <c r="I263" s="64"/>
      <c r="J263" s="62"/>
      <c r="K263" s="62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</row>
    <row r="264" spans="1:25" ht="12.75">
      <c r="A264" s="64"/>
      <c r="B264" s="64"/>
      <c r="C264" s="64"/>
      <c r="D264" s="64"/>
      <c r="E264" s="64"/>
      <c r="F264" s="64"/>
      <c r="G264" s="64"/>
      <c r="H264" s="64"/>
      <c r="I264" s="64"/>
      <c r="J264" s="62"/>
      <c r="K264" s="62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</row>
    <row r="265" spans="1:25" ht="12.75">
      <c r="A265" s="64"/>
      <c r="B265" s="64"/>
      <c r="C265" s="64"/>
      <c r="D265" s="64"/>
      <c r="E265" s="64"/>
      <c r="F265" s="64"/>
      <c r="G265" s="64"/>
      <c r="H265" s="64"/>
      <c r="I265" s="64"/>
      <c r="J265" s="62"/>
      <c r="K265" s="62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</row>
    <row r="266" spans="1:25" ht="12.75">
      <c r="A266" s="64"/>
      <c r="B266" s="64"/>
      <c r="C266" s="64"/>
      <c r="D266" s="64"/>
      <c r="E266" s="64"/>
      <c r="F266" s="64"/>
      <c r="G266" s="64"/>
      <c r="H266" s="64"/>
      <c r="I266" s="64"/>
      <c r="J266" s="62"/>
      <c r="K266" s="62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</row>
    <row r="267" spans="1:25" ht="12.75">
      <c r="A267" s="64"/>
      <c r="B267" s="64"/>
      <c r="C267" s="64"/>
      <c r="D267" s="64"/>
      <c r="E267" s="64"/>
      <c r="F267" s="64"/>
      <c r="G267" s="64"/>
      <c r="H267" s="64"/>
      <c r="I267" s="64"/>
      <c r="J267" s="62"/>
      <c r="K267" s="62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</row>
    <row r="268" spans="1:25" ht="12.75">
      <c r="A268" s="64"/>
      <c r="B268" s="64"/>
      <c r="C268" s="64"/>
      <c r="D268" s="64"/>
      <c r="E268" s="64"/>
      <c r="F268" s="64"/>
      <c r="G268" s="64"/>
      <c r="H268" s="64"/>
      <c r="I268" s="64"/>
      <c r="J268" s="62"/>
      <c r="K268" s="62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</row>
    <row r="269" spans="1:25" ht="12.75">
      <c r="A269" s="64"/>
      <c r="B269" s="64"/>
      <c r="C269" s="64"/>
      <c r="D269" s="64"/>
      <c r="E269" s="64"/>
      <c r="F269" s="64"/>
      <c r="G269" s="64"/>
      <c r="H269" s="64"/>
      <c r="I269" s="64"/>
      <c r="J269" s="62"/>
      <c r="K269" s="62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</row>
    <row r="270" spans="1:25" ht="12.75">
      <c r="A270" s="64"/>
      <c r="B270" s="64"/>
      <c r="C270" s="64"/>
      <c r="D270" s="64"/>
      <c r="E270" s="64"/>
      <c r="F270" s="64"/>
      <c r="G270" s="64"/>
      <c r="H270" s="64"/>
      <c r="I270" s="64"/>
      <c r="J270" s="62"/>
      <c r="K270" s="62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</row>
    <row r="271" spans="1:25" ht="12.75">
      <c r="A271" s="64"/>
      <c r="B271" s="64"/>
      <c r="C271" s="64"/>
      <c r="D271" s="64"/>
      <c r="E271" s="64"/>
      <c r="F271" s="64"/>
      <c r="G271" s="64"/>
      <c r="H271" s="64"/>
      <c r="I271" s="64"/>
      <c r="J271" s="62"/>
      <c r="K271" s="62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</row>
    <row r="272" spans="1:25" ht="12.75">
      <c r="A272" s="64"/>
      <c r="B272" s="64"/>
      <c r="C272" s="64"/>
      <c r="D272" s="64"/>
      <c r="E272" s="64"/>
      <c r="F272" s="64"/>
      <c r="G272" s="64"/>
      <c r="H272" s="64"/>
      <c r="I272" s="64"/>
      <c r="J272" s="62"/>
      <c r="K272" s="62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</row>
    <row r="273" spans="1:25" ht="12.75">
      <c r="A273" s="64"/>
      <c r="B273" s="64"/>
      <c r="C273" s="64"/>
      <c r="D273" s="64"/>
      <c r="E273" s="64"/>
      <c r="F273" s="64"/>
      <c r="G273" s="64"/>
      <c r="H273" s="64"/>
      <c r="I273" s="64"/>
      <c r="J273" s="62"/>
      <c r="K273" s="62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</row>
    <row r="274" spans="1:25" ht="12.75">
      <c r="A274" s="64"/>
      <c r="B274" s="64"/>
      <c r="C274" s="64"/>
      <c r="D274" s="64"/>
      <c r="E274" s="64"/>
      <c r="F274" s="64"/>
      <c r="G274" s="64"/>
      <c r="H274" s="64"/>
      <c r="I274" s="64"/>
      <c r="J274" s="62"/>
      <c r="K274" s="62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</row>
    <row r="275" spans="1:25" ht="12.75">
      <c r="A275" s="64"/>
      <c r="B275" s="64"/>
      <c r="C275" s="64"/>
      <c r="D275" s="64"/>
      <c r="E275" s="64"/>
      <c r="F275" s="64"/>
      <c r="G275" s="64"/>
      <c r="H275" s="64"/>
      <c r="I275" s="64"/>
      <c r="J275" s="62"/>
      <c r="K275" s="62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</row>
    <row r="276" spans="1:25" ht="12.75">
      <c r="A276" s="64"/>
      <c r="B276" s="64"/>
      <c r="C276" s="64"/>
      <c r="D276" s="64"/>
      <c r="E276" s="64"/>
      <c r="F276" s="64"/>
      <c r="G276" s="64"/>
      <c r="H276" s="64"/>
      <c r="I276" s="64"/>
      <c r="J276" s="62"/>
      <c r="K276" s="62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</row>
    <row r="277" spans="1:25" ht="12.75">
      <c r="A277" s="64"/>
      <c r="B277" s="64"/>
      <c r="C277" s="64"/>
      <c r="D277" s="64"/>
      <c r="E277" s="64"/>
      <c r="F277" s="64"/>
      <c r="G277" s="64"/>
      <c r="H277" s="64"/>
      <c r="I277" s="64"/>
      <c r="J277" s="62"/>
      <c r="K277" s="62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</row>
    <row r="278" spans="1:25" ht="12.75">
      <c r="A278" s="64"/>
      <c r="B278" s="64"/>
      <c r="C278" s="64"/>
      <c r="D278" s="64"/>
      <c r="E278" s="64"/>
      <c r="F278" s="64"/>
      <c r="G278" s="64"/>
      <c r="H278" s="64"/>
      <c r="I278" s="64"/>
      <c r="J278" s="62"/>
      <c r="K278" s="62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</row>
    <row r="279" spans="1:25" ht="12.75">
      <c r="A279" s="64"/>
      <c r="B279" s="64"/>
      <c r="C279" s="64"/>
      <c r="D279" s="64"/>
      <c r="E279" s="64"/>
      <c r="F279" s="64"/>
      <c r="G279" s="64"/>
      <c r="H279" s="64"/>
      <c r="I279" s="64"/>
      <c r="J279" s="62"/>
      <c r="K279" s="62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</row>
    <row r="280" spans="1:25" ht="12.75">
      <c r="A280" s="64"/>
      <c r="B280" s="64"/>
      <c r="C280" s="64"/>
      <c r="D280" s="64"/>
      <c r="E280" s="64"/>
      <c r="F280" s="64"/>
      <c r="G280" s="64"/>
      <c r="H280" s="64"/>
      <c r="I280" s="64"/>
      <c r="J280" s="62"/>
      <c r="K280" s="62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</row>
    <row r="281" spans="1:25" ht="12.75">
      <c r="A281" s="64"/>
      <c r="B281" s="64"/>
      <c r="C281" s="64"/>
      <c r="D281" s="64"/>
      <c r="E281" s="64"/>
      <c r="F281" s="64"/>
      <c r="G281" s="64"/>
      <c r="H281" s="64"/>
      <c r="I281" s="64"/>
      <c r="J281" s="62"/>
      <c r="K281" s="62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</row>
    <row r="282" spans="1:25" ht="12.75">
      <c r="A282" s="64"/>
      <c r="B282" s="64"/>
      <c r="C282" s="64"/>
      <c r="D282" s="64"/>
      <c r="E282" s="64"/>
      <c r="F282" s="64"/>
      <c r="G282" s="64"/>
      <c r="H282" s="64"/>
      <c r="I282" s="64"/>
      <c r="J282" s="62"/>
      <c r="K282" s="62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</row>
    <row r="283" spans="1:25" ht="12.75">
      <c r="A283" s="64"/>
      <c r="B283" s="64"/>
      <c r="C283" s="64"/>
      <c r="D283" s="64"/>
      <c r="E283" s="64"/>
      <c r="F283" s="64"/>
      <c r="G283" s="64"/>
      <c r="H283" s="64"/>
      <c r="I283" s="64"/>
      <c r="J283" s="62"/>
      <c r="K283" s="62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</row>
    <row r="284" spans="1:25" ht="12.75">
      <c r="A284" s="64"/>
      <c r="B284" s="64"/>
      <c r="C284" s="64"/>
      <c r="D284" s="64"/>
      <c r="E284" s="64"/>
      <c r="F284" s="64"/>
      <c r="G284" s="64"/>
      <c r="H284" s="64"/>
      <c r="I284" s="64"/>
      <c r="J284" s="62"/>
      <c r="K284" s="62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</row>
    <row r="285" spans="1:25" ht="12.75">
      <c r="A285" s="64"/>
      <c r="B285" s="64"/>
      <c r="C285" s="64"/>
      <c r="D285" s="64"/>
      <c r="E285" s="64"/>
      <c r="F285" s="64"/>
      <c r="G285" s="64"/>
      <c r="H285" s="64"/>
      <c r="I285" s="64"/>
      <c r="J285" s="62"/>
      <c r="K285" s="62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</row>
    <row r="286" spans="1:25" ht="12.75">
      <c r="A286" s="64"/>
      <c r="B286" s="64"/>
      <c r="C286" s="64"/>
      <c r="D286" s="64"/>
      <c r="E286" s="64"/>
      <c r="F286" s="64"/>
      <c r="G286" s="64"/>
      <c r="H286" s="64"/>
      <c r="I286" s="64"/>
      <c r="J286" s="62"/>
      <c r="K286" s="62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</row>
    <row r="287" spans="1:25" ht="12.75">
      <c r="A287" s="64"/>
      <c r="B287" s="64"/>
      <c r="C287" s="64"/>
      <c r="D287" s="64"/>
      <c r="E287" s="64"/>
      <c r="F287" s="64"/>
      <c r="G287" s="64"/>
      <c r="H287" s="64"/>
      <c r="I287" s="64"/>
      <c r="J287" s="62"/>
      <c r="K287" s="62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</row>
    <row r="288" spans="1:25" ht="12.75">
      <c r="A288" s="64"/>
      <c r="B288" s="64"/>
      <c r="C288" s="64"/>
      <c r="D288" s="64"/>
      <c r="E288" s="64"/>
      <c r="F288" s="64"/>
      <c r="G288" s="64"/>
      <c r="H288" s="64"/>
      <c r="I288" s="64"/>
      <c r="J288" s="62"/>
      <c r="K288" s="62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</row>
    <row r="289" spans="1:25" ht="12.75">
      <c r="A289" s="64"/>
      <c r="B289" s="64"/>
      <c r="C289" s="64"/>
      <c r="D289" s="64"/>
      <c r="E289" s="64"/>
      <c r="F289" s="64"/>
      <c r="G289" s="64"/>
      <c r="H289" s="64"/>
      <c r="I289" s="64"/>
      <c r="J289" s="62"/>
      <c r="K289" s="62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</row>
    <row r="290" spans="1:25" ht="12.75">
      <c r="A290" s="64"/>
      <c r="B290" s="64"/>
      <c r="C290" s="64"/>
      <c r="D290" s="64"/>
      <c r="E290" s="64"/>
      <c r="F290" s="64"/>
      <c r="G290" s="64"/>
      <c r="H290" s="64"/>
      <c r="I290" s="64"/>
      <c r="J290" s="62"/>
      <c r="K290" s="62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</row>
    <row r="291" spans="1:25" ht="12.75">
      <c r="A291" s="64"/>
      <c r="B291" s="64"/>
      <c r="C291" s="64"/>
      <c r="D291" s="64"/>
      <c r="E291" s="64"/>
      <c r="F291" s="64"/>
      <c r="G291" s="64"/>
      <c r="H291" s="64"/>
      <c r="I291" s="64"/>
      <c r="J291" s="62"/>
      <c r="K291" s="62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</row>
    <row r="292" spans="1:25" ht="12.75">
      <c r="A292" s="64"/>
      <c r="B292" s="64"/>
      <c r="C292" s="64"/>
      <c r="D292" s="64"/>
      <c r="E292" s="64"/>
      <c r="F292" s="64"/>
      <c r="G292" s="64"/>
      <c r="H292" s="64"/>
      <c r="I292" s="64"/>
      <c r="J292" s="62"/>
      <c r="K292" s="62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</row>
    <row r="293" spans="1:25" ht="12.75">
      <c r="A293" s="64"/>
      <c r="B293" s="64"/>
      <c r="C293" s="64"/>
      <c r="D293" s="64"/>
      <c r="E293" s="64"/>
      <c r="F293" s="64"/>
      <c r="G293" s="64"/>
      <c r="H293" s="64"/>
      <c r="I293" s="64"/>
      <c r="J293" s="62"/>
      <c r="K293" s="62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</row>
    <row r="294" spans="1:25" ht="12.75">
      <c r="A294" s="64"/>
      <c r="B294" s="64"/>
      <c r="C294" s="64"/>
      <c r="D294" s="64"/>
      <c r="E294" s="64"/>
      <c r="F294" s="64"/>
      <c r="G294" s="64"/>
      <c r="H294" s="64"/>
      <c r="I294" s="64"/>
      <c r="J294" s="62"/>
      <c r="K294" s="62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</row>
    <row r="295" spans="1:25" ht="12.75">
      <c r="A295" s="64"/>
      <c r="B295" s="64"/>
      <c r="C295" s="64"/>
      <c r="D295" s="64"/>
      <c r="E295" s="64"/>
      <c r="F295" s="64"/>
      <c r="G295" s="64"/>
      <c r="H295" s="64"/>
      <c r="I295" s="64"/>
      <c r="J295" s="62"/>
      <c r="K295" s="62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</row>
    <row r="296" spans="1:25" ht="12.75">
      <c r="A296" s="64"/>
      <c r="B296" s="64"/>
      <c r="C296" s="64"/>
      <c r="D296" s="64"/>
      <c r="E296" s="64"/>
      <c r="F296" s="64"/>
      <c r="G296" s="64"/>
      <c r="H296" s="64"/>
      <c r="I296" s="64"/>
      <c r="J296" s="62"/>
      <c r="K296" s="62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</row>
    <row r="297" spans="1:25" ht="12.75">
      <c r="A297" s="64"/>
      <c r="B297" s="64"/>
      <c r="C297" s="64"/>
      <c r="D297" s="64"/>
      <c r="E297" s="64"/>
      <c r="F297" s="64"/>
      <c r="G297" s="64"/>
      <c r="H297" s="64"/>
      <c r="I297" s="64"/>
      <c r="J297" s="62"/>
      <c r="K297" s="62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</row>
    <row r="298" spans="1:25" ht="12.75">
      <c r="A298" s="64"/>
      <c r="B298" s="64"/>
      <c r="C298" s="64"/>
      <c r="D298" s="64"/>
      <c r="E298" s="64"/>
      <c r="F298" s="64"/>
      <c r="G298" s="64"/>
      <c r="H298" s="64"/>
      <c r="I298" s="64"/>
      <c r="J298" s="62"/>
      <c r="K298" s="62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</row>
    <row r="299" spans="1:25" ht="12.75">
      <c r="A299" s="64"/>
      <c r="B299" s="64"/>
      <c r="C299" s="64"/>
      <c r="D299" s="64"/>
      <c r="E299" s="64"/>
      <c r="F299" s="64"/>
      <c r="G299" s="64"/>
      <c r="H299" s="64"/>
      <c r="I299" s="64"/>
      <c r="J299" s="62"/>
      <c r="K299" s="62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</row>
    <row r="300" spans="1:25" ht="12.75">
      <c r="A300" s="64"/>
      <c r="B300" s="64"/>
      <c r="C300" s="64"/>
      <c r="D300" s="64"/>
      <c r="E300" s="64"/>
      <c r="F300" s="64"/>
      <c r="G300" s="64"/>
      <c r="H300" s="64"/>
      <c r="I300" s="64"/>
      <c r="J300" s="62"/>
      <c r="K300" s="62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</row>
    <row r="301" spans="1:25" ht="12.75">
      <c r="A301" s="64"/>
      <c r="B301" s="64"/>
      <c r="C301" s="64"/>
      <c r="D301" s="64"/>
      <c r="E301" s="64"/>
      <c r="F301" s="64"/>
      <c r="G301" s="64"/>
      <c r="H301" s="64"/>
      <c r="I301" s="64"/>
      <c r="J301" s="62"/>
      <c r="K301" s="62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</row>
    <row r="302" spans="1:25" ht="12.75">
      <c r="A302" s="64"/>
      <c r="B302" s="64"/>
      <c r="C302" s="64"/>
      <c r="D302" s="64"/>
      <c r="E302" s="64"/>
      <c r="F302" s="64"/>
      <c r="G302" s="64"/>
      <c r="H302" s="64"/>
      <c r="I302" s="64"/>
      <c r="J302" s="62"/>
      <c r="K302" s="62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</row>
    <row r="303" spans="1:25" ht="12.75">
      <c r="A303" s="64"/>
      <c r="B303" s="64"/>
      <c r="C303" s="64"/>
      <c r="D303" s="64"/>
      <c r="E303" s="64"/>
      <c r="F303" s="64"/>
      <c r="G303" s="64"/>
      <c r="H303" s="64"/>
      <c r="I303" s="64"/>
      <c r="J303" s="62"/>
      <c r="K303" s="62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</row>
    <row r="304" spans="1:25" ht="12.75">
      <c r="A304" s="64"/>
      <c r="B304" s="64"/>
      <c r="C304" s="64"/>
      <c r="D304" s="64"/>
      <c r="E304" s="64"/>
      <c r="F304" s="64"/>
      <c r="G304" s="64"/>
      <c r="H304" s="64"/>
      <c r="I304" s="64"/>
      <c r="J304" s="62"/>
      <c r="K304" s="62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</row>
    <row r="305" spans="1:25" ht="12.75">
      <c r="A305" s="64"/>
      <c r="B305" s="64"/>
      <c r="C305" s="64"/>
      <c r="D305" s="64"/>
      <c r="E305" s="64"/>
      <c r="F305" s="64"/>
      <c r="G305" s="64"/>
      <c r="H305" s="64"/>
      <c r="I305" s="64"/>
      <c r="J305" s="62"/>
      <c r="K305" s="62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</row>
    <row r="306" spans="1:25" ht="12.75">
      <c r="A306" s="64"/>
      <c r="B306" s="64"/>
      <c r="C306" s="64"/>
      <c r="D306" s="64"/>
      <c r="E306" s="64"/>
      <c r="F306" s="64"/>
      <c r="G306" s="64"/>
      <c r="H306" s="64"/>
      <c r="I306" s="64"/>
      <c r="J306" s="62"/>
      <c r="K306" s="62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</row>
    <row r="307" spans="1:25" ht="12.75">
      <c r="A307" s="64"/>
      <c r="B307" s="64"/>
      <c r="C307" s="64"/>
      <c r="D307" s="64"/>
      <c r="E307" s="64"/>
      <c r="F307" s="64"/>
      <c r="G307" s="64"/>
      <c r="H307" s="64"/>
      <c r="I307" s="64"/>
      <c r="J307" s="62"/>
      <c r="K307" s="62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</row>
    <row r="308" spans="1:25" ht="12.75">
      <c r="A308" s="64"/>
      <c r="B308" s="64"/>
      <c r="C308" s="64"/>
      <c r="D308" s="64"/>
      <c r="E308" s="64"/>
      <c r="F308" s="64"/>
      <c r="G308" s="64"/>
      <c r="H308" s="64"/>
      <c r="I308" s="64"/>
      <c r="J308" s="62"/>
      <c r="K308" s="62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</row>
    <row r="309" spans="1:25" ht="12.75">
      <c r="A309" s="64"/>
      <c r="B309" s="64"/>
      <c r="C309" s="64"/>
      <c r="D309" s="64"/>
      <c r="E309" s="64"/>
      <c r="F309" s="64"/>
      <c r="G309" s="64"/>
      <c r="H309" s="64"/>
      <c r="I309" s="64"/>
      <c r="J309" s="62"/>
      <c r="K309" s="62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</row>
    <row r="310" spans="1:25" ht="12.75">
      <c r="A310" s="64"/>
      <c r="B310" s="64"/>
      <c r="C310" s="64"/>
      <c r="D310" s="64"/>
      <c r="E310" s="64"/>
      <c r="F310" s="64"/>
      <c r="G310" s="64"/>
      <c r="H310" s="64"/>
      <c r="I310" s="64"/>
      <c r="J310" s="62"/>
      <c r="K310" s="62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</row>
    <row r="311" spans="1:25" ht="12.75">
      <c r="A311" s="64"/>
      <c r="B311" s="64"/>
      <c r="C311" s="64"/>
      <c r="D311" s="64"/>
      <c r="E311" s="64"/>
      <c r="F311" s="64"/>
      <c r="G311" s="64"/>
      <c r="H311" s="64"/>
      <c r="I311" s="64"/>
      <c r="J311" s="62"/>
      <c r="K311" s="62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</row>
    <row r="312" spans="1:25" ht="12.75">
      <c r="A312" s="64"/>
      <c r="B312" s="64"/>
      <c r="C312" s="64"/>
      <c r="D312" s="64"/>
      <c r="E312" s="64"/>
      <c r="F312" s="64"/>
      <c r="G312" s="64"/>
      <c r="H312" s="64"/>
      <c r="I312" s="64"/>
      <c r="J312" s="62"/>
      <c r="K312" s="62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</row>
    <row r="313" spans="1:25" ht="12.75">
      <c r="A313" s="64"/>
      <c r="B313" s="64"/>
      <c r="C313" s="64"/>
      <c r="D313" s="64"/>
      <c r="E313" s="64"/>
      <c r="F313" s="64"/>
      <c r="G313" s="64"/>
      <c r="H313" s="64"/>
      <c r="I313" s="64"/>
      <c r="J313" s="62"/>
      <c r="K313" s="62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</row>
    <row r="314" spans="1:25" ht="12.75">
      <c r="A314" s="64"/>
      <c r="B314" s="64"/>
      <c r="C314" s="64"/>
      <c r="D314" s="64"/>
      <c r="E314" s="64"/>
      <c r="F314" s="64"/>
      <c r="G314" s="64"/>
      <c r="H314" s="64"/>
      <c r="I314" s="64"/>
      <c r="J314" s="62"/>
      <c r="K314" s="62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</row>
    <row r="315" spans="1:25" ht="12.75">
      <c r="A315" s="64"/>
      <c r="B315" s="64"/>
      <c r="C315" s="64"/>
      <c r="D315" s="64"/>
      <c r="E315" s="64"/>
      <c r="F315" s="64"/>
      <c r="G315" s="64"/>
      <c r="H315" s="64"/>
      <c r="I315" s="64"/>
      <c r="J315" s="62"/>
      <c r="K315" s="62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</row>
    <row r="316" spans="1:25" ht="12.75">
      <c r="A316" s="64"/>
      <c r="B316" s="64"/>
      <c r="C316" s="64"/>
      <c r="D316" s="64"/>
      <c r="E316" s="64"/>
      <c r="F316" s="64"/>
      <c r="G316" s="64"/>
      <c r="H316" s="64"/>
      <c r="I316" s="64"/>
      <c r="J316" s="62"/>
      <c r="K316" s="62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</row>
    <row r="317" spans="1:25" ht="12.75">
      <c r="A317" s="64"/>
      <c r="B317" s="64"/>
      <c r="C317" s="64"/>
      <c r="D317" s="64"/>
      <c r="E317" s="64"/>
      <c r="F317" s="64"/>
      <c r="G317" s="64"/>
      <c r="H317" s="64"/>
      <c r="I317" s="64"/>
      <c r="J317" s="62"/>
      <c r="K317" s="62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</row>
    <row r="318" spans="1:25" ht="12.75">
      <c r="A318" s="64"/>
      <c r="B318" s="64"/>
      <c r="C318" s="64"/>
      <c r="D318" s="64"/>
      <c r="E318" s="64"/>
      <c r="F318" s="64"/>
      <c r="G318" s="64"/>
      <c r="H318" s="64"/>
      <c r="I318" s="64"/>
      <c r="J318" s="62"/>
      <c r="K318" s="62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</row>
    <row r="319" spans="1:25" ht="12.75">
      <c r="A319" s="64"/>
      <c r="B319" s="64"/>
      <c r="C319" s="64"/>
      <c r="D319" s="64"/>
      <c r="E319" s="64"/>
      <c r="F319" s="64"/>
      <c r="G319" s="64"/>
      <c r="H319" s="64"/>
      <c r="I319" s="64"/>
      <c r="J319" s="62"/>
      <c r="K319" s="62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</row>
    <row r="320" spans="1:25" ht="12.75">
      <c r="A320" s="64"/>
      <c r="B320" s="64"/>
      <c r="C320" s="64"/>
      <c r="D320" s="64"/>
      <c r="E320" s="64"/>
      <c r="F320" s="64"/>
      <c r="G320" s="64"/>
      <c r="H320" s="64"/>
      <c r="I320" s="64"/>
      <c r="J320" s="62"/>
      <c r="K320" s="62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</row>
    <row r="321" spans="1:25" ht="12.75">
      <c r="A321" s="64"/>
      <c r="B321" s="64"/>
      <c r="C321" s="64"/>
      <c r="D321" s="64"/>
      <c r="E321" s="64"/>
      <c r="F321" s="64"/>
      <c r="G321" s="64"/>
      <c r="H321" s="64"/>
      <c r="I321" s="64"/>
      <c r="J321" s="62"/>
      <c r="K321" s="62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</row>
    <row r="322" spans="1:25" ht="12.75">
      <c r="A322" s="64"/>
      <c r="B322" s="64"/>
      <c r="C322" s="64"/>
      <c r="D322" s="64"/>
      <c r="E322" s="64"/>
      <c r="F322" s="64"/>
      <c r="G322" s="64"/>
      <c r="H322" s="64"/>
      <c r="I322" s="64"/>
      <c r="J322" s="62"/>
      <c r="K322" s="62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</row>
    <row r="323" spans="1:25" ht="12.75">
      <c r="A323" s="64"/>
      <c r="B323" s="64"/>
      <c r="C323" s="64"/>
      <c r="D323" s="64"/>
      <c r="E323" s="64"/>
      <c r="F323" s="64"/>
      <c r="G323" s="64"/>
      <c r="H323" s="64"/>
      <c r="I323" s="64"/>
      <c r="J323" s="62"/>
      <c r="K323" s="62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</row>
    <row r="324" spans="1:25" ht="12.75">
      <c r="A324" s="64"/>
      <c r="B324" s="64"/>
      <c r="C324" s="64"/>
      <c r="D324" s="64"/>
      <c r="E324" s="64"/>
      <c r="F324" s="64"/>
      <c r="G324" s="64"/>
      <c r="H324" s="64"/>
      <c r="I324" s="64"/>
      <c r="J324" s="62"/>
      <c r="K324" s="62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</row>
    <row r="325" spans="1:25" ht="12.75">
      <c r="A325" s="64"/>
      <c r="B325" s="64"/>
      <c r="C325" s="64"/>
      <c r="D325" s="64"/>
      <c r="E325" s="64"/>
      <c r="F325" s="64"/>
      <c r="G325" s="64"/>
      <c r="H325" s="64"/>
      <c r="I325" s="64"/>
      <c r="J325" s="62"/>
      <c r="K325" s="62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</row>
    <row r="326" spans="1:25" ht="12.75">
      <c r="A326" s="64"/>
      <c r="B326" s="64"/>
      <c r="C326" s="64"/>
      <c r="D326" s="64"/>
      <c r="E326" s="64"/>
      <c r="F326" s="64"/>
      <c r="G326" s="64"/>
      <c r="H326" s="64"/>
      <c r="I326" s="64"/>
      <c r="J326" s="62"/>
      <c r="K326" s="62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</row>
    <row r="327" spans="1:25" ht="12.75">
      <c r="A327" s="64"/>
      <c r="B327" s="64"/>
      <c r="C327" s="64"/>
      <c r="D327" s="64"/>
      <c r="E327" s="64"/>
      <c r="F327" s="64"/>
      <c r="G327" s="64"/>
      <c r="H327" s="64"/>
      <c r="I327" s="64"/>
      <c r="J327" s="62"/>
      <c r="K327" s="62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</row>
    <row r="328" spans="1:25" ht="12.75">
      <c r="A328" s="64"/>
      <c r="B328" s="64"/>
      <c r="C328" s="64"/>
      <c r="D328" s="64"/>
      <c r="E328" s="64"/>
      <c r="F328" s="64"/>
      <c r="G328" s="64"/>
      <c r="H328" s="64"/>
      <c r="I328" s="64"/>
      <c r="J328" s="62"/>
      <c r="K328" s="62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</row>
    <row r="329" spans="1:25" ht="12.75">
      <c r="A329" s="64"/>
      <c r="B329" s="64"/>
      <c r="C329" s="64"/>
      <c r="D329" s="64"/>
      <c r="E329" s="64"/>
      <c r="F329" s="64"/>
      <c r="G329" s="64"/>
      <c r="H329" s="64"/>
      <c r="I329" s="64"/>
      <c r="J329" s="62"/>
      <c r="K329" s="62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</row>
    <row r="330" spans="1:25" ht="12.75">
      <c r="A330" s="64"/>
      <c r="B330" s="64"/>
      <c r="C330" s="64"/>
      <c r="D330" s="64"/>
      <c r="E330" s="64"/>
      <c r="F330" s="64"/>
      <c r="G330" s="64"/>
      <c r="H330" s="64"/>
      <c r="I330" s="64"/>
      <c r="J330" s="62"/>
      <c r="K330" s="62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</row>
    <row r="331" spans="1:25" ht="12.75">
      <c r="A331" s="64"/>
      <c r="B331" s="64"/>
      <c r="C331" s="64"/>
      <c r="D331" s="64"/>
      <c r="E331" s="64"/>
      <c r="F331" s="64"/>
      <c r="G331" s="64"/>
      <c r="H331" s="64"/>
      <c r="I331" s="64"/>
      <c r="J331" s="62"/>
      <c r="K331" s="62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</row>
    <row r="332" spans="1:25" ht="12.75">
      <c r="A332" s="64"/>
      <c r="B332" s="64"/>
      <c r="C332" s="64"/>
      <c r="D332" s="64"/>
      <c r="E332" s="64"/>
      <c r="F332" s="64"/>
      <c r="G332" s="64"/>
      <c r="H332" s="64"/>
      <c r="I332" s="64"/>
      <c r="J332" s="62"/>
      <c r="K332" s="62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</row>
    <row r="333" spans="1:25" ht="12.75">
      <c r="A333" s="64"/>
      <c r="B333" s="64"/>
      <c r="C333" s="64"/>
      <c r="D333" s="64"/>
      <c r="E333" s="64"/>
      <c r="F333" s="64"/>
      <c r="G333" s="64"/>
      <c r="H333" s="64"/>
      <c r="I333" s="64"/>
      <c r="J333" s="62"/>
      <c r="K333" s="62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</row>
    <row r="334" spans="1:25" ht="12.75">
      <c r="A334" s="64"/>
      <c r="B334" s="64"/>
      <c r="C334" s="64"/>
      <c r="D334" s="64"/>
      <c r="E334" s="64"/>
      <c r="F334" s="64"/>
      <c r="G334" s="64"/>
      <c r="H334" s="64"/>
      <c r="I334" s="64"/>
      <c r="J334" s="62"/>
      <c r="K334" s="62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</row>
    <row r="335" spans="1:25" ht="12.75">
      <c r="A335" s="64"/>
      <c r="B335" s="64"/>
      <c r="C335" s="64"/>
      <c r="D335" s="64"/>
      <c r="E335" s="64"/>
      <c r="F335" s="64"/>
      <c r="G335" s="64"/>
      <c r="H335" s="64"/>
      <c r="I335" s="64"/>
      <c r="J335" s="62"/>
      <c r="K335" s="62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</row>
    <row r="336" spans="1:25" ht="12.75">
      <c r="A336" s="64"/>
      <c r="B336" s="64"/>
      <c r="C336" s="64"/>
      <c r="D336" s="64"/>
      <c r="E336" s="64"/>
      <c r="F336" s="64"/>
      <c r="G336" s="64"/>
      <c r="H336" s="64"/>
      <c r="I336" s="64"/>
      <c r="J336" s="62"/>
      <c r="K336" s="62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</row>
    <row r="337" spans="1:25" ht="12.75">
      <c r="A337" s="64"/>
      <c r="B337" s="64"/>
      <c r="C337" s="64"/>
      <c r="D337" s="64"/>
      <c r="E337" s="64"/>
      <c r="F337" s="64"/>
      <c r="G337" s="64"/>
      <c r="H337" s="64"/>
      <c r="I337" s="64"/>
      <c r="J337" s="62"/>
      <c r="K337" s="62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</row>
    <row r="338" spans="1:25" ht="12.75">
      <c r="A338" s="64"/>
      <c r="B338" s="64"/>
      <c r="C338" s="64"/>
      <c r="D338" s="64"/>
      <c r="E338" s="64"/>
      <c r="F338" s="64"/>
      <c r="G338" s="64"/>
      <c r="H338" s="64"/>
      <c r="I338" s="64"/>
      <c r="J338" s="62"/>
      <c r="K338" s="62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</row>
    <row r="339" spans="1:25" ht="12.75">
      <c r="A339" s="64"/>
      <c r="B339" s="64"/>
      <c r="C339" s="64"/>
      <c r="D339" s="64"/>
      <c r="E339" s="64"/>
      <c r="F339" s="64"/>
      <c r="G339" s="64"/>
      <c r="H339" s="64"/>
      <c r="I339" s="64"/>
      <c r="J339" s="62"/>
      <c r="K339" s="62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</row>
    <row r="340" spans="1:25" ht="12.75">
      <c r="A340" s="64"/>
      <c r="B340" s="64"/>
      <c r="C340" s="64"/>
      <c r="D340" s="64"/>
      <c r="E340" s="64"/>
      <c r="F340" s="64"/>
      <c r="G340" s="64"/>
      <c r="H340" s="64"/>
      <c r="I340" s="64"/>
      <c r="J340" s="62"/>
      <c r="K340" s="62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</row>
    <row r="341" spans="1:25" ht="12.75">
      <c r="A341" s="64"/>
      <c r="B341" s="64"/>
      <c r="C341" s="64"/>
      <c r="D341" s="64"/>
      <c r="E341" s="64"/>
      <c r="F341" s="64"/>
      <c r="G341" s="64"/>
      <c r="H341" s="64"/>
      <c r="I341" s="64"/>
      <c r="J341" s="62"/>
      <c r="K341" s="62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</row>
    <row r="342" spans="1:25" ht="12.75">
      <c r="A342" s="64"/>
      <c r="B342" s="64"/>
      <c r="C342" s="64"/>
      <c r="D342" s="64"/>
      <c r="E342" s="64"/>
      <c r="F342" s="64"/>
      <c r="G342" s="64"/>
      <c r="H342" s="64"/>
      <c r="I342" s="64"/>
      <c r="J342" s="62"/>
      <c r="K342" s="62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</row>
    <row r="343" spans="1:25" ht="12.75">
      <c r="A343" s="64"/>
      <c r="B343" s="64"/>
      <c r="C343" s="64"/>
      <c r="D343" s="64"/>
      <c r="E343" s="64"/>
      <c r="F343" s="64"/>
      <c r="G343" s="64"/>
      <c r="H343" s="64"/>
      <c r="I343" s="64"/>
      <c r="J343" s="62"/>
      <c r="K343" s="62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</row>
    <row r="344" spans="1:25" ht="12.75">
      <c r="A344" s="64"/>
      <c r="B344" s="64"/>
      <c r="C344" s="64"/>
      <c r="D344" s="64"/>
      <c r="E344" s="64"/>
      <c r="F344" s="64"/>
      <c r="G344" s="64"/>
      <c r="H344" s="64"/>
      <c r="I344" s="64"/>
      <c r="J344" s="62"/>
      <c r="K344" s="62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</row>
    <row r="345" spans="1:25" ht="12.75">
      <c r="A345" s="64"/>
      <c r="B345" s="64"/>
      <c r="C345" s="64"/>
      <c r="D345" s="64"/>
      <c r="E345" s="64"/>
      <c r="F345" s="64"/>
      <c r="G345" s="64"/>
      <c r="H345" s="64"/>
      <c r="I345" s="64"/>
      <c r="J345" s="62"/>
      <c r="K345" s="62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</row>
    <row r="346" spans="1:25" ht="12.75">
      <c r="A346" s="64"/>
      <c r="B346" s="64"/>
      <c r="C346" s="64"/>
      <c r="D346" s="64"/>
      <c r="E346" s="64"/>
      <c r="F346" s="64"/>
      <c r="G346" s="64"/>
      <c r="H346" s="64"/>
      <c r="I346" s="64"/>
      <c r="J346" s="62"/>
      <c r="K346" s="62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</row>
    <row r="347" spans="1:25" ht="12.75">
      <c r="A347" s="64"/>
      <c r="B347" s="64"/>
      <c r="C347" s="64"/>
      <c r="D347" s="64"/>
      <c r="E347" s="64"/>
      <c r="F347" s="64"/>
      <c r="G347" s="64"/>
      <c r="H347" s="64"/>
      <c r="I347" s="64"/>
      <c r="J347" s="62"/>
      <c r="K347" s="62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</row>
    <row r="348" spans="1:25" ht="12.75">
      <c r="A348" s="64"/>
      <c r="B348" s="64"/>
      <c r="C348" s="64"/>
      <c r="D348" s="64"/>
      <c r="E348" s="64"/>
      <c r="F348" s="64"/>
      <c r="G348" s="64"/>
      <c r="H348" s="64"/>
      <c r="I348" s="64"/>
      <c r="J348" s="62"/>
      <c r="K348" s="62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</row>
    <row r="349" spans="1:25" ht="12.75">
      <c r="A349" s="64"/>
      <c r="B349" s="64"/>
      <c r="C349" s="64"/>
      <c r="D349" s="64"/>
      <c r="E349" s="64"/>
      <c r="F349" s="64"/>
      <c r="G349" s="64"/>
      <c r="H349" s="64"/>
      <c r="I349" s="64"/>
      <c r="J349" s="62"/>
      <c r="K349" s="62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</row>
    <row r="350" spans="1:25" ht="12.75">
      <c r="A350" s="64"/>
      <c r="B350" s="64"/>
      <c r="C350" s="64"/>
      <c r="D350" s="64"/>
      <c r="E350" s="64"/>
      <c r="F350" s="64"/>
      <c r="G350" s="64"/>
      <c r="H350" s="64"/>
      <c r="I350" s="64"/>
      <c r="J350" s="62"/>
      <c r="K350" s="62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</row>
    <row r="351" spans="1:25" ht="12.75">
      <c r="A351" s="64"/>
      <c r="B351" s="64"/>
      <c r="C351" s="64"/>
      <c r="D351" s="64"/>
      <c r="E351" s="64"/>
      <c r="F351" s="64"/>
      <c r="G351" s="64"/>
      <c r="H351" s="64"/>
      <c r="I351" s="64"/>
      <c r="J351" s="62"/>
      <c r="K351" s="62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</row>
    <row r="352" spans="1:25" ht="12.75">
      <c r="A352" s="64"/>
      <c r="B352" s="64"/>
      <c r="C352" s="64"/>
      <c r="D352" s="64"/>
      <c r="E352" s="64"/>
      <c r="F352" s="64"/>
      <c r="G352" s="64"/>
      <c r="H352" s="64"/>
      <c r="I352" s="64"/>
      <c r="J352" s="62"/>
      <c r="K352" s="62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</row>
    <row r="353" spans="1:25" ht="12.75">
      <c r="A353" s="64"/>
      <c r="B353" s="64"/>
      <c r="C353" s="64"/>
      <c r="D353" s="64"/>
      <c r="E353" s="64"/>
      <c r="F353" s="64"/>
      <c r="G353" s="64"/>
      <c r="H353" s="64"/>
      <c r="I353" s="64"/>
      <c r="J353" s="62"/>
      <c r="K353" s="62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</row>
    <row r="354" spans="1:25" ht="12.75">
      <c r="A354" s="64"/>
      <c r="B354" s="64"/>
      <c r="C354" s="64"/>
      <c r="D354" s="64"/>
      <c r="E354" s="64"/>
      <c r="F354" s="64"/>
      <c r="G354" s="64"/>
      <c r="H354" s="64"/>
      <c r="I354" s="64"/>
      <c r="J354" s="62"/>
      <c r="K354" s="62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</row>
    <row r="355" spans="1:25" ht="12.75">
      <c r="A355" s="64"/>
      <c r="B355" s="64"/>
      <c r="C355" s="64"/>
      <c r="D355" s="64"/>
      <c r="E355" s="64"/>
      <c r="F355" s="64"/>
      <c r="G355" s="64"/>
      <c r="H355" s="64"/>
      <c r="I355" s="64"/>
      <c r="J355" s="62"/>
      <c r="K355" s="62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</row>
    <row r="356" spans="1:25" ht="12.75">
      <c r="A356" s="64"/>
      <c r="B356" s="64"/>
      <c r="C356" s="64"/>
      <c r="D356" s="64"/>
      <c r="E356" s="64"/>
      <c r="F356" s="64"/>
      <c r="G356" s="64"/>
      <c r="H356" s="64"/>
      <c r="I356" s="64"/>
      <c r="J356" s="62"/>
      <c r="K356" s="62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</row>
    <row r="357" spans="1:25" ht="12.75">
      <c r="A357" s="64"/>
      <c r="B357" s="64"/>
      <c r="C357" s="64"/>
      <c r="D357" s="64"/>
      <c r="E357" s="64"/>
      <c r="F357" s="64"/>
      <c r="G357" s="64"/>
      <c r="H357" s="64"/>
      <c r="I357" s="64"/>
      <c r="J357" s="62"/>
      <c r="K357" s="62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</row>
    <row r="358" spans="1:25" ht="12.75">
      <c r="A358" s="64"/>
      <c r="B358" s="64"/>
      <c r="C358" s="64"/>
      <c r="D358" s="64"/>
      <c r="E358" s="64"/>
      <c r="F358" s="64"/>
      <c r="G358" s="64"/>
      <c r="H358" s="64"/>
      <c r="I358" s="64"/>
      <c r="J358" s="62"/>
      <c r="K358" s="62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</row>
    <row r="359" spans="1:25" ht="12.75">
      <c r="A359" s="64"/>
      <c r="B359" s="64"/>
      <c r="C359" s="64"/>
      <c r="D359" s="64"/>
      <c r="E359" s="64"/>
      <c r="F359" s="64"/>
      <c r="G359" s="64"/>
      <c r="H359" s="64"/>
      <c r="I359" s="64"/>
      <c r="J359" s="62"/>
      <c r="K359" s="62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</row>
    <row r="360" spans="1:25" ht="12.75">
      <c r="A360" s="64"/>
      <c r="B360" s="64"/>
      <c r="C360" s="64"/>
      <c r="D360" s="64"/>
      <c r="E360" s="64"/>
      <c r="F360" s="64"/>
      <c r="G360" s="64"/>
      <c r="H360" s="64"/>
      <c r="I360" s="64"/>
      <c r="J360" s="62"/>
      <c r="K360" s="62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</row>
    <row r="361" spans="1:25" ht="12.75">
      <c r="A361" s="64"/>
      <c r="B361" s="64"/>
      <c r="C361" s="64"/>
      <c r="D361" s="64"/>
      <c r="E361" s="64"/>
      <c r="F361" s="64"/>
      <c r="G361" s="64"/>
      <c r="H361" s="64"/>
      <c r="I361" s="64"/>
      <c r="J361" s="62"/>
      <c r="K361" s="62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</row>
    <row r="362" spans="1:25" ht="12.75">
      <c r="A362" s="64"/>
      <c r="B362" s="64"/>
      <c r="C362" s="64"/>
      <c r="D362" s="64"/>
      <c r="E362" s="64"/>
      <c r="F362" s="64"/>
      <c r="G362" s="64"/>
      <c r="H362" s="64"/>
      <c r="I362" s="64"/>
      <c r="J362" s="62"/>
      <c r="K362" s="62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</row>
    <row r="363" spans="1:25" ht="12.75">
      <c r="A363" s="64"/>
      <c r="B363" s="64"/>
      <c r="C363" s="64"/>
      <c r="D363" s="64"/>
      <c r="E363" s="64"/>
      <c r="F363" s="64"/>
      <c r="G363" s="64"/>
      <c r="H363" s="64"/>
      <c r="I363" s="64"/>
      <c r="J363" s="62"/>
      <c r="K363" s="62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</row>
    <row r="364" spans="1:25" ht="12.75">
      <c r="A364" s="64"/>
      <c r="B364" s="64"/>
      <c r="C364" s="64"/>
      <c r="D364" s="64"/>
      <c r="E364" s="64"/>
      <c r="F364" s="64"/>
      <c r="G364" s="64"/>
      <c r="H364" s="64"/>
      <c r="I364" s="64"/>
      <c r="J364" s="62"/>
      <c r="K364" s="62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</row>
    <row r="365" spans="1:25" ht="12.75">
      <c r="A365" s="64"/>
      <c r="B365" s="64"/>
      <c r="C365" s="64"/>
      <c r="D365" s="64"/>
      <c r="E365" s="64"/>
      <c r="F365" s="64"/>
      <c r="G365" s="64"/>
      <c r="H365" s="64"/>
      <c r="I365" s="64"/>
      <c r="J365" s="62"/>
      <c r="K365" s="62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</row>
    <row r="366" spans="1:25" ht="12.75">
      <c r="A366" s="64"/>
      <c r="B366" s="64"/>
      <c r="C366" s="64"/>
      <c r="D366" s="64"/>
      <c r="E366" s="64"/>
      <c r="F366" s="64"/>
      <c r="G366" s="64"/>
      <c r="H366" s="64"/>
      <c r="I366" s="64"/>
      <c r="J366" s="62"/>
      <c r="K366" s="62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</row>
    <row r="367" spans="1:25" ht="12.75">
      <c r="A367" s="64"/>
      <c r="B367" s="64"/>
      <c r="C367" s="64"/>
      <c r="D367" s="64"/>
      <c r="E367" s="64"/>
      <c r="F367" s="64"/>
      <c r="G367" s="64"/>
      <c r="H367" s="64"/>
      <c r="I367" s="64"/>
      <c r="J367" s="62"/>
      <c r="K367" s="62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</row>
    <row r="368" spans="1:25" ht="12.75">
      <c r="A368" s="64"/>
      <c r="B368" s="64"/>
      <c r="C368" s="64"/>
      <c r="D368" s="64"/>
      <c r="E368" s="64"/>
      <c r="F368" s="64"/>
      <c r="G368" s="64"/>
      <c r="H368" s="64"/>
      <c r="I368" s="64"/>
      <c r="J368" s="62"/>
      <c r="K368" s="62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</row>
    <row r="369" spans="1:25" ht="12.75">
      <c r="A369" s="64"/>
      <c r="B369" s="64"/>
      <c r="C369" s="64"/>
      <c r="D369" s="64"/>
      <c r="E369" s="64"/>
      <c r="F369" s="64"/>
      <c r="G369" s="64"/>
      <c r="H369" s="64"/>
      <c r="I369" s="64"/>
      <c r="J369" s="62"/>
      <c r="K369" s="62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</row>
    <row r="370" spans="1:25" ht="12.75">
      <c r="A370" s="64"/>
      <c r="B370" s="64"/>
      <c r="C370" s="64"/>
      <c r="D370" s="64"/>
      <c r="E370" s="64"/>
      <c r="F370" s="64"/>
      <c r="G370" s="64"/>
      <c r="H370" s="64"/>
      <c r="I370" s="64"/>
      <c r="J370" s="62"/>
      <c r="K370" s="62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</row>
    <row r="371" spans="1:25" ht="12.75">
      <c r="A371" s="64"/>
      <c r="B371" s="64"/>
      <c r="C371" s="64"/>
      <c r="D371" s="64"/>
      <c r="E371" s="64"/>
      <c r="F371" s="64"/>
      <c r="G371" s="64"/>
      <c r="H371" s="64"/>
      <c r="I371" s="64"/>
      <c r="J371" s="62"/>
      <c r="K371" s="62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</row>
    <row r="372" spans="1:25" ht="12.75">
      <c r="A372" s="64"/>
      <c r="B372" s="64"/>
      <c r="C372" s="64"/>
      <c r="D372" s="64"/>
      <c r="E372" s="64"/>
      <c r="F372" s="64"/>
      <c r="G372" s="64"/>
      <c r="H372" s="64"/>
      <c r="I372" s="64"/>
      <c r="J372" s="62"/>
      <c r="K372" s="62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</row>
    <row r="373" spans="1:25" ht="12.75">
      <c r="A373" s="64"/>
      <c r="B373" s="64"/>
      <c r="C373" s="64"/>
      <c r="D373" s="64"/>
      <c r="E373" s="64"/>
      <c r="F373" s="64"/>
      <c r="G373" s="64"/>
      <c r="H373" s="64"/>
      <c r="I373" s="64"/>
      <c r="J373" s="62"/>
      <c r="K373" s="62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</row>
    <row r="374" spans="1:25" ht="12.75">
      <c r="A374" s="64"/>
      <c r="B374" s="64"/>
      <c r="C374" s="64"/>
      <c r="D374" s="64"/>
      <c r="E374" s="64"/>
      <c r="F374" s="64"/>
      <c r="G374" s="64"/>
      <c r="H374" s="64"/>
      <c r="I374" s="64"/>
      <c r="J374" s="62"/>
      <c r="K374" s="62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</row>
    <row r="375" spans="1:25" ht="12.75">
      <c r="A375" s="64"/>
      <c r="B375" s="64"/>
      <c r="C375" s="64"/>
      <c r="D375" s="64"/>
      <c r="E375" s="64"/>
      <c r="F375" s="64"/>
      <c r="G375" s="64"/>
      <c r="H375" s="64"/>
      <c r="I375" s="64"/>
      <c r="J375" s="62"/>
      <c r="K375" s="62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</row>
    <row r="376" spans="1:25" ht="12.75">
      <c r="A376" s="64"/>
      <c r="B376" s="64"/>
      <c r="C376" s="64"/>
      <c r="D376" s="64"/>
      <c r="E376" s="64"/>
      <c r="F376" s="64"/>
      <c r="G376" s="64"/>
      <c r="H376" s="64"/>
      <c r="I376" s="64"/>
      <c r="J376" s="62"/>
      <c r="K376" s="62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</row>
    <row r="377" spans="1:25" ht="12.75">
      <c r="A377" s="64"/>
      <c r="B377" s="64"/>
      <c r="C377" s="64"/>
      <c r="D377" s="64"/>
      <c r="E377" s="64"/>
      <c r="F377" s="64"/>
      <c r="G377" s="64"/>
      <c r="H377" s="64"/>
      <c r="I377" s="64"/>
      <c r="J377" s="62"/>
      <c r="K377" s="62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</row>
    <row r="378" spans="1:25" ht="12.75">
      <c r="A378" s="64"/>
      <c r="B378" s="64"/>
      <c r="C378" s="64"/>
      <c r="D378" s="64"/>
      <c r="E378" s="64"/>
      <c r="F378" s="64"/>
      <c r="G378" s="64"/>
      <c r="H378" s="64"/>
      <c r="I378" s="64"/>
      <c r="J378" s="62"/>
      <c r="K378" s="62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</row>
    <row r="379" spans="1:25" ht="12.75">
      <c r="A379" s="64"/>
      <c r="B379" s="64"/>
      <c r="C379" s="64"/>
      <c r="D379" s="64"/>
      <c r="E379" s="64"/>
      <c r="F379" s="64"/>
      <c r="G379" s="64"/>
      <c r="H379" s="64"/>
      <c r="I379" s="64"/>
      <c r="J379" s="62"/>
      <c r="K379" s="62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</row>
    <row r="380" spans="1:25" ht="12.75">
      <c r="A380" s="64"/>
      <c r="B380" s="64"/>
      <c r="C380" s="64"/>
      <c r="D380" s="64"/>
      <c r="E380" s="64"/>
      <c r="F380" s="64"/>
      <c r="G380" s="64"/>
      <c r="H380" s="64"/>
      <c r="I380" s="64"/>
      <c r="J380" s="62"/>
      <c r="K380" s="62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</row>
    <row r="381" spans="1:25" ht="12.75">
      <c r="A381" s="64"/>
      <c r="B381" s="64"/>
      <c r="C381" s="64"/>
      <c r="D381" s="64"/>
      <c r="E381" s="64"/>
      <c r="F381" s="64"/>
      <c r="G381" s="64"/>
      <c r="H381" s="64"/>
      <c r="I381" s="64"/>
      <c r="J381" s="62"/>
      <c r="K381" s="62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</row>
    <row r="382" spans="1:25" ht="12.75">
      <c r="A382" s="64"/>
      <c r="B382" s="64"/>
      <c r="C382" s="64"/>
      <c r="D382" s="64"/>
      <c r="E382" s="64"/>
      <c r="F382" s="64"/>
      <c r="G382" s="64"/>
      <c r="H382" s="64"/>
      <c r="I382" s="64"/>
      <c r="J382" s="62"/>
      <c r="K382" s="62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</row>
    <row r="383" spans="1:25" ht="12.75">
      <c r="A383" s="64"/>
      <c r="B383" s="64"/>
      <c r="C383" s="64"/>
      <c r="D383" s="64"/>
      <c r="E383" s="64"/>
      <c r="F383" s="64"/>
      <c r="G383" s="64"/>
      <c r="H383" s="64"/>
      <c r="I383" s="64"/>
      <c r="J383" s="62"/>
      <c r="K383" s="62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</row>
    <row r="384" spans="1:25" ht="12.75">
      <c r="A384" s="64"/>
      <c r="B384" s="64"/>
      <c r="C384" s="64"/>
      <c r="D384" s="64"/>
      <c r="E384" s="64"/>
      <c r="F384" s="64"/>
      <c r="G384" s="64"/>
      <c r="H384" s="64"/>
      <c r="I384" s="64"/>
      <c r="J384" s="62"/>
      <c r="K384" s="62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</row>
    <row r="385" spans="1:25" ht="12.75">
      <c r="A385" s="64"/>
      <c r="B385" s="64"/>
      <c r="C385" s="64"/>
      <c r="D385" s="64"/>
      <c r="E385" s="64"/>
      <c r="F385" s="64"/>
      <c r="G385" s="64"/>
      <c r="H385" s="64"/>
      <c r="I385" s="64"/>
      <c r="J385" s="62"/>
      <c r="K385" s="62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</row>
    <row r="386" spans="1:25" ht="12.75">
      <c r="A386" s="64"/>
      <c r="B386" s="64"/>
      <c r="C386" s="64"/>
      <c r="D386" s="64"/>
      <c r="E386" s="64"/>
      <c r="F386" s="64"/>
      <c r="G386" s="64"/>
      <c r="H386" s="64"/>
      <c r="I386" s="64"/>
      <c r="J386" s="62"/>
      <c r="K386" s="62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</row>
    <row r="387" spans="1:25" ht="12.75">
      <c r="A387" s="64"/>
      <c r="B387" s="64"/>
      <c r="C387" s="64"/>
      <c r="D387" s="64"/>
      <c r="E387" s="64"/>
      <c r="F387" s="64"/>
      <c r="G387" s="64"/>
      <c r="H387" s="64"/>
      <c r="I387" s="64"/>
      <c r="J387" s="62"/>
      <c r="K387" s="62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</row>
    <row r="388" spans="1:25" ht="12.75">
      <c r="A388" s="64"/>
      <c r="B388" s="64"/>
      <c r="C388" s="64"/>
      <c r="D388" s="64"/>
      <c r="E388" s="64"/>
      <c r="F388" s="64"/>
      <c r="G388" s="64"/>
      <c r="H388" s="64"/>
      <c r="I388" s="64"/>
      <c r="J388" s="62"/>
      <c r="K388" s="62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</row>
    <row r="389" spans="1:25" ht="12.75">
      <c r="A389" s="64"/>
      <c r="B389" s="64"/>
      <c r="C389" s="64"/>
      <c r="D389" s="64"/>
      <c r="E389" s="64"/>
      <c r="F389" s="64"/>
      <c r="G389" s="64"/>
      <c r="H389" s="64"/>
      <c r="I389" s="64"/>
      <c r="J389" s="62"/>
      <c r="K389" s="62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</row>
    <row r="390" spans="1:25" ht="12.75">
      <c r="A390" s="64"/>
      <c r="B390" s="64"/>
      <c r="C390" s="64"/>
      <c r="D390" s="64"/>
      <c r="E390" s="64"/>
      <c r="F390" s="64"/>
      <c r="G390" s="64"/>
      <c r="H390" s="64"/>
      <c r="I390" s="64"/>
      <c r="J390" s="62"/>
      <c r="K390" s="62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</row>
    <row r="391" spans="1:25" ht="12.75">
      <c r="A391" s="64"/>
      <c r="B391" s="64"/>
      <c r="C391" s="64"/>
      <c r="D391" s="64"/>
      <c r="E391" s="64"/>
      <c r="F391" s="64"/>
      <c r="G391" s="64"/>
      <c r="H391" s="64"/>
      <c r="I391" s="64"/>
      <c r="J391" s="62"/>
      <c r="K391" s="62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</row>
    <row r="392" spans="1:25" ht="12.75">
      <c r="A392" s="64"/>
      <c r="B392" s="64"/>
      <c r="C392" s="64"/>
      <c r="D392" s="64"/>
      <c r="E392" s="64"/>
      <c r="F392" s="64"/>
      <c r="G392" s="64"/>
      <c r="H392" s="64"/>
      <c r="I392" s="64"/>
      <c r="J392" s="62"/>
      <c r="K392" s="62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</row>
    <row r="393" spans="1:25" ht="12.75">
      <c r="A393" s="64"/>
      <c r="B393" s="64"/>
      <c r="C393" s="64"/>
      <c r="D393" s="64"/>
      <c r="E393" s="64"/>
      <c r="F393" s="64"/>
      <c r="G393" s="64"/>
      <c r="H393" s="64"/>
      <c r="I393" s="64"/>
      <c r="J393" s="62"/>
      <c r="K393" s="62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</row>
    <row r="394" spans="1:25" ht="12.75">
      <c r="A394" s="64"/>
      <c r="B394" s="64"/>
      <c r="C394" s="64"/>
      <c r="D394" s="64"/>
      <c r="E394" s="64"/>
      <c r="F394" s="64"/>
      <c r="G394" s="64"/>
      <c r="H394" s="64"/>
      <c r="I394" s="64"/>
      <c r="J394" s="62"/>
      <c r="K394" s="62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</row>
    <row r="395" spans="1:25" ht="12.75">
      <c r="A395" s="64"/>
      <c r="B395" s="64"/>
      <c r="C395" s="64"/>
      <c r="D395" s="64"/>
      <c r="E395" s="64"/>
      <c r="F395" s="64"/>
      <c r="G395" s="64"/>
      <c r="H395" s="64"/>
      <c r="I395" s="64"/>
      <c r="J395" s="62"/>
      <c r="K395" s="62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</row>
    <row r="396" spans="1:25" ht="12.75">
      <c r="A396" s="64"/>
      <c r="B396" s="64"/>
      <c r="C396" s="64"/>
      <c r="D396" s="64"/>
      <c r="E396" s="64"/>
      <c r="F396" s="64"/>
      <c r="G396" s="64"/>
      <c r="H396" s="64"/>
      <c r="I396" s="64"/>
      <c r="J396" s="62"/>
      <c r="K396" s="62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</row>
    <row r="397" spans="1:25" ht="12.75">
      <c r="A397" s="64"/>
      <c r="B397" s="64"/>
      <c r="C397" s="64"/>
      <c r="D397" s="64"/>
      <c r="E397" s="64"/>
      <c r="F397" s="64"/>
      <c r="G397" s="64"/>
      <c r="H397" s="64"/>
      <c r="I397" s="64"/>
      <c r="J397" s="62"/>
      <c r="K397" s="62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</row>
    <row r="398" spans="1:25" ht="12.75">
      <c r="A398" s="64"/>
      <c r="B398" s="64"/>
      <c r="C398" s="64"/>
      <c r="D398" s="64"/>
      <c r="E398" s="64"/>
      <c r="F398" s="64"/>
      <c r="G398" s="64"/>
      <c r="H398" s="64"/>
      <c r="I398" s="64"/>
      <c r="J398" s="62"/>
      <c r="K398" s="62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</row>
    <row r="399" spans="1:25" ht="12.75">
      <c r="A399" s="64"/>
      <c r="B399" s="64"/>
      <c r="C399" s="64"/>
      <c r="D399" s="64"/>
      <c r="E399" s="64"/>
      <c r="F399" s="64"/>
      <c r="G399" s="64"/>
      <c r="H399" s="64"/>
      <c r="I399" s="64"/>
      <c r="J399" s="62"/>
      <c r="K399" s="62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</row>
    <row r="400" spans="1:25" ht="12.75">
      <c r="A400" s="64"/>
      <c r="B400" s="64"/>
      <c r="C400" s="64"/>
      <c r="D400" s="64"/>
      <c r="E400" s="64"/>
      <c r="F400" s="64"/>
      <c r="G400" s="64"/>
      <c r="H400" s="64"/>
      <c r="I400" s="64"/>
      <c r="J400" s="62"/>
      <c r="K400" s="62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</row>
    <row r="401" spans="1:25" ht="12.75">
      <c r="A401" s="64"/>
      <c r="B401" s="64"/>
      <c r="C401" s="64"/>
      <c r="D401" s="64"/>
      <c r="E401" s="64"/>
      <c r="F401" s="64"/>
      <c r="G401" s="64"/>
      <c r="H401" s="64"/>
      <c r="I401" s="64"/>
      <c r="J401" s="62"/>
      <c r="K401" s="62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</row>
    <row r="402" spans="1:25" ht="12.75">
      <c r="A402" s="64"/>
      <c r="B402" s="64"/>
      <c r="C402" s="64"/>
      <c r="D402" s="64"/>
      <c r="E402" s="64"/>
      <c r="F402" s="64"/>
      <c r="G402" s="64"/>
      <c r="H402" s="64"/>
      <c r="I402" s="64"/>
      <c r="J402" s="62"/>
      <c r="K402" s="62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</row>
    <row r="403" spans="1:25" ht="12.75">
      <c r="A403" s="64"/>
      <c r="B403" s="64"/>
      <c r="C403" s="64"/>
      <c r="D403" s="64"/>
      <c r="E403" s="64"/>
      <c r="F403" s="64"/>
      <c r="G403" s="64"/>
      <c r="H403" s="64"/>
      <c r="I403" s="64"/>
      <c r="J403" s="62"/>
      <c r="K403" s="62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</row>
    <row r="404" spans="1:25" ht="12.75">
      <c r="A404" s="64"/>
      <c r="B404" s="64"/>
      <c r="C404" s="64"/>
      <c r="D404" s="64"/>
      <c r="E404" s="64"/>
      <c r="F404" s="64"/>
      <c r="G404" s="64"/>
      <c r="H404" s="64"/>
      <c r="I404" s="64"/>
      <c r="J404" s="62"/>
      <c r="K404" s="62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</row>
    <row r="405" spans="1:25" ht="12.75">
      <c r="A405" s="64"/>
      <c r="B405" s="64"/>
      <c r="C405" s="64"/>
      <c r="D405" s="64"/>
      <c r="E405" s="64"/>
      <c r="F405" s="64"/>
      <c r="G405" s="64"/>
      <c r="H405" s="64"/>
      <c r="I405" s="64"/>
      <c r="J405" s="62"/>
      <c r="K405" s="62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</row>
    <row r="406" spans="1:25" ht="12.75">
      <c r="A406" s="64"/>
      <c r="B406" s="64"/>
      <c r="C406" s="64"/>
      <c r="D406" s="64"/>
      <c r="E406" s="64"/>
      <c r="F406" s="64"/>
      <c r="G406" s="64"/>
      <c r="H406" s="64"/>
      <c r="I406" s="64"/>
      <c r="J406" s="62"/>
      <c r="K406" s="62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</row>
    <row r="407" spans="1:25" ht="12.75">
      <c r="A407" s="64"/>
      <c r="B407" s="64"/>
      <c r="C407" s="64"/>
      <c r="D407" s="64"/>
      <c r="E407" s="64"/>
      <c r="F407" s="64"/>
      <c r="G407" s="64"/>
      <c r="H407" s="64"/>
      <c r="I407" s="64"/>
      <c r="J407" s="62"/>
      <c r="K407" s="62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</row>
    <row r="408" spans="1:25" ht="12.75">
      <c r="A408" s="64"/>
      <c r="B408" s="64"/>
      <c r="C408" s="64"/>
      <c r="D408" s="64"/>
      <c r="E408" s="64"/>
      <c r="F408" s="64"/>
      <c r="G408" s="64"/>
      <c r="H408" s="64"/>
      <c r="I408" s="64"/>
      <c r="J408" s="62"/>
      <c r="K408" s="62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</row>
    <row r="409" spans="1:25" ht="12.75">
      <c r="A409" s="64"/>
      <c r="B409" s="64"/>
      <c r="C409" s="64"/>
      <c r="D409" s="64"/>
      <c r="E409" s="64"/>
      <c r="F409" s="64"/>
      <c r="G409" s="64"/>
      <c r="H409" s="64"/>
      <c r="I409" s="64"/>
      <c r="J409" s="62"/>
      <c r="K409" s="62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</row>
    <row r="410" spans="1:25" ht="12.75">
      <c r="A410" s="64"/>
      <c r="B410" s="64"/>
      <c r="C410" s="64"/>
      <c r="D410" s="64"/>
      <c r="E410" s="64"/>
      <c r="F410" s="64"/>
      <c r="G410" s="64"/>
      <c r="H410" s="64"/>
      <c r="I410" s="64"/>
      <c r="J410" s="62"/>
      <c r="K410" s="62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</row>
    <row r="411" spans="1:25" ht="12.75">
      <c r="A411" s="64"/>
      <c r="B411" s="64"/>
      <c r="C411" s="64"/>
      <c r="D411" s="64"/>
      <c r="E411" s="64"/>
      <c r="F411" s="64"/>
      <c r="G411" s="64"/>
      <c r="H411" s="64"/>
      <c r="I411" s="64"/>
      <c r="J411" s="62"/>
      <c r="K411" s="62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</row>
    <row r="412" spans="1:25" ht="12.75">
      <c r="A412" s="64"/>
      <c r="B412" s="64"/>
      <c r="C412" s="64"/>
      <c r="D412" s="64"/>
      <c r="E412" s="64"/>
      <c r="F412" s="64"/>
      <c r="G412" s="64"/>
      <c r="H412" s="64"/>
      <c r="I412" s="64"/>
      <c r="J412" s="62"/>
      <c r="K412" s="62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</row>
    <row r="413" spans="1:25" ht="12.75">
      <c r="A413" s="64"/>
      <c r="B413" s="64"/>
      <c r="C413" s="64"/>
      <c r="D413" s="64"/>
      <c r="E413" s="64"/>
      <c r="F413" s="64"/>
      <c r="G413" s="64"/>
      <c r="H413" s="64"/>
      <c r="I413" s="64"/>
      <c r="J413" s="62"/>
      <c r="K413" s="62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</row>
    <row r="414" spans="1:25" ht="12.75">
      <c r="A414" s="64"/>
      <c r="B414" s="64"/>
      <c r="C414" s="64"/>
      <c r="D414" s="64"/>
      <c r="E414" s="64"/>
      <c r="F414" s="64"/>
      <c r="G414" s="64"/>
      <c r="H414" s="64"/>
      <c r="I414" s="64"/>
      <c r="J414" s="62"/>
      <c r="K414" s="62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</row>
    <row r="415" spans="1:25" ht="12.75">
      <c r="A415" s="64"/>
      <c r="B415" s="64"/>
      <c r="C415" s="64"/>
      <c r="D415" s="64"/>
      <c r="E415" s="64"/>
      <c r="F415" s="64"/>
      <c r="G415" s="64"/>
      <c r="H415" s="64"/>
      <c r="I415" s="64"/>
      <c r="J415" s="62"/>
      <c r="K415" s="62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</row>
    <row r="416" spans="1:25" ht="12.75">
      <c r="A416" s="64"/>
      <c r="B416" s="64"/>
      <c r="C416" s="64"/>
      <c r="D416" s="64"/>
      <c r="E416" s="64"/>
      <c r="F416" s="64"/>
      <c r="G416" s="64"/>
      <c r="H416" s="64"/>
      <c r="I416" s="64"/>
      <c r="J416" s="62"/>
      <c r="K416" s="62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</row>
    <row r="417" spans="1:25" ht="12.75">
      <c r="A417" s="64"/>
      <c r="B417" s="64"/>
      <c r="C417" s="64"/>
      <c r="D417" s="64"/>
      <c r="E417" s="64"/>
      <c r="F417" s="64"/>
      <c r="G417" s="64"/>
      <c r="H417" s="64"/>
      <c r="I417" s="64"/>
      <c r="J417" s="62"/>
      <c r="K417" s="62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</row>
    <row r="418" spans="1:25" ht="12.75">
      <c r="A418" s="64"/>
      <c r="B418" s="64"/>
      <c r="C418" s="64"/>
      <c r="D418" s="64"/>
      <c r="E418" s="64"/>
      <c r="F418" s="64"/>
      <c r="G418" s="64"/>
      <c r="H418" s="64"/>
      <c r="I418" s="64"/>
      <c r="J418" s="62"/>
      <c r="K418" s="62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</row>
    <row r="419" spans="1:25" ht="12.75">
      <c r="A419" s="64"/>
      <c r="B419" s="64"/>
      <c r="C419" s="64"/>
      <c r="D419" s="64"/>
      <c r="E419" s="64"/>
      <c r="F419" s="64"/>
      <c r="G419" s="64"/>
      <c r="H419" s="64"/>
      <c r="I419" s="64"/>
      <c r="J419" s="62"/>
      <c r="K419" s="62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</row>
    <row r="420" spans="1:25" ht="12.75">
      <c r="A420" s="64"/>
      <c r="B420" s="64"/>
      <c r="C420" s="64"/>
      <c r="D420" s="64"/>
      <c r="E420" s="64"/>
      <c r="F420" s="64"/>
      <c r="G420" s="64"/>
      <c r="H420" s="64"/>
      <c r="I420" s="64"/>
      <c r="J420" s="62"/>
      <c r="K420" s="62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</row>
    <row r="421" spans="1:25" ht="12.75">
      <c r="A421" s="64"/>
      <c r="B421" s="64"/>
      <c r="C421" s="64"/>
      <c r="D421" s="64"/>
      <c r="E421" s="64"/>
      <c r="F421" s="64"/>
      <c r="G421" s="64"/>
      <c r="H421" s="64"/>
      <c r="I421" s="64"/>
      <c r="J421" s="62"/>
      <c r="K421" s="62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</row>
    <row r="422" spans="1:25" ht="12.75">
      <c r="A422" s="64"/>
      <c r="B422" s="64"/>
      <c r="C422" s="64"/>
      <c r="D422" s="64"/>
      <c r="E422" s="64"/>
      <c r="F422" s="64"/>
      <c r="G422" s="64"/>
      <c r="H422" s="64"/>
      <c r="I422" s="64"/>
      <c r="J422" s="62"/>
      <c r="K422" s="62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</row>
    <row r="423" spans="1:25" ht="12.75">
      <c r="A423" s="64"/>
      <c r="B423" s="64"/>
      <c r="C423" s="64"/>
      <c r="D423" s="64"/>
      <c r="E423" s="64"/>
      <c r="F423" s="64"/>
      <c r="G423" s="64"/>
      <c r="H423" s="64"/>
      <c r="I423" s="64"/>
      <c r="J423" s="62"/>
      <c r="K423" s="62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</row>
    <row r="424" spans="1:25" ht="12.75">
      <c r="A424" s="64"/>
      <c r="B424" s="64"/>
      <c r="C424" s="64"/>
      <c r="D424" s="64"/>
      <c r="E424" s="64"/>
      <c r="F424" s="64"/>
      <c r="G424" s="64"/>
      <c r="H424" s="64"/>
      <c r="I424" s="64"/>
      <c r="J424" s="62"/>
      <c r="K424" s="62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</row>
    <row r="425" spans="1:25" ht="12.75">
      <c r="A425" s="64"/>
      <c r="B425" s="64"/>
      <c r="C425" s="64"/>
      <c r="D425" s="64"/>
      <c r="E425" s="64"/>
      <c r="F425" s="64"/>
      <c r="G425" s="64"/>
      <c r="H425" s="64"/>
      <c r="I425" s="64"/>
      <c r="J425" s="62"/>
      <c r="K425" s="62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</row>
    <row r="426" spans="1:25" ht="12.75">
      <c r="A426" s="64"/>
      <c r="B426" s="64"/>
      <c r="C426" s="64"/>
      <c r="D426" s="64"/>
      <c r="E426" s="64"/>
      <c r="F426" s="64"/>
      <c r="G426" s="64"/>
      <c r="H426" s="64"/>
      <c r="I426" s="64"/>
      <c r="J426" s="62"/>
      <c r="K426" s="62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</row>
    <row r="427" spans="1:25" ht="12.75">
      <c r="A427" s="64"/>
      <c r="B427" s="64"/>
      <c r="C427" s="64"/>
      <c r="D427" s="64"/>
      <c r="E427" s="64"/>
      <c r="F427" s="64"/>
      <c r="G427" s="64"/>
      <c r="H427" s="64"/>
      <c r="I427" s="64"/>
      <c r="J427" s="62"/>
      <c r="K427" s="62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</row>
    <row r="428" spans="1:25" ht="12.75">
      <c r="A428" s="64"/>
      <c r="B428" s="64"/>
      <c r="C428" s="64"/>
      <c r="D428" s="64"/>
      <c r="E428" s="64"/>
      <c r="F428" s="64"/>
      <c r="G428" s="64"/>
      <c r="H428" s="64"/>
      <c r="I428" s="64"/>
      <c r="J428" s="62"/>
      <c r="K428" s="62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</row>
    <row r="429" spans="1:25" ht="12.75">
      <c r="A429" s="64"/>
      <c r="B429" s="64"/>
      <c r="C429" s="64"/>
      <c r="D429" s="64"/>
      <c r="E429" s="64"/>
      <c r="F429" s="64"/>
      <c r="G429" s="64"/>
      <c r="H429" s="64"/>
      <c r="I429" s="64"/>
      <c r="J429" s="62"/>
      <c r="K429" s="62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</row>
    <row r="430" spans="1:25" ht="12.75">
      <c r="A430" s="64"/>
      <c r="B430" s="64"/>
      <c r="C430" s="64"/>
      <c r="D430" s="64"/>
      <c r="E430" s="64"/>
      <c r="F430" s="64"/>
      <c r="G430" s="64"/>
      <c r="H430" s="64"/>
      <c r="I430" s="64"/>
      <c r="J430" s="62"/>
      <c r="K430" s="62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</row>
    <row r="431" spans="1:25" ht="12.75">
      <c r="A431" s="64"/>
      <c r="B431" s="64"/>
      <c r="C431" s="64"/>
      <c r="D431" s="64"/>
      <c r="E431" s="64"/>
      <c r="F431" s="64"/>
      <c r="G431" s="64"/>
      <c r="H431" s="64"/>
      <c r="I431" s="64"/>
      <c r="J431" s="62"/>
      <c r="K431" s="62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</row>
    <row r="432" spans="1:25" ht="12.75">
      <c r="A432" s="64"/>
      <c r="B432" s="64"/>
      <c r="C432" s="64"/>
      <c r="D432" s="64"/>
      <c r="E432" s="64"/>
      <c r="F432" s="64"/>
      <c r="G432" s="64"/>
      <c r="H432" s="64"/>
      <c r="I432" s="64"/>
      <c r="J432" s="62"/>
      <c r="K432" s="62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</row>
    <row r="433" spans="1:25" ht="12.75">
      <c r="A433" s="64"/>
      <c r="B433" s="64"/>
      <c r="C433" s="64"/>
      <c r="D433" s="64"/>
      <c r="E433" s="64"/>
      <c r="F433" s="64"/>
      <c r="G433" s="64"/>
      <c r="H433" s="64"/>
      <c r="I433" s="64"/>
      <c r="J433" s="62"/>
      <c r="K433" s="62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</row>
    <row r="434" spans="1:25" ht="12.75">
      <c r="A434" s="64"/>
      <c r="B434" s="64"/>
      <c r="C434" s="64"/>
      <c r="D434" s="64"/>
      <c r="E434" s="64"/>
      <c r="F434" s="64"/>
      <c r="G434" s="64"/>
      <c r="H434" s="64"/>
      <c r="I434" s="64"/>
      <c r="J434" s="62"/>
      <c r="K434" s="62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</row>
    <row r="435" spans="1:25" ht="12.75">
      <c r="A435" s="64"/>
      <c r="B435" s="64"/>
      <c r="C435" s="64"/>
      <c r="D435" s="64"/>
      <c r="E435" s="64"/>
      <c r="F435" s="64"/>
      <c r="G435" s="64"/>
      <c r="H435" s="64"/>
      <c r="I435" s="64"/>
      <c r="J435" s="62"/>
      <c r="K435" s="62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</row>
    <row r="436" spans="1:25" ht="12.75">
      <c r="A436" s="64"/>
      <c r="B436" s="64"/>
      <c r="C436" s="64"/>
      <c r="D436" s="64"/>
      <c r="E436" s="64"/>
      <c r="F436" s="64"/>
      <c r="G436" s="64"/>
      <c r="H436" s="64"/>
      <c r="I436" s="64"/>
      <c r="J436" s="62"/>
      <c r="K436" s="62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</row>
    <row r="437" spans="1:25" ht="12.75">
      <c r="A437" s="64"/>
      <c r="B437" s="64"/>
      <c r="C437" s="64"/>
      <c r="D437" s="64"/>
      <c r="E437" s="64"/>
      <c r="F437" s="64"/>
      <c r="G437" s="64"/>
      <c r="H437" s="64"/>
      <c r="I437" s="64"/>
      <c r="J437" s="62"/>
      <c r="K437" s="62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</row>
    <row r="438" spans="1:25" ht="12.75">
      <c r="A438" s="64"/>
      <c r="B438" s="64"/>
      <c r="C438" s="64"/>
      <c r="D438" s="64"/>
      <c r="E438" s="64"/>
      <c r="F438" s="64"/>
      <c r="G438" s="64"/>
      <c r="H438" s="64"/>
      <c r="I438" s="64"/>
      <c r="J438" s="62"/>
      <c r="K438" s="62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</row>
    <row r="439" spans="1:25" ht="12.75">
      <c r="A439" s="64"/>
      <c r="B439" s="64"/>
      <c r="C439" s="64"/>
      <c r="D439" s="64"/>
      <c r="E439" s="64"/>
      <c r="F439" s="64"/>
      <c r="G439" s="64"/>
      <c r="H439" s="64"/>
      <c r="I439" s="64"/>
      <c r="J439" s="62"/>
      <c r="K439" s="62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</row>
    <row r="440" spans="1:25" ht="12.75">
      <c r="A440" s="64"/>
      <c r="B440" s="64"/>
      <c r="C440" s="64"/>
      <c r="D440" s="64"/>
      <c r="E440" s="64"/>
      <c r="F440" s="64"/>
      <c r="G440" s="64"/>
      <c r="H440" s="64"/>
      <c r="I440" s="64"/>
      <c r="J440" s="62"/>
      <c r="K440" s="62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</row>
    <row r="441" spans="1:25" ht="12.75">
      <c r="A441" s="64"/>
      <c r="B441" s="64"/>
      <c r="C441" s="64"/>
      <c r="D441" s="64"/>
      <c r="E441" s="64"/>
      <c r="F441" s="64"/>
      <c r="G441" s="64"/>
      <c r="H441" s="64"/>
      <c r="I441" s="64"/>
      <c r="J441" s="62"/>
      <c r="K441" s="62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</row>
    <row r="442" spans="1:25" ht="12.75">
      <c r="A442" s="64"/>
      <c r="B442" s="64"/>
      <c r="C442" s="64"/>
      <c r="D442" s="64"/>
      <c r="E442" s="64"/>
      <c r="F442" s="64"/>
      <c r="G442" s="64"/>
      <c r="H442" s="64"/>
      <c r="I442" s="64"/>
      <c r="J442" s="62"/>
      <c r="K442" s="62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</row>
    <row r="443" spans="1:25" ht="12.75">
      <c r="A443" s="64"/>
      <c r="B443" s="64"/>
      <c r="C443" s="64"/>
      <c r="D443" s="64"/>
      <c r="E443" s="64"/>
      <c r="F443" s="64"/>
      <c r="G443" s="64"/>
      <c r="H443" s="64"/>
      <c r="I443" s="64"/>
      <c r="J443" s="62"/>
      <c r="K443" s="62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</row>
    <row r="444" spans="1:25" ht="12.75">
      <c r="A444" s="64"/>
      <c r="B444" s="64"/>
      <c r="C444" s="64"/>
      <c r="D444" s="64"/>
      <c r="E444" s="64"/>
      <c r="F444" s="64"/>
      <c r="G444" s="64"/>
      <c r="H444" s="64"/>
      <c r="I444" s="64"/>
      <c r="J444" s="62"/>
      <c r="K444" s="62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</row>
    <row r="445" spans="1:25" ht="12.75">
      <c r="A445" s="64"/>
      <c r="B445" s="64"/>
      <c r="C445" s="64"/>
      <c r="D445" s="64"/>
      <c r="E445" s="64"/>
      <c r="F445" s="64"/>
      <c r="G445" s="64"/>
      <c r="H445" s="64"/>
      <c r="I445" s="64"/>
      <c r="J445" s="62"/>
      <c r="K445" s="62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</row>
    <row r="446" spans="1:25" ht="12.75">
      <c r="A446" s="64"/>
      <c r="B446" s="64"/>
      <c r="C446" s="64"/>
      <c r="D446" s="64"/>
      <c r="E446" s="64"/>
      <c r="F446" s="64"/>
      <c r="G446" s="64"/>
      <c r="H446" s="64"/>
      <c r="I446" s="64"/>
      <c r="J446" s="62"/>
      <c r="K446" s="62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</row>
    <row r="447" spans="1:25" ht="12.75">
      <c r="A447" s="64"/>
      <c r="B447" s="64"/>
      <c r="C447" s="64"/>
      <c r="D447" s="64"/>
      <c r="E447" s="64"/>
      <c r="F447" s="64"/>
      <c r="G447" s="64"/>
      <c r="H447" s="64"/>
      <c r="I447" s="64"/>
      <c r="J447" s="62"/>
      <c r="K447" s="62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</row>
    <row r="448" spans="1:25" ht="12.75">
      <c r="A448" s="64"/>
      <c r="B448" s="64"/>
      <c r="C448" s="64"/>
      <c r="D448" s="64"/>
      <c r="E448" s="64"/>
      <c r="F448" s="64"/>
      <c r="G448" s="64"/>
      <c r="H448" s="64"/>
      <c r="I448" s="64"/>
      <c r="J448" s="62"/>
      <c r="K448" s="62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</row>
    <row r="449" spans="1:25" ht="12.75">
      <c r="A449" s="64"/>
      <c r="B449" s="64"/>
      <c r="C449" s="64"/>
      <c r="D449" s="64"/>
      <c r="E449" s="64"/>
      <c r="F449" s="64"/>
      <c r="G449" s="64"/>
      <c r="H449" s="64"/>
      <c r="I449" s="64"/>
      <c r="J449" s="62"/>
      <c r="K449" s="62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</row>
    <row r="450" spans="1:25" ht="12.75">
      <c r="A450" s="64"/>
      <c r="B450" s="64"/>
      <c r="C450" s="64"/>
      <c r="D450" s="64"/>
      <c r="E450" s="64"/>
      <c r="F450" s="64"/>
      <c r="G450" s="64"/>
      <c r="H450" s="64"/>
      <c r="I450" s="64"/>
      <c r="J450" s="62"/>
      <c r="K450" s="62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</row>
    <row r="451" spans="1:25" ht="12.75">
      <c r="A451" s="64"/>
      <c r="B451" s="64"/>
      <c r="C451" s="64"/>
      <c r="D451" s="64"/>
      <c r="E451" s="64"/>
      <c r="F451" s="64"/>
      <c r="G451" s="64"/>
      <c r="H451" s="64"/>
      <c r="I451" s="64"/>
      <c r="J451" s="62"/>
      <c r="K451" s="62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</row>
    <row r="452" spans="1:25" ht="12.75">
      <c r="A452" s="64"/>
      <c r="B452" s="64"/>
      <c r="C452" s="64"/>
      <c r="D452" s="64"/>
      <c r="E452" s="64"/>
      <c r="F452" s="64"/>
      <c r="G452" s="64"/>
      <c r="H452" s="64"/>
      <c r="I452" s="64"/>
      <c r="J452" s="62"/>
      <c r="K452" s="62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</row>
    <row r="453" spans="1:25" ht="12.75">
      <c r="A453" s="64"/>
      <c r="B453" s="64"/>
      <c r="C453" s="64"/>
      <c r="D453" s="64"/>
      <c r="E453" s="64"/>
      <c r="F453" s="64"/>
      <c r="G453" s="64"/>
      <c r="H453" s="64"/>
      <c r="I453" s="64"/>
      <c r="J453" s="62"/>
      <c r="K453" s="62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</row>
    <row r="454" spans="1:25" ht="12.75">
      <c r="A454" s="64"/>
      <c r="B454" s="64"/>
      <c r="C454" s="64"/>
      <c r="D454" s="64"/>
      <c r="E454" s="64"/>
      <c r="F454" s="64"/>
      <c r="G454" s="64"/>
      <c r="H454" s="64"/>
      <c r="I454" s="64"/>
      <c r="J454" s="62"/>
      <c r="K454" s="62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</row>
    <row r="455" spans="1:25" ht="12.75">
      <c r="A455" s="64"/>
      <c r="B455" s="64"/>
      <c r="C455" s="64"/>
      <c r="D455" s="64"/>
      <c r="E455" s="64"/>
      <c r="F455" s="64"/>
      <c r="G455" s="64"/>
      <c r="H455" s="64"/>
      <c r="I455" s="64"/>
      <c r="J455" s="62"/>
      <c r="K455" s="62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</row>
    <row r="456" spans="1:25" ht="12.75">
      <c r="A456" s="64"/>
      <c r="B456" s="64"/>
      <c r="C456" s="64"/>
      <c r="D456" s="64"/>
      <c r="E456" s="64"/>
      <c r="F456" s="64"/>
      <c r="G456" s="64"/>
      <c r="H456" s="64"/>
      <c r="I456" s="64"/>
      <c r="J456" s="62"/>
      <c r="K456" s="62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</row>
    <row r="457" spans="1:25" ht="12.75">
      <c r="A457" s="64"/>
      <c r="B457" s="64"/>
      <c r="C457" s="64"/>
      <c r="D457" s="64"/>
      <c r="E457" s="64"/>
      <c r="F457" s="64"/>
      <c r="G457" s="64"/>
      <c r="H457" s="64"/>
      <c r="I457" s="64"/>
      <c r="J457" s="62"/>
      <c r="K457" s="62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</row>
    <row r="458" spans="1:25" ht="12.75">
      <c r="A458" s="64"/>
      <c r="B458" s="64"/>
      <c r="C458" s="64"/>
      <c r="D458" s="64"/>
      <c r="E458" s="64"/>
      <c r="F458" s="64"/>
      <c r="G458" s="64"/>
      <c r="H458" s="64"/>
      <c r="I458" s="64"/>
      <c r="J458" s="62"/>
      <c r="K458" s="62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</row>
    <row r="459" spans="1:25" ht="12.75">
      <c r="A459" s="64"/>
      <c r="B459" s="64"/>
      <c r="C459" s="64"/>
      <c r="D459" s="64"/>
      <c r="E459" s="64"/>
      <c r="F459" s="64"/>
      <c r="G459" s="64"/>
      <c r="H459" s="64"/>
      <c r="I459" s="64"/>
      <c r="J459" s="62"/>
      <c r="K459" s="62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</row>
    <row r="460" spans="1:25" ht="12.75">
      <c r="A460" s="64"/>
      <c r="B460" s="64"/>
      <c r="C460" s="64"/>
      <c r="D460" s="64"/>
      <c r="E460" s="64"/>
      <c r="F460" s="64"/>
      <c r="G460" s="64"/>
      <c r="H460" s="64"/>
      <c r="I460" s="64"/>
      <c r="J460" s="62"/>
      <c r="K460" s="62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</row>
    <row r="461" spans="1:25" ht="12.75">
      <c r="A461" s="64"/>
      <c r="B461" s="64"/>
      <c r="C461" s="64"/>
      <c r="D461" s="64"/>
      <c r="E461" s="64"/>
      <c r="F461" s="64"/>
      <c r="G461" s="64"/>
      <c r="H461" s="64"/>
      <c r="I461" s="64"/>
      <c r="J461" s="62"/>
      <c r="K461" s="62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</row>
    <row r="462" spans="1:25" ht="12.75">
      <c r="A462" s="64"/>
      <c r="B462" s="64"/>
      <c r="C462" s="64"/>
      <c r="D462" s="64"/>
      <c r="E462" s="64"/>
      <c r="F462" s="64"/>
      <c r="G462" s="64"/>
      <c r="H462" s="64"/>
      <c r="I462" s="64"/>
      <c r="J462" s="62"/>
      <c r="K462" s="62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</row>
    <row r="463" spans="1:25" ht="12.75">
      <c r="A463" s="64"/>
      <c r="B463" s="64"/>
      <c r="C463" s="64"/>
      <c r="D463" s="64"/>
      <c r="E463" s="64"/>
      <c r="F463" s="64"/>
      <c r="G463" s="64"/>
      <c r="H463" s="64"/>
      <c r="I463" s="64"/>
      <c r="J463" s="62"/>
      <c r="K463" s="62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</row>
    <row r="464" spans="1:25" ht="12.75">
      <c r="A464" s="64"/>
      <c r="B464" s="64"/>
      <c r="C464" s="64"/>
      <c r="D464" s="64"/>
      <c r="E464" s="64"/>
      <c r="F464" s="64"/>
      <c r="G464" s="64"/>
      <c r="H464" s="64"/>
      <c r="I464" s="64"/>
      <c r="J464" s="62"/>
      <c r="K464" s="62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</row>
    <row r="465" spans="1:25" ht="12.75">
      <c r="A465" s="64"/>
      <c r="B465" s="64"/>
      <c r="C465" s="64"/>
      <c r="D465" s="64"/>
      <c r="E465" s="64"/>
      <c r="F465" s="64"/>
      <c r="G465" s="64"/>
      <c r="H465" s="64"/>
      <c r="I465" s="64"/>
      <c r="J465" s="62"/>
      <c r="K465" s="62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</row>
    <row r="466" spans="1:25" ht="12.75">
      <c r="A466" s="64"/>
      <c r="B466" s="64"/>
      <c r="C466" s="64"/>
      <c r="D466" s="64"/>
      <c r="E466" s="64"/>
      <c r="F466" s="64"/>
      <c r="G466" s="64"/>
      <c r="H466" s="64"/>
      <c r="I466" s="64"/>
      <c r="J466" s="62"/>
      <c r="K466" s="62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</row>
    <row r="467" spans="1:25" ht="12.75">
      <c r="A467" s="64"/>
      <c r="B467" s="64"/>
      <c r="C467" s="64"/>
      <c r="D467" s="64"/>
      <c r="E467" s="64"/>
      <c r="F467" s="64"/>
      <c r="G467" s="64"/>
      <c r="H467" s="64"/>
      <c r="I467" s="64"/>
      <c r="J467" s="62"/>
      <c r="K467" s="62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</row>
    <row r="468" spans="1:25" ht="12.75">
      <c r="A468" s="64"/>
      <c r="B468" s="64"/>
      <c r="C468" s="64"/>
      <c r="D468" s="64"/>
      <c r="E468" s="64"/>
      <c r="F468" s="64"/>
      <c r="G468" s="64"/>
      <c r="H468" s="64"/>
      <c r="I468" s="64"/>
      <c r="J468" s="62"/>
      <c r="K468" s="62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</row>
    <row r="469" spans="1:25" ht="12.75">
      <c r="A469" s="64"/>
      <c r="B469" s="64"/>
      <c r="C469" s="64"/>
      <c r="D469" s="64"/>
      <c r="E469" s="64"/>
      <c r="F469" s="64"/>
      <c r="G469" s="64"/>
      <c r="H469" s="64"/>
      <c r="I469" s="64"/>
      <c r="J469" s="62"/>
      <c r="K469" s="62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</row>
    <row r="470" spans="1:25" ht="12.75">
      <c r="A470" s="64"/>
      <c r="B470" s="64"/>
      <c r="C470" s="64"/>
      <c r="D470" s="64"/>
      <c r="E470" s="64"/>
      <c r="F470" s="64"/>
      <c r="G470" s="64"/>
      <c r="H470" s="64"/>
      <c r="I470" s="64"/>
      <c r="J470" s="62"/>
      <c r="K470" s="62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</row>
    <row r="471" spans="1:25" ht="12.75">
      <c r="A471" s="64"/>
      <c r="B471" s="64"/>
      <c r="C471" s="64"/>
      <c r="D471" s="64"/>
      <c r="E471" s="64"/>
      <c r="F471" s="64"/>
      <c r="G471" s="64"/>
      <c r="H471" s="64"/>
      <c r="I471" s="64"/>
      <c r="J471" s="62"/>
      <c r="K471" s="62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</row>
    <row r="472" spans="1:25" ht="12.75">
      <c r="A472" s="64"/>
      <c r="B472" s="64"/>
      <c r="C472" s="64"/>
      <c r="D472" s="64"/>
      <c r="E472" s="64"/>
      <c r="F472" s="64"/>
      <c r="G472" s="64"/>
      <c r="H472" s="64"/>
      <c r="I472" s="64"/>
      <c r="J472" s="62"/>
      <c r="K472" s="62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</row>
    <row r="473" spans="1:25" ht="12.75">
      <c r="A473" s="64"/>
      <c r="B473" s="64"/>
      <c r="C473" s="64"/>
      <c r="D473" s="64"/>
      <c r="E473" s="64"/>
      <c r="F473" s="64"/>
      <c r="G473" s="64"/>
      <c r="H473" s="64"/>
      <c r="I473" s="64"/>
      <c r="J473" s="62"/>
      <c r="K473" s="62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</row>
    <row r="474" spans="1:25" ht="12.75">
      <c r="A474" s="64"/>
      <c r="B474" s="64"/>
      <c r="C474" s="64"/>
      <c r="D474" s="64"/>
      <c r="E474" s="64"/>
      <c r="F474" s="64"/>
      <c r="G474" s="64"/>
      <c r="H474" s="64"/>
      <c r="I474" s="64"/>
      <c r="J474" s="62"/>
      <c r="K474" s="62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</row>
    <row r="475" spans="1:25" ht="12.75">
      <c r="A475" s="64"/>
      <c r="B475" s="64"/>
      <c r="C475" s="64"/>
      <c r="D475" s="64"/>
      <c r="E475" s="64"/>
      <c r="F475" s="64"/>
      <c r="G475" s="64"/>
      <c r="H475" s="64"/>
      <c r="I475" s="64"/>
      <c r="J475" s="62"/>
      <c r="K475" s="62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</row>
    <row r="476" spans="1:25" ht="12.75">
      <c r="A476" s="64"/>
      <c r="B476" s="64"/>
      <c r="C476" s="64"/>
      <c r="D476" s="64"/>
      <c r="E476" s="64"/>
      <c r="F476" s="64"/>
      <c r="G476" s="64"/>
      <c r="H476" s="64"/>
      <c r="I476" s="64"/>
      <c r="J476" s="62"/>
      <c r="K476" s="62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</row>
    <row r="477" spans="1:25" ht="12.75">
      <c r="A477" s="64"/>
      <c r="B477" s="64"/>
      <c r="C477" s="64"/>
      <c r="D477" s="64"/>
      <c r="E477" s="64"/>
      <c r="F477" s="64"/>
      <c r="G477" s="64"/>
      <c r="H477" s="64"/>
      <c r="I477" s="64"/>
      <c r="J477" s="62"/>
      <c r="K477" s="62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</row>
    <row r="478" spans="1:25" ht="12.75">
      <c r="A478" s="64"/>
      <c r="B478" s="64"/>
      <c r="C478" s="64"/>
      <c r="D478" s="64"/>
      <c r="E478" s="64"/>
      <c r="F478" s="64"/>
      <c r="G478" s="64"/>
      <c r="H478" s="64"/>
      <c r="I478" s="64"/>
      <c r="J478" s="62"/>
      <c r="K478" s="62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</row>
    <row r="479" spans="1:25" ht="12.75">
      <c r="A479" s="64"/>
      <c r="B479" s="64"/>
      <c r="C479" s="64"/>
      <c r="D479" s="64"/>
      <c r="E479" s="64"/>
      <c r="F479" s="64"/>
      <c r="G479" s="64"/>
      <c r="H479" s="64"/>
      <c r="I479" s="64"/>
      <c r="J479" s="62"/>
      <c r="K479" s="62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</row>
    <row r="480" spans="1:25" ht="12.75">
      <c r="A480" s="64"/>
      <c r="B480" s="64"/>
      <c r="C480" s="64"/>
      <c r="D480" s="64"/>
      <c r="E480" s="64"/>
      <c r="F480" s="64"/>
      <c r="G480" s="64"/>
      <c r="H480" s="64"/>
      <c r="I480" s="64"/>
      <c r="J480" s="62"/>
      <c r="K480" s="62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</row>
    <row r="481" spans="1:25" ht="12.75">
      <c r="A481" s="64"/>
      <c r="B481" s="64"/>
      <c r="C481" s="64"/>
      <c r="D481" s="64"/>
      <c r="E481" s="64"/>
      <c r="F481" s="64"/>
      <c r="G481" s="64"/>
      <c r="H481" s="64"/>
      <c r="I481" s="64"/>
      <c r="J481" s="62"/>
      <c r="K481" s="62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</row>
    <row r="482" spans="1:25" ht="12.75">
      <c r="A482" s="64"/>
      <c r="B482" s="64"/>
      <c r="C482" s="64"/>
      <c r="D482" s="64"/>
      <c r="E482" s="64"/>
      <c r="F482" s="64"/>
      <c r="G482" s="64"/>
      <c r="H482" s="64"/>
      <c r="I482" s="64"/>
      <c r="J482" s="62"/>
      <c r="K482" s="62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</row>
    <row r="483" spans="1:25" ht="12.75">
      <c r="A483" s="64"/>
      <c r="B483" s="64"/>
      <c r="C483" s="64"/>
      <c r="D483" s="64"/>
      <c r="E483" s="64"/>
      <c r="F483" s="64"/>
      <c r="G483" s="64"/>
      <c r="H483" s="64"/>
      <c r="I483" s="64"/>
      <c r="J483" s="62"/>
      <c r="K483" s="62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</row>
    <row r="484" spans="1:25" ht="12.75">
      <c r="A484" s="64"/>
      <c r="B484" s="64"/>
      <c r="C484" s="64"/>
      <c r="D484" s="64"/>
      <c r="E484" s="64"/>
      <c r="F484" s="64"/>
      <c r="G484" s="64"/>
      <c r="H484" s="64"/>
      <c r="I484" s="64"/>
      <c r="J484" s="62"/>
      <c r="K484" s="62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</row>
    <row r="485" spans="1:25" ht="12.75">
      <c r="A485" s="64"/>
      <c r="B485" s="64"/>
      <c r="C485" s="64"/>
      <c r="D485" s="64"/>
      <c r="E485" s="64"/>
      <c r="F485" s="64"/>
      <c r="G485" s="64"/>
      <c r="H485" s="64"/>
      <c r="I485" s="64"/>
      <c r="J485" s="62"/>
      <c r="K485" s="62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</row>
    <row r="486" spans="1:25" ht="12.75">
      <c r="A486" s="64"/>
      <c r="B486" s="64"/>
      <c r="C486" s="64"/>
      <c r="D486" s="64"/>
      <c r="E486" s="64"/>
      <c r="F486" s="64"/>
      <c r="G486" s="64"/>
      <c r="H486" s="64"/>
      <c r="I486" s="64"/>
      <c r="J486" s="62"/>
      <c r="K486" s="62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</row>
    <row r="487" spans="1:25" ht="12.75">
      <c r="A487" s="64"/>
      <c r="B487" s="64"/>
      <c r="C487" s="64"/>
      <c r="D487" s="64"/>
      <c r="E487" s="64"/>
      <c r="F487" s="64"/>
      <c r="G487" s="64"/>
      <c r="H487" s="64"/>
      <c r="I487" s="64"/>
      <c r="J487" s="62"/>
      <c r="K487" s="62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</row>
    <row r="488" spans="1:25" ht="12.75">
      <c r="A488" s="64"/>
      <c r="B488" s="64"/>
      <c r="C488" s="64"/>
      <c r="D488" s="64"/>
      <c r="E488" s="64"/>
      <c r="F488" s="64"/>
      <c r="G488" s="64"/>
      <c r="H488" s="64"/>
      <c r="I488" s="64"/>
      <c r="J488" s="62"/>
      <c r="K488" s="62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</row>
    <row r="489" spans="1:25" ht="12.75">
      <c r="A489" s="64"/>
      <c r="B489" s="64"/>
      <c r="C489" s="64"/>
      <c r="D489" s="64"/>
      <c r="E489" s="64"/>
      <c r="F489" s="64"/>
      <c r="G489" s="64"/>
      <c r="H489" s="64"/>
      <c r="I489" s="64"/>
      <c r="J489" s="62"/>
      <c r="K489" s="62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</row>
    <row r="490" spans="1:25" ht="12.75">
      <c r="A490" s="64"/>
      <c r="B490" s="64"/>
      <c r="C490" s="64"/>
      <c r="D490" s="64"/>
      <c r="E490" s="64"/>
      <c r="F490" s="64"/>
      <c r="G490" s="64"/>
      <c r="H490" s="64"/>
      <c r="I490" s="64"/>
      <c r="J490" s="62"/>
      <c r="K490" s="62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</row>
    <row r="491" spans="1:25" ht="12.75">
      <c r="A491" s="64"/>
      <c r="B491" s="64"/>
      <c r="C491" s="64"/>
      <c r="D491" s="64"/>
      <c r="E491" s="64"/>
      <c r="F491" s="64"/>
      <c r="G491" s="64"/>
      <c r="H491" s="64"/>
      <c r="I491" s="64"/>
      <c r="J491" s="62"/>
      <c r="K491" s="62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</row>
    <row r="492" spans="1:25" ht="12.75">
      <c r="A492" s="64"/>
      <c r="B492" s="64"/>
      <c r="C492" s="64"/>
      <c r="D492" s="64"/>
      <c r="E492" s="64"/>
      <c r="F492" s="64"/>
      <c r="G492" s="64"/>
      <c r="H492" s="64"/>
      <c r="I492" s="64"/>
      <c r="J492" s="62"/>
      <c r="K492" s="62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</row>
    <row r="493" spans="1:25" ht="12.75">
      <c r="A493" s="64"/>
      <c r="B493" s="64"/>
      <c r="C493" s="64"/>
      <c r="D493" s="64"/>
      <c r="E493" s="64"/>
      <c r="F493" s="64"/>
      <c r="G493" s="64"/>
      <c r="H493" s="64"/>
      <c r="I493" s="64"/>
      <c r="J493" s="62"/>
      <c r="K493" s="62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</row>
    <row r="494" spans="1:25" ht="12.75">
      <c r="A494" s="64"/>
      <c r="B494" s="64"/>
      <c r="C494" s="64"/>
      <c r="D494" s="64"/>
      <c r="E494" s="64"/>
      <c r="F494" s="64"/>
      <c r="G494" s="64"/>
      <c r="H494" s="64"/>
      <c r="I494" s="64"/>
      <c r="J494" s="62"/>
      <c r="K494" s="62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</row>
    <row r="495" spans="1:25" ht="12.75">
      <c r="A495" s="64"/>
      <c r="B495" s="64"/>
      <c r="C495" s="64"/>
      <c r="D495" s="64"/>
      <c r="E495" s="64"/>
      <c r="F495" s="64"/>
      <c r="G495" s="64"/>
      <c r="H495" s="64"/>
      <c r="I495" s="64"/>
      <c r="J495" s="62"/>
      <c r="K495" s="62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</row>
    <row r="496" spans="1:25" ht="12.75">
      <c r="A496" s="64"/>
      <c r="B496" s="64"/>
      <c r="C496" s="64"/>
      <c r="D496" s="64"/>
      <c r="E496" s="64"/>
      <c r="F496" s="64"/>
      <c r="G496" s="64"/>
      <c r="H496" s="64"/>
      <c r="I496" s="64"/>
      <c r="J496" s="62"/>
      <c r="K496" s="62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</row>
    <row r="497" spans="1:25" ht="12.75">
      <c r="A497" s="64"/>
      <c r="B497" s="64"/>
      <c r="C497" s="64"/>
      <c r="D497" s="64"/>
      <c r="E497" s="64"/>
      <c r="F497" s="64"/>
      <c r="G497" s="64"/>
      <c r="H497" s="64"/>
      <c r="I497" s="64"/>
      <c r="J497" s="62"/>
      <c r="K497" s="62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</row>
    <row r="498" spans="1:25" ht="12.75">
      <c r="A498" s="64"/>
      <c r="B498" s="64"/>
      <c r="C498" s="64"/>
      <c r="D498" s="64"/>
      <c r="E498" s="64"/>
      <c r="F498" s="64"/>
      <c r="G498" s="64"/>
      <c r="H498" s="64"/>
      <c r="I498" s="64"/>
      <c r="J498" s="62"/>
      <c r="K498" s="62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</row>
    <row r="499" spans="1:25" ht="12.75">
      <c r="A499" s="64"/>
      <c r="B499" s="64"/>
      <c r="C499" s="64"/>
      <c r="D499" s="64"/>
      <c r="E499" s="64"/>
      <c r="F499" s="64"/>
      <c r="G499" s="64"/>
      <c r="H499" s="64"/>
      <c r="I499" s="64"/>
      <c r="J499" s="62"/>
      <c r="K499" s="62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</row>
    <row r="500" spans="1:25" ht="12.75">
      <c r="A500" s="64"/>
      <c r="B500" s="64"/>
      <c r="C500" s="64"/>
      <c r="D500" s="64"/>
      <c r="E500" s="64"/>
      <c r="F500" s="64"/>
      <c r="G500" s="64"/>
      <c r="H500" s="64"/>
      <c r="I500" s="64"/>
      <c r="J500" s="62"/>
      <c r="K500" s="62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</row>
    <row r="501" spans="1:25" ht="12.75">
      <c r="A501" s="64"/>
      <c r="B501" s="64"/>
      <c r="C501" s="64"/>
      <c r="D501" s="64"/>
      <c r="E501" s="64"/>
      <c r="F501" s="64"/>
      <c r="G501" s="64"/>
      <c r="H501" s="64"/>
      <c r="I501" s="64"/>
      <c r="J501" s="62"/>
      <c r="K501" s="62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</row>
    <row r="502" spans="1:25" ht="12.75">
      <c r="A502" s="64"/>
      <c r="B502" s="64"/>
      <c r="C502" s="64"/>
      <c r="D502" s="64"/>
      <c r="E502" s="64"/>
      <c r="F502" s="64"/>
      <c r="G502" s="64"/>
      <c r="H502" s="64"/>
      <c r="I502" s="64"/>
      <c r="J502" s="62"/>
      <c r="K502" s="62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</row>
    <row r="503" spans="1:25" ht="12.75">
      <c r="A503" s="64"/>
      <c r="B503" s="64"/>
      <c r="C503" s="64"/>
      <c r="D503" s="64"/>
      <c r="E503" s="64"/>
      <c r="F503" s="64"/>
      <c r="G503" s="64"/>
      <c r="H503" s="64"/>
      <c r="I503" s="64"/>
      <c r="J503" s="62"/>
      <c r="K503" s="62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</row>
    <row r="504" spans="1:25" ht="12.75">
      <c r="A504" s="64"/>
      <c r="B504" s="64"/>
      <c r="C504" s="64"/>
      <c r="D504" s="64"/>
      <c r="E504" s="64"/>
      <c r="F504" s="64"/>
      <c r="G504" s="64"/>
      <c r="H504" s="64"/>
      <c r="I504" s="64"/>
      <c r="J504" s="62"/>
      <c r="K504" s="62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</row>
    <row r="505" spans="1:25" ht="12.75">
      <c r="A505" s="64"/>
      <c r="B505" s="64"/>
      <c r="C505" s="64"/>
      <c r="D505" s="64"/>
      <c r="E505" s="64"/>
      <c r="F505" s="64"/>
      <c r="G505" s="64"/>
      <c r="H505" s="64"/>
      <c r="I505" s="64"/>
      <c r="J505" s="62"/>
      <c r="K505" s="62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</row>
    <row r="506" spans="1:25" ht="12.75">
      <c r="A506" s="64"/>
      <c r="B506" s="64"/>
      <c r="C506" s="64"/>
      <c r="D506" s="64"/>
      <c r="E506" s="64"/>
      <c r="F506" s="64"/>
      <c r="G506" s="64"/>
      <c r="H506" s="64"/>
      <c r="I506" s="64"/>
      <c r="J506" s="62"/>
      <c r="K506" s="62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</row>
    <row r="507" spans="1:25" ht="12.75">
      <c r="A507" s="64"/>
      <c r="B507" s="64"/>
      <c r="C507" s="64"/>
      <c r="D507" s="64"/>
      <c r="E507" s="64"/>
      <c r="F507" s="64"/>
      <c r="G507" s="64"/>
      <c r="H507" s="64"/>
      <c r="I507" s="64"/>
      <c r="J507" s="62"/>
      <c r="K507" s="62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</row>
    <row r="508" spans="1:25" ht="12.75">
      <c r="A508" s="64"/>
      <c r="B508" s="64"/>
      <c r="C508" s="64"/>
      <c r="D508" s="64"/>
      <c r="E508" s="64"/>
      <c r="F508" s="64"/>
      <c r="G508" s="64"/>
      <c r="H508" s="64"/>
      <c r="I508" s="64"/>
      <c r="J508" s="62"/>
      <c r="K508" s="62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</row>
    <row r="509" spans="1:25" ht="12.75">
      <c r="A509" s="64"/>
      <c r="B509" s="64"/>
      <c r="C509" s="64"/>
      <c r="D509" s="64"/>
      <c r="E509" s="64"/>
      <c r="F509" s="64"/>
      <c r="G509" s="64"/>
      <c r="H509" s="64"/>
      <c r="I509" s="64"/>
      <c r="J509" s="62"/>
      <c r="K509" s="62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</row>
    <row r="510" spans="1:25" ht="12.75">
      <c r="A510" s="64"/>
      <c r="B510" s="64"/>
      <c r="C510" s="64"/>
      <c r="D510" s="64"/>
      <c r="E510" s="64"/>
      <c r="F510" s="64"/>
      <c r="G510" s="64"/>
      <c r="H510" s="64"/>
      <c r="I510" s="64"/>
      <c r="J510" s="62"/>
      <c r="K510" s="62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</row>
    <row r="511" spans="1:25" ht="12.75">
      <c r="A511" s="64"/>
      <c r="B511" s="64"/>
      <c r="C511" s="64"/>
      <c r="D511" s="64"/>
      <c r="E511" s="64"/>
      <c r="F511" s="64"/>
      <c r="G511" s="64"/>
      <c r="H511" s="64"/>
      <c r="I511" s="64"/>
      <c r="J511" s="62"/>
      <c r="K511" s="62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</row>
    <row r="512" spans="1:25" ht="12.75">
      <c r="A512" s="64"/>
      <c r="B512" s="64"/>
      <c r="C512" s="64"/>
      <c r="D512" s="64"/>
      <c r="E512" s="64"/>
      <c r="F512" s="64"/>
      <c r="G512" s="64"/>
      <c r="H512" s="64"/>
      <c r="I512" s="64"/>
      <c r="J512" s="62"/>
      <c r="K512" s="62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</row>
    <row r="513" spans="1:25" ht="12.75">
      <c r="A513" s="64"/>
      <c r="B513" s="64"/>
      <c r="C513" s="64"/>
      <c r="D513" s="64"/>
      <c r="E513" s="64"/>
      <c r="F513" s="64"/>
      <c r="G513" s="64"/>
      <c r="H513" s="64"/>
      <c r="I513" s="64"/>
      <c r="J513" s="62"/>
      <c r="K513" s="62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</row>
    <row r="514" spans="1:25" ht="12.75">
      <c r="A514" s="64"/>
      <c r="B514" s="64"/>
      <c r="C514" s="64"/>
      <c r="D514" s="64"/>
      <c r="E514" s="64"/>
      <c r="F514" s="64"/>
      <c r="G514" s="64"/>
      <c r="H514" s="64"/>
      <c r="I514" s="64"/>
      <c r="J514" s="62"/>
      <c r="K514" s="62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</row>
    <row r="515" spans="1:25" ht="12.75">
      <c r="A515" s="64"/>
      <c r="B515" s="64"/>
      <c r="C515" s="64"/>
      <c r="D515" s="64"/>
      <c r="E515" s="64"/>
      <c r="F515" s="64"/>
      <c r="G515" s="64"/>
      <c r="H515" s="64"/>
      <c r="I515" s="64"/>
      <c r="J515" s="62"/>
      <c r="K515" s="62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</row>
    <row r="516" spans="1:25" ht="12.75">
      <c r="A516" s="64"/>
      <c r="B516" s="64"/>
      <c r="C516" s="64"/>
      <c r="D516" s="64"/>
      <c r="E516" s="64"/>
      <c r="F516" s="64"/>
      <c r="G516" s="64"/>
      <c r="H516" s="64"/>
      <c r="I516" s="64"/>
      <c r="J516" s="62"/>
      <c r="K516" s="62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</row>
    <row r="517" spans="1:25" ht="12.75">
      <c r="A517" s="64"/>
      <c r="B517" s="64"/>
      <c r="C517" s="64"/>
      <c r="D517" s="64"/>
      <c r="E517" s="64"/>
      <c r="F517" s="64"/>
      <c r="G517" s="64"/>
      <c r="H517" s="64"/>
      <c r="I517" s="64"/>
      <c r="J517" s="62"/>
      <c r="K517" s="62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</row>
    <row r="518" spans="1:25" ht="12.75">
      <c r="A518" s="64"/>
      <c r="B518" s="64"/>
      <c r="C518" s="64"/>
      <c r="D518" s="64"/>
      <c r="E518" s="64"/>
      <c r="F518" s="64"/>
      <c r="G518" s="64"/>
      <c r="H518" s="64"/>
      <c r="I518" s="64"/>
      <c r="J518" s="62"/>
      <c r="K518" s="62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</row>
    <row r="519" spans="1:25" ht="12.75">
      <c r="A519" s="64"/>
      <c r="B519" s="64"/>
      <c r="C519" s="64"/>
      <c r="D519" s="64"/>
      <c r="E519" s="64"/>
      <c r="F519" s="64"/>
      <c r="G519" s="64"/>
      <c r="H519" s="64"/>
      <c r="I519" s="64"/>
      <c r="J519" s="62"/>
      <c r="K519" s="62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</row>
    <row r="520" spans="1:25" ht="12.75">
      <c r="A520" s="64"/>
      <c r="B520" s="64"/>
      <c r="C520" s="64"/>
      <c r="D520" s="64"/>
      <c r="E520" s="64"/>
      <c r="F520" s="64"/>
      <c r="G520" s="64"/>
      <c r="H520" s="64"/>
      <c r="I520" s="64"/>
      <c r="J520" s="62"/>
      <c r="K520" s="62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</row>
    <row r="521" spans="1:25" ht="12.75">
      <c r="A521" s="64"/>
      <c r="B521" s="64"/>
      <c r="C521" s="64"/>
      <c r="D521" s="64"/>
      <c r="E521" s="64"/>
      <c r="F521" s="64"/>
      <c r="G521" s="64"/>
      <c r="H521" s="64"/>
      <c r="I521" s="64"/>
      <c r="J521" s="62"/>
      <c r="K521" s="62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</row>
    <row r="522" spans="1:25" ht="12.75">
      <c r="A522" s="64"/>
      <c r="B522" s="64"/>
      <c r="C522" s="64"/>
      <c r="D522" s="64"/>
      <c r="E522" s="64"/>
      <c r="F522" s="64"/>
      <c r="G522" s="64"/>
      <c r="H522" s="64"/>
      <c r="I522" s="64"/>
      <c r="J522" s="62"/>
      <c r="K522" s="62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</row>
    <row r="523" spans="1:25" ht="12.75">
      <c r="A523" s="64"/>
      <c r="B523" s="64"/>
      <c r="C523" s="64"/>
      <c r="D523" s="64"/>
      <c r="E523" s="64"/>
      <c r="F523" s="64"/>
      <c r="G523" s="64"/>
      <c r="H523" s="64"/>
      <c r="I523" s="64"/>
      <c r="J523" s="62"/>
      <c r="K523" s="62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</row>
    <row r="524" spans="1:25" ht="12.75">
      <c r="A524" s="64"/>
      <c r="B524" s="64"/>
      <c r="C524" s="64"/>
      <c r="D524" s="64"/>
      <c r="E524" s="64"/>
      <c r="F524" s="64"/>
      <c r="G524" s="64"/>
      <c r="H524" s="64"/>
      <c r="I524" s="64"/>
      <c r="J524" s="62"/>
      <c r="K524" s="62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</row>
    <row r="525" spans="1:25" ht="12.75">
      <c r="A525" s="64"/>
      <c r="B525" s="64"/>
      <c r="C525" s="64"/>
      <c r="D525" s="64"/>
      <c r="E525" s="64"/>
      <c r="F525" s="64"/>
      <c r="G525" s="64"/>
      <c r="H525" s="64"/>
      <c r="I525" s="64"/>
      <c r="J525" s="62"/>
      <c r="K525" s="62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</row>
    <row r="526" spans="1:25" ht="12.75">
      <c r="A526" s="64"/>
      <c r="B526" s="64"/>
      <c r="C526" s="64"/>
      <c r="D526" s="64"/>
      <c r="E526" s="64"/>
      <c r="F526" s="64"/>
      <c r="G526" s="64"/>
      <c r="H526" s="64"/>
      <c r="I526" s="64"/>
      <c r="J526" s="62"/>
      <c r="K526" s="62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</row>
    <row r="527" spans="1:25" ht="12.75">
      <c r="A527" s="64"/>
      <c r="B527" s="64"/>
      <c r="C527" s="64"/>
      <c r="D527" s="64"/>
      <c r="E527" s="64"/>
      <c r="F527" s="64"/>
      <c r="G527" s="64"/>
      <c r="H527" s="64"/>
      <c r="I527" s="64"/>
      <c r="J527" s="62"/>
      <c r="K527" s="62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</row>
    <row r="528" spans="1:25" ht="12.75">
      <c r="A528" s="64"/>
      <c r="B528" s="64"/>
      <c r="C528" s="64"/>
      <c r="D528" s="64"/>
      <c r="E528" s="64"/>
      <c r="F528" s="64"/>
      <c r="G528" s="64"/>
      <c r="H528" s="64"/>
      <c r="I528" s="64"/>
      <c r="J528" s="62"/>
      <c r="K528" s="62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</row>
    <row r="529" spans="1:25" ht="12.75">
      <c r="A529" s="64"/>
      <c r="B529" s="64"/>
      <c r="C529" s="64"/>
      <c r="D529" s="64"/>
      <c r="E529" s="64"/>
      <c r="F529" s="64"/>
      <c r="G529" s="64"/>
      <c r="H529" s="64"/>
      <c r="I529" s="64"/>
      <c r="J529" s="62"/>
      <c r="K529" s="62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</row>
    <row r="530" spans="1:25" ht="12.75">
      <c r="A530" s="64"/>
      <c r="B530" s="64"/>
      <c r="C530" s="64"/>
      <c r="D530" s="64"/>
      <c r="E530" s="64"/>
      <c r="F530" s="64"/>
      <c r="G530" s="64"/>
      <c r="H530" s="64"/>
      <c r="I530" s="64"/>
      <c r="J530" s="62"/>
      <c r="K530" s="62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</row>
    <row r="531" spans="1:25" ht="12.75">
      <c r="A531" s="64"/>
      <c r="B531" s="64"/>
      <c r="C531" s="64"/>
      <c r="D531" s="64"/>
      <c r="E531" s="64"/>
      <c r="F531" s="64"/>
      <c r="G531" s="64"/>
      <c r="H531" s="64"/>
      <c r="I531" s="64"/>
      <c r="J531" s="62"/>
      <c r="K531" s="62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</row>
    <row r="532" spans="1:25" ht="12.75">
      <c r="A532" s="64"/>
      <c r="B532" s="64"/>
      <c r="C532" s="64"/>
      <c r="D532" s="64"/>
      <c r="E532" s="64"/>
      <c r="F532" s="64"/>
      <c r="G532" s="64"/>
      <c r="H532" s="64"/>
      <c r="I532" s="64"/>
      <c r="J532" s="62"/>
      <c r="K532" s="62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</row>
    <row r="533" spans="1:25" ht="12.75">
      <c r="A533" s="64"/>
      <c r="B533" s="64"/>
      <c r="C533" s="64"/>
      <c r="D533" s="64"/>
      <c r="E533" s="64"/>
      <c r="F533" s="64"/>
      <c r="G533" s="64"/>
      <c r="H533" s="64"/>
      <c r="I533" s="64"/>
      <c r="J533" s="62"/>
      <c r="K533" s="62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</row>
    <row r="534" spans="1:25" ht="12.75">
      <c r="A534" s="64"/>
      <c r="B534" s="64"/>
      <c r="C534" s="64"/>
      <c r="D534" s="64"/>
      <c r="E534" s="64"/>
      <c r="F534" s="64"/>
      <c r="G534" s="64"/>
      <c r="H534" s="64"/>
      <c r="I534" s="64"/>
      <c r="J534" s="62"/>
      <c r="K534" s="62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</row>
    <row r="535" spans="1:25" ht="12.75">
      <c r="A535" s="64"/>
      <c r="B535" s="64"/>
      <c r="C535" s="64"/>
      <c r="D535" s="64"/>
      <c r="E535" s="64"/>
      <c r="F535" s="64"/>
      <c r="G535" s="64"/>
      <c r="H535" s="64"/>
      <c r="I535" s="64"/>
      <c r="J535" s="62"/>
      <c r="K535" s="62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</row>
    <row r="536" spans="1:25" ht="12.75">
      <c r="A536" s="64"/>
      <c r="B536" s="64"/>
      <c r="C536" s="64"/>
      <c r="D536" s="64"/>
      <c r="E536" s="64"/>
      <c r="F536" s="64"/>
      <c r="G536" s="64"/>
      <c r="H536" s="64"/>
      <c r="I536" s="64"/>
      <c r="J536" s="62"/>
      <c r="K536" s="62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</row>
    <row r="537" spans="1:25" ht="12.75">
      <c r="A537" s="64"/>
      <c r="B537" s="64"/>
      <c r="C537" s="64"/>
      <c r="D537" s="64"/>
      <c r="E537" s="64"/>
      <c r="F537" s="64"/>
      <c r="G537" s="64"/>
      <c r="H537" s="64"/>
      <c r="I537" s="64"/>
      <c r="J537" s="62"/>
      <c r="K537" s="62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</row>
    <row r="538" spans="1:25" ht="12.75">
      <c r="A538" s="64"/>
      <c r="B538" s="64"/>
      <c r="C538" s="64"/>
      <c r="D538" s="64"/>
      <c r="E538" s="64"/>
      <c r="F538" s="64"/>
      <c r="G538" s="64"/>
      <c r="H538" s="64"/>
      <c r="I538" s="64"/>
      <c r="J538" s="62"/>
      <c r="K538" s="62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</row>
    <row r="539" spans="1:25" ht="12.75">
      <c r="A539" s="64"/>
      <c r="B539" s="64"/>
      <c r="C539" s="64"/>
      <c r="D539" s="64"/>
      <c r="E539" s="64"/>
      <c r="F539" s="64"/>
      <c r="G539" s="64"/>
      <c r="H539" s="64"/>
      <c r="I539" s="64"/>
      <c r="J539" s="62"/>
      <c r="K539" s="62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</row>
    <row r="540" spans="1:25" ht="12.75">
      <c r="A540" s="64"/>
      <c r="B540" s="64"/>
      <c r="C540" s="64"/>
      <c r="D540" s="64"/>
      <c r="E540" s="64"/>
      <c r="F540" s="64"/>
      <c r="G540" s="64"/>
      <c r="H540" s="64"/>
      <c r="I540" s="64"/>
      <c r="J540" s="62"/>
      <c r="K540" s="62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</row>
    <row r="541" spans="1:25" ht="12.75">
      <c r="A541" s="64"/>
      <c r="B541" s="64"/>
      <c r="C541" s="64"/>
      <c r="D541" s="64"/>
      <c r="E541" s="64"/>
      <c r="F541" s="64"/>
      <c r="G541" s="64"/>
      <c r="H541" s="64"/>
      <c r="I541" s="64"/>
      <c r="J541" s="62"/>
      <c r="K541" s="62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</row>
    <row r="542" spans="1:25" ht="12.75">
      <c r="A542" s="64"/>
      <c r="B542" s="64"/>
      <c r="C542" s="64"/>
      <c r="D542" s="64"/>
      <c r="E542" s="64"/>
      <c r="F542" s="64"/>
      <c r="G542" s="64"/>
      <c r="H542" s="64"/>
      <c r="I542" s="64"/>
      <c r="J542" s="62"/>
      <c r="K542" s="62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</row>
    <row r="543" spans="1:25" ht="12.75">
      <c r="A543" s="64"/>
      <c r="B543" s="64"/>
      <c r="C543" s="64"/>
      <c r="D543" s="64"/>
      <c r="E543" s="64"/>
      <c r="F543" s="64"/>
      <c r="G543" s="64"/>
      <c r="H543" s="64"/>
      <c r="I543" s="64"/>
      <c r="J543" s="62"/>
      <c r="K543" s="62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</row>
    <row r="544" spans="1:25" ht="12.75">
      <c r="A544" s="64"/>
      <c r="B544" s="64"/>
      <c r="C544" s="64"/>
      <c r="D544" s="64"/>
      <c r="E544" s="64"/>
      <c r="F544" s="64"/>
      <c r="G544" s="64"/>
      <c r="H544" s="64"/>
      <c r="I544" s="64"/>
      <c r="J544" s="62"/>
      <c r="K544" s="62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</row>
    <row r="545" spans="1:25" ht="12.75">
      <c r="A545" s="64"/>
      <c r="B545" s="64"/>
      <c r="C545" s="64"/>
      <c r="D545" s="64"/>
      <c r="E545" s="64"/>
      <c r="F545" s="64"/>
      <c r="G545" s="64"/>
      <c r="H545" s="64"/>
      <c r="I545" s="64"/>
      <c r="J545" s="62"/>
      <c r="K545" s="62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</row>
    <row r="546" spans="1:25" ht="12.75">
      <c r="A546" s="64"/>
      <c r="B546" s="64"/>
      <c r="C546" s="64"/>
      <c r="D546" s="64"/>
      <c r="E546" s="64"/>
      <c r="F546" s="64"/>
      <c r="G546" s="64"/>
      <c r="H546" s="64"/>
      <c r="I546" s="64"/>
      <c r="J546" s="62"/>
      <c r="K546" s="62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</row>
    <row r="547" spans="1:25" ht="12.75">
      <c r="A547" s="64"/>
      <c r="B547" s="64"/>
      <c r="C547" s="64"/>
      <c r="D547" s="64"/>
      <c r="E547" s="64"/>
      <c r="F547" s="64"/>
      <c r="G547" s="64"/>
      <c r="H547" s="64"/>
      <c r="I547" s="64"/>
      <c r="J547" s="62"/>
      <c r="K547" s="62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</row>
    <row r="548" spans="1:25" ht="12.75">
      <c r="A548" s="64"/>
      <c r="B548" s="64"/>
      <c r="C548" s="64"/>
      <c r="D548" s="64"/>
      <c r="E548" s="64"/>
      <c r="F548" s="64"/>
      <c r="G548" s="64"/>
      <c r="H548" s="64"/>
      <c r="I548" s="64"/>
      <c r="J548" s="62"/>
      <c r="K548" s="62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</row>
    <row r="549" spans="1:25" ht="12.75">
      <c r="A549" s="64"/>
      <c r="B549" s="64"/>
      <c r="C549" s="64"/>
      <c r="D549" s="64"/>
      <c r="E549" s="64"/>
      <c r="F549" s="64"/>
      <c r="G549" s="64"/>
      <c r="H549" s="64"/>
      <c r="I549" s="64"/>
      <c r="J549" s="62"/>
      <c r="K549" s="62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</row>
    <row r="550" spans="1:25" ht="12.75">
      <c r="A550" s="64"/>
      <c r="B550" s="64"/>
      <c r="C550" s="64"/>
      <c r="D550" s="64"/>
      <c r="E550" s="64"/>
      <c r="F550" s="64"/>
      <c r="G550" s="64"/>
      <c r="H550" s="64"/>
      <c r="I550" s="64"/>
      <c r="J550" s="62"/>
      <c r="K550" s="62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</row>
    <row r="551" spans="1:25" ht="12.75">
      <c r="A551" s="64"/>
      <c r="B551" s="64"/>
      <c r="C551" s="64"/>
      <c r="D551" s="64"/>
      <c r="E551" s="64"/>
      <c r="F551" s="64"/>
      <c r="G551" s="64"/>
      <c r="H551" s="64"/>
      <c r="I551" s="64"/>
      <c r="J551" s="62"/>
      <c r="K551" s="62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</row>
    <row r="552" spans="1:25" ht="12.75">
      <c r="A552" s="64"/>
      <c r="B552" s="64"/>
      <c r="C552" s="64"/>
      <c r="D552" s="64"/>
      <c r="E552" s="64"/>
      <c r="F552" s="64"/>
      <c r="G552" s="64"/>
      <c r="H552" s="64"/>
      <c r="I552" s="64"/>
      <c r="J552" s="62"/>
      <c r="K552" s="62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</row>
    <row r="553" spans="1:25" ht="12.75">
      <c r="A553" s="64"/>
      <c r="B553" s="64"/>
      <c r="C553" s="64"/>
      <c r="D553" s="64"/>
      <c r="E553" s="64"/>
      <c r="F553" s="64"/>
      <c r="G553" s="64"/>
      <c r="H553" s="64"/>
      <c r="I553" s="64"/>
      <c r="J553" s="62"/>
      <c r="K553" s="62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</row>
    <row r="554" spans="1:25" ht="12.75">
      <c r="A554" s="64"/>
      <c r="B554" s="64"/>
      <c r="C554" s="64"/>
      <c r="D554" s="64"/>
      <c r="E554" s="64"/>
      <c r="F554" s="64"/>
      <c r="G554" s="64"/>
      <c r="H554" s="64"/>
      <c r="I554" s="64"/>
      <c r="J554" s="62"/>
      <c r="K554" s="62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</row>
    <row r="555" spans="1:25" ht="12.75">
      <c r="A555" s="64"/>
      <c r="B555" s="64"/>
      <c r="C555" s="64"/>
      <c r="D555" s="64"/>
      <c r="E555" s="64"/>
      <c r="F555" s="64"/>
      <c r="G555" s="64"/>
      <c r="H555" s="64"/>
      <c r="I555" s="64"/>
      <c r="J555" s="62"/>
      <c r="K555" s="62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</row>
    <row r="556" spans="1:25" ht="12.75">
      <c r="A556" s="64"/>
      <c r="B556" s="64"/>
      <c r="C556" s="64"/>
      <c r="D556" s="64"/>
      <c r="E556" s="64"/>
      <c r="F556" s="64"/>
      <c r="G556" s="64"/>
      <c r="H556" s="64"/>
      <c r="I556" s="64"/>
      <c r="J556" s="62"/>
      <c r="K556" s="62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</row>
    <row r="557" spans="1:25" ht="12.75">
      <c r="A557" s="64"/>
      <c r="B557" s="64"/>
      <c r="C557" s="64"/>
      <c r="D557" s="64"/>
      <c r="E557" s="64"/>
      <c r="F557" s="64"/>
      <c r="G557" s="64"/>
      <c r="H557" s="64"/>
      <c r="I557" s="64"/>
      <c r="J557" s="62"/>
      <c r="K557" s="62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</row>
    <row r="558" spans="1:25" ht="12.75">
      <c r="A558" s="64"/>
      <c r="B558" s="64"/>
      <c r="C558" s="64"/>
      <c r="D558" s="64"/>
      <c r="E558" s="64"/>
      <c r="F558" s="64"/>
      <c r="G558" s="64"/>
      <c r="H558" s="64"/>
      <c r="I558" s="64"/>
      <c r="J558" s="62"/>
      <c r="K558" s="62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</row>
    <row r="559" spans="1:25" ht="12.75">
      <c r="A559" s="64"/>
      <c r="B559" s="64"/>
      <c r="C559" s="64"/>
      <c r="D559" s="64"/>
      <c r="E559" s="64"/>
      <c r="F559" s="64"/>
      <c r="G559" s="64"/>
      <c r="H559" s="64"/>
      <c r="I559" s="64"/>
      <c r="J559" s="62"/>
      <c r="K559" s="62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</row>
    <row r="560" spans="1:25" ht="12.75">
      <c r="A560" s="64"/>
      <c r="B560" s="64"/>
      <c r="C560" s="64"/>
      <c r="D560" s="64"/>
      <c r="E560" s="64"/>
      <c r="F560" s="64"/>
      <c r="G560" s="64"/>
      <c r="H560" s="64"/>
      <c r="I560" s="64"/>
      <c r="J560" s="62"/>
      <c r="K560" s="62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</row>
    <row r="561" spans="1:25" ht="12.75">
      <c r="A561" s="64"/>
      <c r="B561" s="64"/>
      <c r="C561" s="64"/>
      <c r="D561" s="64"/>
      <c r="E561" s="64"/>
      <c r="F561" s="64"/>
      <c r="G561" s="64"/>
      <c r="H561" s="64"/>
      <c r="I561" s="64"/>
      <c r="J561" s="62"/>
      <c r="K561" s="62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</row>
    <row r="562" spans="1:25" ht="12.75">
      <c r="A562" s="64"/>
      <c r="B562" s="64"/>
      <c r="C562" s="64"/>
      <c r="D562" s="64"/>
      <c r="E562" s="64"/>
      <c r="F562" s="64"/>
      <c r="G562" s="64"/>
      <c r="H562" s="64"/>
      <c r="I562" s="64"/>
      <c r="J562" s="62"/>
      <c r="K562" s="62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</row>
    <row r="563" spans="1:25" ht="12.75">
      <c r="A563" s="64"/>
      <c r="B563" s="64"/>
      <c r="C563" s="64"/>
      <c r="D563" s="64"/>
      <c r="E563" s="64"/>
      <c r="F563" s="64"/>
      <c r="G563" s="64"/>
      <c r="H563" s="64"/>
      <c r="I563" s="64"/>
      <c r="J563" s="62"/>
      <c r="K563" s="62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</row>
    <row r="564" spans="1:25" ht="12.75">
      <c r="A564" s="64"/>
      <c r="B564" s="64"/>
      <c r="C564" s="64"/>
      <c r="D564" s="64"/>
      <c r="E564" s="64"/>
      <c r="F564" s="64"/>
      <c r="G564" s="64"/>
      <c r="H564" s="64"/>
      <c r="I564" s="64"/>
      <c r="J564" s="62"/>
      <c r="K564" s="62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</row>
    <row r="565" spans="1:25" ht="12.75">
      <c r="A565" s="64"/>
      <c r="B565" s="64"/>
      <c r="C565" s="64"/>
      <c r="D565" s="64"/>
      <c r="E565" s="64"/>
      <c r="F565" s="64"/>
      <c r="G565" s="64"/>
      <c r="H565" s="64"/>
      <c r="I565" s="64"/>
      <c r="J565" s="62"/>
      <c r="K565" s="62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</row>
    <row r="566" spans="1:25" ht="12.75">
      <c r="A566" s="64"/>
      <c r="B566" s="64"/>
      <c r="C566" s="64"/>
      <c r="D566" s="64"/>
      <c r="E566" s="64"/>
      <c r="F566" s="64"/>
      <c r="G566" s="64"/>
      <c r="H566" s="64"/>
      <c r="I566" s="64"/>
      <c r="J566" s="62"/>
      <c r="K566" s="62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</row>
    <row r="567" spans="1:25" ht="12.75">
      <c r="A567" s="64"/>
      <c r="B567" s="64"/>
      <c r="C567" s="64"/>
      <c r="D567" s="64"/>
      <c r="E567" s="64"/>
      <c r="F567" s="64"/>
      <c r="G567" s="64"/>
      <c r="H567" s="64"/>
      <c r="I567" s="64"/>
      <c r="J567" s="62"/>
      <c r="K567" s="62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</row>
    <row r="568" spans="1:25" ht="12.75">
      <c r="A568" s="64"/>
      <c r="B568" s="64"/>
      <c r="C568" s="64"/>
      <c r="D568" s="64"/>
      <c r="E568" s="64"/>
      <c r="F568" s="64"/>
      <c r="G568" s="64"/>
      <c r="H568" s="64"/>
      <c r="I568" s="64"/>
      <c r="J568" s="62"/>
      <c r="K568" s="62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</row>
    <row r="569" spans="1:25" ht="12.75">
      <c r="A569" s="64"/>
      <c r="B569" s="64"/>
      <c r="C569" s="64"/>
      <c r="D569" s="64"/>
      <c r="E569" s="64"/>
      <c r="F569" s="64"/>
      <c r="G569" s="64"/>
      <c r="H569" s="64"/>
      <c r="I569" s="64"/>
      <c r="J569" s="62"/>
      <c r="K569" s="62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</row>
    <row r="570" spans="1:25" ht="12.75">
      <c r="A570" s="64"/>
      <c r="B570" s="64"/>
      <c r="C570" s="64"/>
      <c r="D570" s="64"/>
      <c r="E570" s="64"/>
      <c r="F570" s="64"/>
      <c r="G570" s="64"/>
      <c r="H570" s="64"/>
      <c r="I570" s="64"/>
      <c r="J570" s="62"/>
      <c r="K570" s="62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</row>
    <row r="571" spans="1:25" ht="12.75">
      <c r="A571" s="64"/>
      <c r="B571" s="64"/>
      <c r="C571" s="64"/>
      <c r="D571" s="64"/>
      <c r="E571" s="64"/>
      <c r="F571" s="64"/>
      <c r="G571" s="64"/>
      <c r="H571" s="64"/>
      <c r="I571" s="64"/>
      <c r="J571" s="62"/>
      <c r="K571" s="62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</row>
    <row r="572" spans="1:25" ht="12.75">
      <c r="A572" s="64"/>
      <c r="B572" s="64"/>
      <c r="C572" s="64"/>
      <c r="D572" s="64"/>
      <c r="E572" s="64"/>
      <c r="F572" s="64"/>
      <c r="G572" s="64"/>
      <c r="H572" s="64"/>
      <c r="I572" s="64"/>
      <c r="J572" s="62"/>
      <c r="K572" s="62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</row>
    <row r="573" spans="1:25" ht="12.75">
      <c r="A573" s="64"/>
      <c r="B573" s="64"/>
      <c r="C573" s="64"/>
      <c r="D573" s="64"/>
      <c r="E573" s="64"/>
      <c r="F573" s="64"/>
      <c r="G573" s="64"/>
      <c r="H573" s="64"/>
      <c r="I573" s="64"/>
      <c r="J573" s="62"/>
      <c r="K573" s="62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</row>
    <row r="574" spans="1:25" ht="12.75">
      <c r="A574" s="64"/>
      <c r="B574" s="64"/>
      <c r="C574" s="64"/>
      <c r="D574" s="64"/>
      <c r="E574" s="64"/>
      <c r="F574" s="64"/>
      <c r="G574" s="64"/>
      <c r="H574" s="64"/>
      <c r="I574" s="64"/>
      <c r="J574" s="62"/>
      <c r="K574" s="62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</row>
    <row r="575" spans="1:25" ht="12.75">
      <c r="A575" s="64"/>
      <c r="B575" s="64"/>
      <c r="C575" s="64"/>
      <c r="D575" s="64"/>
      <c r="E575" s="64"/>
      <c r="F575" s="64"/>
      <c r="G575" s="64"/>
      <c r="H575" s="64"/>
      <c r="I575" s="64"/>
      <c r="J575" s="62"/>
      <c r="K575" s="62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</row>
    <row r="576" spans="1:25" ht="12.75">
      <c r="A576" s="64"/>
      <c r="B576" s="64"/>
      <c r="C576" s="64"/>
      <c r="D576" s="64"/>
      <c r="E576" s="64"/>
      <c r="F576" s="64"/>
      <c r="G576" s="64"/>
      <c r="H576" s="64"/>
      <c r="I576" s="64"/>
      <c r="J576" s="62"/>
      <c r="K576" s="62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</row>
    <row r="577" spans="1:25" ht="12.75">
      <c r="A577" s="64"/>
      <c r="B577" s="64"/>
      <c r="C577" s="64"/>
      <c r="D577" s="64"/>
      <c r="E577" s="64"/>
      <c r="F577" s="64"/>
      <c r="G577" s="64"/>
      <c r="H577" s="64"/>
      <c r="I577" s="64"/>
      <c r="J577" s="62"/>
      <c r="K577" s="62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</row>
    <row r="578" spans="1:25" ht="12.75">
      <c r="A578" s="64"/>
      <c r="B578" s="64"/>
      <c r="C578" s="64"/>
      <c r="D578" s="64"/>
      <c r="E578" s="64"/>
      <c r="F578" s="64"/>
      <c r="G578" s="64"/>
      <c r="H578" s="64"/>
      <c r="I578" s="64"/>
      <c r="J578" s="62"/>
      <c r="K578" s="62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</row>
    <row r="579" spans="1:25" ht="12.75">
      <c r="A579" s="64"/>
      <c r="B579" s="64"/>
      <c r="C579" s="64"/>
      <c r="D579" s="64"/>
      <c r="E579" s="64"/>
      <c r="F579" s="64"/>
      <c r="G579" s="64"/>
      <c r="H579" s="64"/>
      <c r="I579" s="64"/>
      <c r="J579" s="62"/>
      <c r="K579" s="62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</row>
    <row r="580" spans="1:25" ht="12.75">
      <c r="A580" s="64"/>
      <c r="B580" s="64"/>
      <c r="C580" s="64"/>
      <c r="D580" s="64"/>
      <c r="E580" s="64"/>
      <c r="F580" s="64"/>
      <c r="G580" s="64"/>
      <c r="H580" s="64"/>
      <c r="I580" s="64"/>
      <c r="J580" s="62"/>
      <c r="K580" s="62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</row>
    <row r="581" spans="1:25" ht="12.75">
      <c r="A581" s="64"/>
      <c r="B581" s="64"/>
      <c r="C581" s="64"/>
      <c r="D581" s="64"/>
      <c r="E581" s="64"/>
      <c r="F581" s="64"/>
      <c r="G581" s="64"/>
      <c r="H581" s="64"/>
      <c r="I581" s="64"/>
      <c r="J581" s="62"/>
      <c r="K581" s="62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</row>
    <row r="582" spans="1:25" ht="12.75">
      <c r="A582" s="64"/>
      <c r="B582" s="64"/>
      <c r="C582" s="64"/>
      <c r="D582" s="64"/>
      <c r="E582" s="64"/>
      <c r="F582" s="64"/>
      <c r="G582" s="64"/>
      <c r="H582" s="64"/>
      <c r="I582" s="64"/>
      <c r="J582" s="62"/>
      <c r="K582" s="62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</row>
    <row r="583" spans="1:25" ht="12.75">
      <c r="A583" s="64"/>
      <c r="B583" s="64"/>
      <c r="C583" s="64"/>
      <c r="D583" s="64"/>
      <c r="E583" s="64"/>
      <c r="F583" s="64"/>
      <c r="G583" s="64"/>
      <c r="H583" s="64"/>
      <c r="I583" s="64"/>
      <c r="J583" s="62"/>
      <c r="K583" s="62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</row>
    <row r="584" spans="1:25" ht="12.75">
      <c r="A584" s="64"/>
      <c r="B584" s="64"/>
      <c r="C584" s="64"/>
      <c r="D584" s="64"/>
      <c r="E584" s="64"/>
      <c r="F584" s="64"/>
      <c r="G584" s="64"/>
      <c r="H584" s="64"/>
      <c r="I584" s="64"/>
      <c r="J584" s="62"/>
      <c r="K584" s="62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</row>
    <row r="585" spans="1:25" ht="12.75">
      <c r="A585" s="64"/>
      <c r="B585" s="64"/>
      <c r="C585" s="64"/>
      <c r="D585" s="64"/>
      <c r="E585" s="64"/>
      <c r="F585" s="64"/>
      <c r="G585" s="64"/>
      <c r="H585" s="64"/>
      <c r="I585" s="64"/>
      <c r="J585" s="62"/>
      <c r="K585" s="62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</row>
    <row r="586" spans="1:25" ht="12.75">
      <c r="A586" s="64"/>
      <c r="B586" s="64"/>
      <c r="C586" s="64"/>
      <c r="D586" s="64"/>
      <c r="E586" s="64"/>
      <c r="F586" s="64"/>
      <c r="G586" s="64"/>
      <c r="H586" s="64"/>
      <c r="I586" s="64"/>
      <c r="J586" s="62"/>
      <c r="K586" s="62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</row>
    <row r="587" spans="1:25" ht="12.75">
      <c r="A587" s="64"/>
      <c r="B587" s="64"/>
      <c r="C587" s="64"/>
      <c r="D587" s="64"/>
      <c r="E587" s="64"/>
      <c r="F587" s="64"/>
      <c r="G587" s="64"/>
      <c r="H587" s="64"/>
      <c r="I587" s="64"/>
      <c r="J587" s="62"/>
      <c r="K587" s="62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</row>
    <row r="588" spans="1:25" ht="12.75">
      <c r="A588" s="64"/>
      <c r="B588" s="64"/>
      <c r="C588" s="64"/>
      <c r="D588" s="64"/>
      <c r="E588" s="64"/>
      <c r="F588" s="64"/>
      <c r="G588" s="64"/>
      <c r="H588" s="64"/>
      <c r="I588" s="64"/>
      <c r="J588" s="62"/>
      <c r="K588" s="62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</row>
    <row r="589" spans="1:25" ht="12.75">
      <c r="A589" s="64"/>
      <c r="B589" s="64"/>
      <c r="C589" s="64"/>
      <c r="D589" s="64"/>
      <c r="E589" s="64"/>
      <c r="F589" s="64"/>
      <c r="G589" s="64"/>
      <c r="H589" s="64"/>
      <c r="I589" s="64"/>
      <c r="J589" s="62"/>
      <c r="K589" s="62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</row>
    <row r="590" spans="1:25" ht="12.75">
      <c r="A590" s="64"/>
      <c r="B590" s="64"/>
      <c r="C590" s="64"/>
      <c r="D590" s="64"/>
      <c r="E590" s="64"/>
      <c r="F590" s="64"/>
      <c r="G590" s="64"/>
      <c r="H590" s="64"/>
      <c r="I590" s="64"/>
      <c r="J590" s="62"/>
      <c r="K590" s="62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</row>
    <row r="591" spans="1:25" ht="12.75">
      <c r="A591" s="64"/>
      <c r="B591" s="64"/>
      <c r="C591" s="64"/>
      <c r="D591" s="64"/>
      <c r="E591" s="64"/>
      <c r="F591" s="64"/>
      <c r="G591" s="64"/>
      <c r="H591" s="64"/>
      <c r="I591" s="64"/>
      <c r="J591" s="62"/>
      <c r="K591" s="62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</row>
    <row r="592" spans="1:25" ht="12.75">
      <c r="A592" s="64"/>
      <c r="B592" s="64"/>
      <c r="C592" s="64"/>
      <c r="D592" s="64"/>
      <c r="E592" s="64"/>
      <c r="F592" s="64"/>
      <c r="G592" s="64"/>
      <c r="H592" s="64"/>
      <c r="I592" s="64"/>
      <c r="J592" s="62"/>
      <c r="K592" s="62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</row>
    <row r="593" spans="1:25" ht="12.75">
      <c r="A593" s="64"/>
      <c r="B593" s="64"/>
      <c r="C593" s="64"/>
      <c r="D593" s="64"/>
      <c r="E593" s="64"/>
      <c r="F593" s="64"/>
      <c r="G593" s="64"/>
      <c r="H593" s="64"/>
      <c r="I593" s="64"/>
      <c r="J593" s="62"/>
      <c r="K593" s="62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</row>
    <row r="594" spans="1:25" ht="12.75">
      <c r="A594" s="64"/>
      <c r="B594" s="64"/>
      <c r="C594" s="64"/>
      <c r="D594" s="64"/>
      <c r="E594" s="64"/>
      <c r="F594" s="64"/>
      <c r="G594" s="64"/>
      <c r="H594" s="64"/>
      <c r="I594" s="64"/>
      <c r="J594" s="62"/>
      <c r="K594" s="62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</row>
    <row r="595" spans="1:25" ht="12.75">
      <c r="A595" s="64"/>
      <c r="B595" s="64"/>
      <c r="C595" s="64"/>
      <c r="D595" s="64"/>
      <c r="E595" s="64"/>
      <c r="F595" s="64"/>
      <c r="G595" s="64"/>
      <c r="H595" s="64"/>
      <c r="I595" s="64"/>
      <c r="J595" s="62"/>
      <c r="K595" s="62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</row>
    <row r="596" spans="1:25" ht="12.75">
      <c r="A596" s="64"/>
      <c r="B596" s="64"/>
      <c r="C596" s="64"/>
      <c r="D596" s="64"/>
      <c r="E596" s="64"/>
      <c r="F596" s="64"/>
      <c r="G596" s="64"/>
      <c r="H596" s="64"/>
      <c r="I596" s="64"/>
      <c r="J596" s="62"/>
      <c r="K596" s="62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</row>
    <row r="597" spans="1:25" ht="12.75">
      <c r="A597" s="64"/>
      <c r="B597" s="64"/>
      <c r="C597" s="64"/>
      <c r="D597" s="64"/>
      <c r="E597" s="64"/>
      <c r="F597" s="64"/>
      <c r="G597" s="64"/>
      <c r="H597" s="64"/>
      <c r="I597" s="64"/>
      <c r="J597" s="62"/>
      <c r="K597" s="62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</row>
    <row r="598" spans="1:25" ht="12.75">
      <c r="A598" s="64"/>
      <c r="B598" s="64"/>
      <c r="C598" s="64"/>
      <c r="D598" s="64"/>
      <c r="E598" s="64"/>
      <c r="F598" s="64"/>
      <c r="G598" s="64"/>
      <c r="H598" s="64"/>
      <c r="I598" s="64"/>
      <c r="J598" s="62"/>
      <c r="K598" s="62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</row>
    <row r="599" spans="1:25" ht="12.75">
      <c r="A599" s="64"/>
      <c r="B599" s="64"/>
      <c r="C599" s="64"/>
      <c r="D599" s="64"/>
      <c r="E599" s="64"/>
      <c r="F599" s="64"/>
      <c r="G599" s="64"/>
      <c r="H599" s="64"/>
      <c r="I599" s="64"/>
      <c r="J599" s="62"/>
      <c r="K599" s="62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</row>
    <row r="600" spans="1:25" ht="12.75">
      <c r="A600" s="64"/>
      <c r="B600" s="64"/>
      <c r="C600" s="64"/>
      <c r="D600" s="64"/>
      <c r="E600" s="64"/>
      <c r="F600" s="64"/>
      <c r="G600" s="64"/>
      <c r="H600" s="64"/>
      <c r="I600" s="64"/>
      <c r="J600" s="62"/>
      <c r="K600" s="62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</row>
    <row r="601" spans="1:25" ht="12.75">
      <c r="A601" s="64"/>
      <c r="B601" s="64"/>
      <c r="C601" s="64"/>
      <c r="D601" s="64"/>
      <c r="E601" s="64"/>
      <c r="F601" s="64"/>
      <c r="G601" s="64"/>
      <c r="H601" s="64"/>
      <c r="I601" s="64"/>
      <c r="J601" s="62"/>
      <c r="K601" s="62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</row>
    <row r="602" spans="1:25" ht="12.75">
      <c r="A602" s="64"/>
      <c r="B602" s="64"/>
      <c r="C602" s="64"/>
      <c r="D602" s="64"/>
      <c r="E602" s="64"/>
      <c r="F602" s="64"/>
      <c r="G602" s="64"/>
      <c r="H602" s="64"/>
      <c r="I602" s="64"/>
      <c r="J602" s="62"/>
      <c r="K602" s="62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</row>
    <row r="603" spans="1:25" ht="12.75">
      <c r="A603" s="64"/>
      <c r="B603" s="64"/>
      <c r="C603" s="64"/>
      <c r="D603" s="64"/>
      <c r="E603" s="64"/>
      <c r="F603" s="64"/>
      <c r="G603" s="64"/>
      <c r="H603" s="64"/>
      <c r="I603" s="64"/>
      <c r="J603" s="62"/>
      <c r="K603" s="62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</row>
    <row r="604" spans="1:25" ht="12.75">
      <c r="A604" s="64"/>
      <c r="B604" s="64"/>
      <c r="C604" s="64"/>
      <c r="D604" s="64"/>
      <c r="E604" s="64"/>
      <c r="F604" s="64"/>
      <c r="G604" s="64"/>
      <c r="H604" s="64"/>
      <c r="I604" s="64"/>
      <c r="J604" s="62"/>
      <c r="K604" s="62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</row>
    <row r="605" spans="1:25" ht="12.75">
      <c r="A605" s="64"/>
      <c r="B605" s="64"/>
      <c r="C605" s="64"/>
      <c r="D605" s="64"/>
      <c r="E605" s="64"/>
      <c r="F605" s="64"/>
      <c r="G605" s="64"/>
      <c r="H605" s="64"/>
      <c r="I605" s="64"/>
      <c r="J605" s="62"/>
      <c r="K605" s="62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</row>
    <row r="606" spans="1:25" ht="12.75">
      <c r="A606" s="64"/>
      <c r="B606" s="64"/>
      <c r="C606" s="64"/>
      <c r="D606" s="64"/>
      <c r="E606" s="64"/>
      <c r="F606" s="64"/>
      <c r="G606" s="64"/>
      <c r="H606" s="64"/>
      <c r="I606" s="64"/>
      <c r="J606" s="62"/>
      <c r="K606" s="62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</row>
    <row r="607" spans="1:25" ht="12.75">
      <c r="A607" s="64"/>
      <c r="B607" s="64"/>
      <c r="C607" s="64"/>
      <c r="D607" s="64"/>
      <c r="E607" s="64"/>
      <c r="F607" s="64"/>
      <c r="G607" s="64"/>
      <c r="H607" s="64"/>
      <c r="I607" s="64"/>
      <c r="J607" s="62"/>
      <c r="K607" s="62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</row>
    <row r="608" spans="1:25" ht="12.75">
      <c r="A608" s="64"/>
      <c r="B608" s="64"/>
      <c r="C608" s="64"/>
      <c r="D608" s="64"/>
      <c r="E608" s="64"/>
      <c r="F608" s="64"/>
      <c r="G608" s="64"/>
      <c r="H608" s="64"/>
      <c r="I608" s="64"/>
      <c r="J608" s="62"/>
      <c r="K608" s="62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</row>
    <row r="609" spans="1:25" ht="12.75">
      <c r="A609" s="64"/>
      <c r="B609" s="64"/>
      <c r="C609" s="64"/>
      <c r="D609" s="64"/>
      <c r="E609" s="64"/>
      <c r="F609" s="64"/>
      <c r="G609" s="64"/>
      <c r="H609" s="64"/>
      <c r="I609" s="64"/>
      <c r="J609" s="62"/>
      <c r="K609" s="62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</row>
    <row r="610" spans="1:25" ht="12.75">
      <c r="A610" s="64"/>
      <c r="B610" s="64"/>
      <c r="C610" s="64"/>
      <c r="D610" s="64"/>
      <c r="E610" s="64"/>
      <c r="F610" s="64"/>
      <c r="G610" s="64"/>
      <c r="H610" s="64"/>
      <c r="I610" s="64"/>
      <c r="J610" s="62"/>
      <c r="K610" s="62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</row>
    <row r="611" spans="1:25" ht="12.75">
      <c r="A611" s="64"/>
      <c r="B611" s="64"/>
      <c r="C611" s="64"/>
      <c r="D611" s="64"/>
      <c r="E611" s="64"/>
      <c r="F611" s="64"/>
      <c r="G611" s="64"/>
      <c r="H611" s="64"/>
      <c r="I611" s="64"/>
      <c r="J611" s="62"/>
      <c r="K611" s="62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</row>
    <row r="612" spans="1:25" ht="12.75">
      <c r="A612" s="64"/>
      <c r="B612" s="64"/>
      <c r="C612" s="64"/>
      <c r="D612" s="64"/>
      <c r="E612" s="64"/>
      <c r="F612" s="64"/>
      <c r="G612" s="64"/>
      <c r="H612" s="64"/>
      <c r="I612" s="64"/>
      <c r="J612" s="62"/>
      <c r="K612" s="62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</row>
    <row r="613" spans="1:25" ht="12.75">
      <c r="A613" s="64"/>
      <c r="B613" s="64"/>
      <c r="C613" s="64"/>
      <c r="D613" s="64"/>
      <c r="E613" s="64"/>
      <c r="F613" s="64"/>
      <c r="G613" s="64"/>
      <c r="H613" s="64"/>
      <c r="I613" s="64"/>
      <c r="J613" s="62"/>
      <c r="K613" s="62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</row>
    <row r="614" spans="1:25" ht="12.75">
      <c r="A614" s="64"/>
      <c r="B614" s="64"/>
      <c r="C614" s="64"/>
      <c r="D614" s="64"/>
      <c r="E614" s="64"/>
      <c r="F614" s="64"/>
      <c r="G614" s="64"/>
      <c r="H614" s="64"/>
      <c r="I614" s="64"/>
      <c r="J614" s="62"/>
      <c r="K614" s="62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</row>
    <row r="615" spans="1:25" ht="12.75">
      <c r="A615" s="64"/>
      <c r="B615" s="64"/>
      <c r="C615" s="64"/>
      <c r="D615" s="64"/>
      <c r="E615" s="64"/>
      <c r="F615" s="64"/>
      <c r="G615" s="64"/>
      <c r="H615" s="64"/>
      <c r="I615" s="64"/>
      <c r="J615" s="62"/>
      <c r="K615" s="62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</row>
    <row r="616" spans="1:25" ht="12.75">
      <c r="A616" s="64"/>
      <c r="B616" s="64"/>
      <c r="C616" s="64"/>
      <c r="D616" s="64"/>
      <c r="E616" s="64"/>
      <c r="F616" s="64"/>
      <c r="G616" s="64"/>
      <c r="H616" s="64"/>
      <c r="I616" s="64"/>
      <c r="J616" s="62"/>
      <c r="K616" s="62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</row>
    <row r="617" spans="1:25" ht="12.75">
      <c r="A617" s="64"/>
      <c r="B617" s="64"/>
      <c r="C617" s="64"/>
      <c r="D617" s="64"/>
      <c r="E617" s="64"/>
      <c r="F617" s="64"/>
      <c r="G617" s="64"/>
      <c r="H617" s="64"/>
      <c r="I617" s="64"/>
      <c r="J617" s="62"/>
      <c r="K617" s="62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</row>
    <row r="618" spans="1:25" ht="12.75">
      <c r="A618" s="64"/>
      <c r="B618" s="64"/>
      <c r="C618" s="64"/>
      <c r="D618" s="64"/>
      <c r="E618" s="64"/>
      <c r="F618" s="64"/>
      <c r="G618" s="64"/>
      <c r="H618" s="64"/>
      <c r="I618" s="64"/>
      <c r="J618" s="62"/>
      <c r="K618" s="62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</row>
    <row r="619" spans="1:25" ht="12.75">
      <c r="A619" s="64"/>
      <c r="B619" s="64"/>
      <c r="C619" s="64"/>
      <c r="D619" s="64"/>
      <c r="E619" s="64"/>
      <c r="F619" s="64"/>
      <c r="G619" s="64"/>
      <c r="H619" s="64"/>
      <c r="I619" s="64"/>
      <c r="J619" s="62"/>
      <c r="K619" s="62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</row>
    <row r="620" spans="1:25" ht="12.75">
      <c r="A620" s="64"/>
      <c r="B620" s="64"/>
      <c r="C620" s="64"/>
      <c r="D620" s="64"/>
      <c r="E620" s="64"/>
      <c r="F620" s="64"/>
      <c r="G620" s="64"/>
      <c r="H620" s="64"/>
      <c r="I620" s="64"/>
      <c r="J620" s="62"/>
      <c r="K620" s="62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</row>
    <row r="621" spans="1:25" ht="12.75">
      <c r="A621" s="64"/>
      <c r="B621" s="64"/>
      <c r="C621" s="64"/>
      <c r="D621" s="64"/>
      <c r="E621" s="64"/>
      <c r="F621" s="64"/>
      <c r="G621" s="64"/>
      <c r="H621" s="64"/>
      <c r="I621" s="64"/>
      <c r="J621" s="62"/>
      <c r="K621" s="62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</row>
    <row r="622" spans="1:25" ht="12.75">
      <c r="A622" s="64"/>
      <c r="B622" s="64"/>
      <c r="C622" s="64"/>
      <c r="D622" s="64"/>
      <c r="E622" s="64"/>
      <c r="F622" s="64"/>
      <c r="G622" s="64"/>
      <c r="H622" s="64"/>
      <c r="I622" s="64"/>
      <c r="J622" s="62"/>
      <c r="K622" s="62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</row>
    <row r="623" spans="1:25" ht="12.75">
      <c r="A623" s="64"/>
      <c r="B623" s="64"/>
      <c r="C623" s="64"/>
      <c r="D623" s="64"/>
      <c r="E623" s="64"/>
      <c r="F623" s="64"/>
      <c r="G623" s="64"/>
      <c r="H623" s="64"/>
      <c r="I623" s="64"/>
      <c r="J623" s="62"/>
      <c r="K623" s="62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</row>
    <row r="624" spans="1:25" ht="12.75">
      <c r="A624" s="64"/>
      <c r="B624" s="64"/>
      <c r="C624" s="64"/>
      <c r="D624" s="64"/>
      <c r="E624" s="64"/>
      <c r="F624" s="64"/>
      <c r="G624" s="64"/>
      <c r="H624" s="64"/>
      <c r="I624" s="64"/>
      <c r="J624" s="62"/>
      <c r="K624" s="62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</row>
    <row r="625" spans="1:25" ht="12.75">
      <c r="A625" s="64"/>
      <c r="B625" s="64"/>
      <c r="C625" s="64"/>
      <c r="D625" s="64"/>
      <c r="E625" s="64"/>
      <c r="F625" s="64"/>
      <c r="G625" s="64"/>
      <c r="H625" s="64"/>
      <c r="I625" s="64"/>
      <c r="J625" s="62"/>
      <c r="K625" s="62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</row>
    <row r="626" spans="1:25" ht="12.75">
      <c r="A626" s="64"/>
      <c r="B626" s="64"/>
      <c r="C626" s="64"/>
      <c r="D626" s="64"/>
      <c r="E626" s="64"/>
      <c r="F626" s="64"/>
      <c r="G626" s="64"/>
      <c r="H626" s="64"/>
      <c r="I626" s="64"/>
      <c r="J626" s="62"/>
      <c r="K626" s="62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</row>
    <row r="627" spans="1:25" ht="12.75">
      <c r="A627" s="64"/>
      <c r="B627" s="64"/>
      <c r="C627" s="64"/>
      <c r="D627" s="64"/>
      <c r="E627" s="64"/>
      <c r="F627" s="64"/>
      <c r="G627" s="64"/>
      <c r="H627" s="64"/>
      <c r="I627" s="64"/>
      <c r="J627" s="62"/>
      <c r="K627" s="62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</row>
    <row r="628" spans="1:25" ht="12.75">
      <c r="A628" s="64"/>
      <c r="B628" s="64"/>
      <c r="C628" s="64"/>
      <c r="D628" s="64"/>
      <c r="E628" s="64"/>
      <c r="F628" s="64"/>
      <c r="G628" s="64"/>
      <c r="H628" s="64"/>
      <c r="I628" s="64"/>
      <c r="J628" s="62"/>
      <c r="K628" s="62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</row>
    <row r="629" spans="1:25" ht="12.75">
      <c r="A629" s="64"/>
      <c r="B629" s="64"/>
      <c r="C629" s="64"/>
      <c r="D629" s="64"/>
      <c r="E629" s="64"/>
      <c r="F629" s="64"/>
      <c r="G629" s="64"/>
      <c r="H629" s="64"/>
      <c r="I629" s="64"/>
      <c r="J629" s="62"/>
      <c r="K629" s="62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</row>
    <row r="630" spans="1:25" ht="12.75">
      <c r="A630" s="64"/>
      <c r="B630" s="64"/>
      <c r="C630" s="64"/>
      <c r="D630" s="64"/>
      <c r="E630" s="64"/>
      <c r="F630" s="64"/>
      <c r="G630" s="64"/>
      <c r="H630" s="64"/>
      <c r="I630" s="64"/>
      <c r="J630" s="62"/>
      <c r="K630" s="62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</row>
    <row r="631" spans="1:25" ht="12.75">
      <c r="A631" s="64"/>
      <c r="B631" s="64"/>
      <c r="C631" s="64"/>
      <c r="D631" s="64"/>
      <c r="E631" s="64"/>
      <c r="F631" s="64"/>
      <c r="G631" s="64"/>
      <c r="H631" s="64"/>
      <c r="I631" s="64"/>
      <c r="J631" s="62"/>
      <c r="K631" s="62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</row>
    <row r="632" spans="1:25" ht="12.75">
      <c r="A632" s="64"/>
      <c r="B632" s="64"/>
      <c r="C632" s="64"/>
      <c r="D632" s="64"/>
      <c r="E632" s="64"/>
      <c r="F632" s="64"/>
      <c r="G632" s="64"/>
      <c r="H632" s="64"/>
      <c r="I632" s="64"/>
      <c r="J632" s="62"/>
      <c r="K632" s="62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</row>
    <row r="633" spans="1:25" ht="12.75">
      <c r="A633" s="64"/>
      <c r="B633" s="64"/>
      <c r="C633" s="64"/>
      <c r="D633" s="64"/>
      <c r="E633" s="64"/>
      <c r="F633" s="64"/>
      <c r="G633" s="64"/>
      <c r="H633" s="64"/>
      <c r="I633" s="64"/>
      <c r="J633" s="62"/>
      <c r="K633" s="62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</row>
    <row r="634" spans="1:25" ht="12.75">
      <c r="A634" s="64"/>
      <c r="B634" s="64"/>
      <c r="C634" s="64"/>
      <c r="D634" s="64"/>
      <c r="E634" s="64"/>
      <c r="F634" s="64"/>
      <c r="G634" s="64"/>
      <c r="H634" s="64"/>
      <c r="I634" s="64"/>
      <c r="J634" s="62"/>
      <c r="K634" s="62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</row>
    <row r="635" spans="1:25" ht="12.75">
      <c r="A635" s="64"/>
      <c r="B635" s="64"/>
      <c r="C635" s="64"/>
      <c r="D635" s="64"/>
      <c r="E635" s="64"/>
      <c r="F635" s="64"/>
      <c r="G635" s="64"/>
      <c r="H635" s="64"/>
      <c r="I635" s="64"/>
      <c r="J635" s="62"/>
      <c r="K635" s="62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</row>
    <row r="636" spans="1:25" ht="12.75">
      <c r="A636" s="64"/>
      <c r="B636" s="64"/>
      <c r="C636" s="64"/>
      <c r="D636" s="64"/>
      <c r="E636" s="64"/>
      <c r="F636" s="64"/>
      <c r="G636" s="64"/>
      <c r="H636" s="64"/>
      <c r="I636" s="64"/>
      <c r="J636" s="62"/>
      <c r="K636" s="62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</row>
    <row r="637" spans="1:25" ht="12.75">
      <c r="A637" s="64"/>
      <c r="B637" s="64"/>
      <c r="C637" s="64"/>
      <c r="D637" s="64"/>
      <c r="E637" s="64"/>
      <c r="F637" s="64"/>
      <c r="G637" s="64"/>
      <c r="H637" s="64"/>
      <c r="I637" s="64"/>
      <c r="J637" s="62"/>
      <c r="K637" s="62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</row>
    <row r="638" spans="1:25" ht="12.75">
      <c r="A638" s="64"/>
      <c r="B638" s="64"/>
      <c r="C638" s="64"/>
      <c r="D638" s="64"/>
      <c r="E638" s="64"/>
      <c r="F638" s="64"/>
      <c r="G638" s="64"/>
      <c r="H638" s="64"/>
      <c r="I638" s="64"/>
      <c r="J638" s="62"/>
      <c r="K638" s="62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</row>
    <row r="639" spans="1:25" ht="12.75">
      <c r="A639" s="64"/>
      <c r="B639" s="64"/>
      <c r="C639" s="64"/>
      <c r="D639" s="64"/>
      <c r="E639" s="64"/>
      <c r="F639" s="64"/>
      <c r="G639" s="64"/>
      <c r="H639" s="64"/>
      <c r="I639" s="64"/>
      <c r="J639" s="62"/>
      <c r="K639" s="62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</row>
    <row r="640" spans="1:25" ht="12.75">
      <c r="A640" s="64"/>
      <c r="B640" s="64"/>
      <c r="C640" s="64"/>
      <c r="D640" s="64"/>
      <c r="E640" s="64"/>
      <c r="F640" s="64"/>
      <c r="G640" s="64"/>
      <c r="H640" s="64"/>
      <c r="I640" s="64"/>
      <c r="J640" s="62"/>
      <c r="K640" s="62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</row>
    <row r="641" spans="1:25" ht="12.75">
      <c r="A641" s="64"/>
      <c r="B641" s="64"/>
      <c r="C641" s="64"/>
      <c r="D641" s="64"/>
      <c r="E641" s="64"/>
      <c r="F641" s="64"/>
      <c r="G641" s="64"/>
      <c r="H641" s="64"/>
      <c r="I641" s="64"/>
      <c r="J641" s="62"/>
      <c r="K641" s="62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</row>
    <row r="642" spans="1:25" ht="12.75">
      <c r="A642" s="64"/>
      <c r="B642" s="64"/>
      <c r="C642" s="64"/>
      <c r="D642" s="64"/>
      <c r="E642" s="64"/>
      <c r="F642" s="64"/>
      <c r="G642" s="64"/>
      <c r="H642" s="64"/>
      <c r="I642" s="64"/>
      <c r="J642" s="62"/>
      <c r="K642" s="62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</row>
    <row r="643" spans="1:25" ht="12.75">
      <c r="A643" s="64"/>
      <c r="B643" s="64"/>
      <c r="C643" s="64"/>
      <c r="D643" s="64"/>
      <c r="E643" s="64"/>
      <c r="F643" s="64"/>
      <c r="G643" s="64"/>
      <c r="H643" s="64"/>
      <c r="I643" s="64"/>
      <c r="J643" s="62"/>
      <c r="K643" s="62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</row>
    <row r="644" spans="1:25" ht="12.75">
      <c r="A644" s="64"/>
      <c r="B644" s="64"/>
      <c r="C644" s="64"/>
      <c r="D644" s="64"/>
      <c r="E644" s="64"/>
      <c r="F644" s="64"/>
      <c r="G644" s="64"/>
      <c r="H644" s="64"/>
      <c r="I644" s="64"/>
      <c r="J644" s="62"/>
      <c r="K644" s="62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</row>
    <row r="645" spans="1:25" ht="12.75">
      <c r="A645" s="64"/>
      <c r="B645" s="64"/>
      <c r="C645" s="64"/>
      <c r="D645" s="64"/>
      <c r="E645" s="64"/>
      <c r="F645" s="64"/>
      <c r="G645" s="64"/>
      <c r="H645" s="64"/>
      <c r="I645" s="64"/>
      <c r="J645" s="62"/>
      <c r="K645" s="62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</row>
    <row r="646" spans="1:25" ht="12.75">
      <c r="A646" s="64"/>
      <c r="B646" s="64"/>
      <c r="C646" s="64"/>
      <c r="D646" s="64"/>
      <c r="E646" s="64"/>
      <c r="F646" s="64"/>
      <c r="G646" s="64"/>
      <c r="H646" s="64"/>
      <c r="I646" s="64"/>
      <c r="J646" s="62"/>
      <c r="K646" s="62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</row>
    <row r="647" spans="1:25" ht="12.75">
      <c r="A647" s="64"/>
      <c r="B647" s="64"/>
      <c r="C647" s="64"/>
      <c r="D647" s="64"/>
      <c r="E647" s="64"/>
      <c r="F647" s="64"/>
      <c r="G647" s="64"/>
      <c r="H647" s="64"/>
      <c r="I647" s="64"/>
      <c r="J647" s="62"/>
      <c r="K647" s="62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</row>
    <row r="648" spans="1:25" ht="12.75">
      <c r="A648" s="64"/>
      <c r="B648" s="64"/>
      <c r="C648" s="64"/>
      <c r="D648" s="64"/>
      <c r="E648" s="64"/>
      <c r="F648" s="64"/>
      <c r="G648" s="64"/>
      <c r="H648" s="64"/>
      <c r="I648" s="64"/>
      <c r="J648" s="62"/>
      <c r="K648" s="62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</row>
    <row r="649" spans="1:25" ht="12.75">
      <c r="A649" s="64"/>
      <c r="B649" s="64"/>
      <c r="C649" s="64"/>
      <c r="D649" s="64"/>
      <c r="E649" s="64"/>
      <c r="F649" s="64"/>
      <c r="G649" s="64"/>
      <c r="H649" s="64"/>
      <c r="I649" s="64"/>
      <c r="J649" s="62"/>
      <c r="K649" s="62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</row>
    <row r="650" spans="1:25" ht="12.75">
      <c r="A650" s="64"/>
      <c r="B650" s="64"/>
      <c r="C650" s="64"/>
      <c r="D650" s="64"/>
      <c r="E650" s="64"/>
      <c r="F650" s="64"/>
      <c r="G650" s="64"/>
      <c r="H650" s="64"/>
      <c r="I650" s="64"/>
      <c r="J650" s="62"/>
      <c r="K650" s="62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</row>
    <row r="651" spans="1:25" ht="12.75">
      <c r="A651" s="64"/>
      <c r="B651" s="64"/>
      <c r="C651" s="64"/>
      <c r="D651" s="64"/>
      <c r="E651" s="64"/>
      <c r="F651" s="64"/>
      <c r="G651" s="64"/>
      <c r="H651" s="64"/>
      <c r="I651" s="64"/>
      <c r="J651" s="62"/>
      <c r="K651" s="62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</row>
    <row r="652" spans="1:25" ht="12.75">
      <c r="A652" s="64"/>
      <c r="B652" s="64"/>
      <c r="C652" s="64"/>
      <c r="D652" s="64"/>
      <c r="E652" s="64"/>
      <c r="F652" s="64"/>
      <c r="G652" s="64"/>
      <c r="H652" s="64"/>
      <c r="I652" s="64"/>
      <c r="J652" s="62"/>
      <c r="K652" s="62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</row>
    <row r="653" spans="1:25" ht="12.75">
      <c r="A653" s="64"/>
      <c r="B653" s="64"/>
      <c r="C653" s="64"/>
      <c r="D653" s="64"/>
      <c r="E653" s="64"/>
      <c r="F653" s="64"/>
      <c r="G653" s="64"/>
      <c r="H653" s="64"/>
      <c r="I653" s="64"/>
      <c r="J653" s="62"/>
      <c r="K653" s="62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</row>
    <row r="654" spans="1:25" ht="12.75">
      <c r="A654" s="64"/>
      <c r="B654" s="64"/>
      <c r="C654" s="64"/>
      <c r="D654" s="64"/>
      <c r="E654" s="64"/>
      <c r="F654" s="64"/>
      <c r="G654" s="64"/>
      <c r="H654" s="64"/>
      <c r="I654" s="64"/>
      <c r="J654" s="62"/>
      <c r="K654" s="62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</row>
    <row r="655" spans="1:25" ht="12.75">
      <c r="A655" s="64"/>
      <c r="B655" s="64"/>
      <c r="C655" s="64"/>
      <c r="D655" s="64"/>
      <c r="E655" s="64"/>
      <c r="F655" s="64"/>
      <c r="G655" s="64"/>
      <c r="H655" s="64"/>
      <c r="I655" s="64"/>
      <c r="J655" s="62"/>
      <c r="K655" s="62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</row>
    <row r="656" spans="1:25" ht="12.75">
      <c r="A656" s="64"/>
      <c r="B656" s="64"/>
      <c r="C656" s="64"/>
      <c r="D656" s="64"/>
      <c r="E656" s="64"/>
      <c r="F656" s="64"/>
      <c r="G656" s="64"/>
      <c r="H656" s="64"/>
      <c r="I656" s="64"/>
      <c r="J656" s="62"/>
      <c r="K656" s="62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</row>
    <row r="657" spans="1:25" ht="12.75">
      <c r="A657" s="64"/>
      <c r="B657" s="64"/>
      <c r="C657" s="64"/>
      <c r="D657" s="64"/>
      <c r="E657" s="64"/>
      <c r="F657" s="64"/>
      <c r="G657" s="64"/>
      <c r="H657" s="64"/>
      <c r="I657" s="64"/>
      <c r="J657" s="62"/>
      <c r="K657" s="62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</row>
    <row r="658" spans="1:25" ht="12.75">
      <c r="A658" s="64"/>
      <c r="B658" s="64"/>
      <c r="C658" s="64"/>
      <c r="D658" s="64"/>
      <c r="E658" s="64"/>
      <c r="F658" s="64"/>
      <c r="G658" s="64"/>
      <c r="H658" s="64"/>
      <c r="I658" s="64"/>
      <c r="J658" s="62"/>
      <c r="K658" s="62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</row>
    <row r="659" spans="1:25" ht="12.75">
      <c r="A659" s="64"/>
      <c r="B659" s="64"/>
      <c r="C659" s="64"/>
      <c r="D659" s="64"/>
      <c r="E659" s="64"/>
      <c r="F659" s="64"/>
      <c r="G659" s="64"/>
      <c r="H659" s="64"/>
      <c r="I659" s="64"/>
      <c r="J659" s="62"/>
      <c r="K659" s="62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</row>
    <row r="660" spans="1:25" ht="12.75">
      <c r="A660" s="64"/>
      <c r="B660" s="64"/>
      <c r="C660" s="64"/>
      <c r="D660" s="64"/>
      <c r="E660" s="64"/>
      <c r="F660" s="64"/>
      <c r="G660" s="64"/>
      <c r="H660" s="64"/>
      <c r="I660" s="64"/>
      <c r="J660" s="62"/>
      <c r="K660" s="62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</row>
    <row r="661" spans="1:25" ht="12.75">
      <c r="A661" s="64"/>
      <c r="B661" s="64"/>
      <c r="C661" s="64"/>
      <c r="D661" s="64"/>
      <c r="E661" s="64"/>
      <c r="F661" s="64"/>
      <c r="G661" s="64"/>
      <c r="H661" s="64"/>
      <c r="I661" s="64"/>
      <c r="J661" s="62"/>
      <c r="K661" s="62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</row>
    <row r="662" spans="1:25" ht="12.75">
      <c r="A662" s="64"/>
      <c r="B662" s="64"/>
      <c r="C662" s="64"/>
      <c r="D662" s="64"/>
      <c r="E662" s="64"/>
      <c r="F662" s="64"/>
      <c r="G662" s="64"/>
      <c r="H662" s="64"/>
      <c r="I662" s="64"/>
      <c r="J662" s="62"/>
      <c r="K662" s="62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</row>
    <row r="663" spans="1:25" ht="12.75">
      <c r="A663" s="64"/>
      <c r="B663" s="64"/>
      <c r="C663" s="64"/>
      <c r="D663" s="64"/>
      <c r="E663" s="64"/>
      <c r="F663" s="64"/>
      <c r="G663" s="64"/>
      <c r="H663" s="64"/>
      <c r="I663" s="64"/>
      <c r="J663" s="62"/>
      <c r="K663" s="62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</row>
    <row r="664" spans="1:25" ht="12.75">
      <c r="A664" s="64"/>
      <c r="B664" s="64"/>
      <c r="C664" s="64"/>
      <c r="D664" s="64"/>
      <c r="E664" s="64"/>
      <c r="F664" s="64"/>
      <c r="G664" s="64"/>
      <c r="H664" s="64"/>
      <c r="I664" s="64"/>
      <c r="J664" s="62"/>
      <c r="K664" s="62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</row>
    <row r="665" spans="1:25" ht="12.75">
      <c r="A665" s="64"/>
      <c r="B665" s="64"/>
      <c r="C665" s="64"/>
      <c r="D665" s="64"/>
      <c r="E665" s="64"/>
      <c r="F665" s="64"/>
      <c r="G665" s="64"/>
      <c r="H665" s="64"/>
      <c r="I665" s="64"/>
      <c r="J665" s="62"/>
      <c r="K665" s="62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</row>
    <row r="666" spans="1:25" ht="12.75">
      <c r="A666" s="64"/>
      <c r="B666" s="64"/>
      <c r="C666" s="64"/>
      <c r="D666" s="64"/>
      <c r="E666" s="64"/>
      <c r="F666" s="64"/>
      <c r="G666" s="64"/>
      <c r="H666" s="64"/>
      <c r="I666" s="64"/>
      <c r="J666" s="62"/>
      <c r="K666" s="62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</row>
    <row r="667" spans="1:25" ht="12.75">
      <c r="A667" s="64"/>
      <c r="B667" s="64"/>
      <c r="C667" s="64"/>
      <c r="D667" s="64"/>
      <c r="E667" s="64"/>
      <c r="F667" s="64"/>
      <c r="G667" s="64"/>
      <c r="H667" s="64"/>
      <c r="I667" s="64"/>
      <c r="J667" s="62"/>
      <c r="K667" s="62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</row>
    <row r="668" spans="1:25" ht="12.75">
      <c r="A668" s="64"/>
      <c r="B668" s="64"/>
      <c r="C668" s="64"/>
      <c r="D668" s="64"/>
      <c r="E668" s="64"/>
      <c r="F668" s="64"/>
      <c r="G668" s="64"/>
      <c r="H668" s="64"/>
      <c r="I668" s="64"/>
      <c r="J668" s="62"/>
      <c r="K668" s="62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</row>
    <row r="669" spans="1:25" ht="12.75">
      <c r="A669" s="64"/>
      <c r="B669" s="64"/>
      <c r="C669" s="64"/>
      <c r="D669" s="64"/>
      <c r="E669" s="64"/>
      <c r="F669" s="64"/>
      <c r="G669" s="64"/>
      <c r="H669" s="64"/>
      <c r="I669" s="64"/>
      <c r="J669" s="62"/>
      <c r="K669" s="62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</row>
    <row r="670" spans="1:25" ht="12.75">
      <c r="A670" s="64"/>
      <c r="B670" s="64"/>
      <c r="C670" s="64"/>
      <c r="D670" s="64"/>
      <c r="E670" s="64"/>
      <c r="F670" s="64"/>
      <c r="G670" s="64"/>
      <c r="H670" s="64"/>
      <c r="I670" s="64"/>
      <c r="J670" s="62"/>
      <c r="K670" s="62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</row>
    <row r="671" spans="1:25" ht="12.75">
      <c r="A671" s="64"/>
      <c r="B671" s="64"/>
      <c r="C671" s="64"/>
      <c r="D671" s="64"/>
      <c r="E671" s="64"/>
      <c r="F671" s="64"/>
      <c r="G671" s="64"/>
      <c r="H671" s="64"/>
      <c r="I671" s="64"/>
      <c r="J671" s="62"/>
      <c r="K671" s="62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</row>
    <row r="672" spans="1:25" ht="12.75">
      <c r="A672" s="64"/>
      <c r="B672" s="64"/>
      <c r="C672" s="64"/>
      <c r="D672" s="64"/>
      <c r="E672" s="64"/>
      <c r="F672" s="64"/>
      <c r="G672" s="64"/>
      <c r="H672" s="64"/>
      <c r="I672" s="64"/>
      <c r="J672" s="62"/>
      <c r="K672" s="62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</row>
    <row r="673" spans="1:25" ht="12.75">
      <c r="A673" s="64"/>
      <c r="B673" s="64"/>
      <c r="C673" s="64"/>
      <c r="D673" s="64"/>
      <c r="E673" s="64"/>
      <c r="F673" s="64"/>
      <c r="G673" s="64"/>
      <c r="H673" s="64"/>
      <c r="I673" s="64"/>
      <c r="J673" s="62"/>
      <c r="K673" s="62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</row>
    <row r="674" spans="1:25" ht="12.75">
      <c r="A674" s="64"/>
      <c r="B674" s="64"/>
      <c r="C674" s="64"/>
      <c r="D674" s="64"/>
      <c r="E674" s="64"/>
      <c r="F674" s="64"/>
      <c r="G674" s="64"/>
      <c r="H674" s="64"/>
      <c r="I674" s="64"/>
      <c r="J674" s="62"/>
      <c r="K674" s="62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</row>
    <row r="675" spans="1:25" ht="12.75">
      <c r="A675" s="64"/>
      <c r="B675" s="64"/>
      <c r="C675" s="64"/>
      <c r="D675" s="64"/>
      <c r="E675" s="64"/>
      <c r="F675" s="64"/>
      <c r="G675" s="64"/>
      <c r="H675" s="64"/>
      <c r="I675" s="64"/>
      <c r="J675" s="62"/>
      <c r="K675" s="62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</row>
    <row r="676" spans="1:25" ht="12.75">
      <c r="A676" s="64"/>
      <c r="B676" s="64"/>
      <c r="C676" s="64"/>
      <c r="D676" s="64"/>
      <c r="E676" s="64"/>
      <c r="F676" s="64"/>
      <c r="G676" s="64"/>
      <c r="H676" s="64"/>
      <c r="I676" s="64"/>
      <c r="J676" s="62"/>
      <c r="K676" s="62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</row>
    <row r="677" spans="1:25" ht="12.75">
      <c r="A677" s="64"/>
      <c r="B677" s="64"/>
      <c r="C677" s="64"/>
      <c r="D677" s="64"/>
      <c r="E677" s="64"/>
      <c r="F677" s="64"/>
      <c r="G677" s="64"/>
      <c r="H677" s="64"/>
      <c r="I677" s="64"/>
      <c r="J677" s="62"/>
      <c r="K677" s="62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</row>
    <row r="678" spans="1:25" ht="12.75">
      <c r="A678" s="64"/>
      <c r="B678" s="64"/>
      <c r="C678" s="64"/>
      <c r="D678" s="64"/>
      <c r="E678" s="64"/>
      <c r="F678" s="64"/>
      <c r="G678" s="64"/>
      <c r="H678" s="64"/>
      <c r="I678" s="64"/>
      <c r="J678" s="62"/>
      <c r="K678" s="62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</row>
    <row r="679" spans="1:25" ht="12.75">
      <c r="A679" s="64"/>
      <c r="B679" s="64"/>
      <c r="C679" s="64"/>
      <c r="D679" s="64"/>
      <c r="E679" s="64"/>
      <c r="F679" s="64"/>
      <c r="G679" s="64"/>
      <c r="H679" s="64"/>
      <c r="I679" s="64"/>
      <c r="J679" s="62"/>
      <c r="K679" s="62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</row>
    <row r="680" spans="1:25" ht="12.75">
      <c r="A680" s="64"/>
      <c r="B680" s="64"/>
      <c r="C680" s="64"/>
      <c r="D680" s="64"/>
      <c r="E680" s="64"/>
      <c r="F680" s="64"/>
      <c r="G680" s="64"/>
      <c r="H680" s="64"/>
      <c r="I680" s="64"/>
      <c r="J680" s="62"/>
      <c r="K680" s="62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</row>
    <row r="681" spans="1:25" ht="12.75">
      <c r="A681" s="64"/>
      <c r="B681" s="64"/>
      <c r="C681" s="64"/>
      <c r="D681" s="64"/>
      <c r="E681" s="64"/>
      <c r="F681" s="64"/>
      <c r="G681" s="64"/>
      <c r="H681" s="64"/>
      <c r="I681" s="64"/>
      <c r="J681" s="62"/>
      <c r="K681" s="62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</row>
    <row r="682" spans="1:25" ht="12.75">
      <c r="A682" s="64"/>
      <c r="B682" s="64"/>
      <c r="C682" s="64"/>
      <c r="D682" s="64"/>
      <c r="E682" s="64"/>
      <c r="F682" s="64"/>
      <c r="G682" s="64"/>
      <c r="H682" s="64"/>
      <c r="I682" s="64"/>
      <c r="J682" s="62"/>
      <c r="K682" s="62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</row>
    <row r="683" spans="1:25" ht="12.75">
      <c r="A683" s="64"/>
      <c r="B683" s="64"/>
      <c r="C683" s="64"/>
      <c r="D683" s="64"/>
      <c r="E683" s="64"/>
      <c r="F683" s="64"/>
      <c r="G683" s="64"/>
      <c r="H683" s="64"/>
      <c r="I683" s="64"/>
      <c r="J683" s="62"/>
      <c r="K683" s="62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</row>
    <row r="684" spans="1:25" ht="12.75">
      <c r="A684" s="64"/>
      <c r="B684" s="64"/>
      <c r="C684" s="64"/>
      <c r="D684" s="64"/>
      <c r="E684" s="64"/>
      <c r="F684" s="64"/>
      <c r="G684" s="64"/>
      <c r="H684" s="64"/>
      <c r="I684" s="64"/>
      <c r="J684" s="62"/>
      <c r="K684" s="62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</row>
    <row r="685" spans="1:25" ht="12.75">
      <c r="A685" s="64"/>
      <c r="B685" s="64"/>
      <c r="C685" s="64"/>
      <c r="D685" s="64"/>
      <c r="E685" s="64"/>
      <c r="F685" s="64"/>
      <c r="G685" s="64"/>
      <c r="H685" s="64"/>
      <c r="I685" s="64"/>
      <c r="J685" s="62"/>
      <c r="K685" s="62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</row>
    <row r="686" spans="1:25" ht="12.75">
      <c r="A686" s="64"/>
      <c r="B686" s="64"/>
      <c r="C686" s="64"/>
      <c r="D686" s="64"/>
      <c r="E686" s="64"/>
      <c r="F686" s="64"/>
      <c r="G686" s="64"/>
      <c r="H686" s="64"/>
      <c r="I686" s="64"/>
      <c r="J686" s="62"/>
      <c r="K686" s="62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</row>
    <row r="687" spans="1:25" ht="12.75">
      <c r="A687" s="64"/>
      <c r="B687" s="64"/>
      <c r="C687" s="64"/>
      <c r="D687" s="64"/>
      <c r="E687" s="64"/>
      <c r="F687" s="64"/>
      <c r="G687" s="64"/>
      <c r="H687" s="64"/>
      <c r="I687" s="64"/>
      <c r="J687" s="62"/>
      <c r="K687" s="62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</row>
    <row r="688" spans="1:25" ht="12.75">
      <c r="A688" s="64"/>
      <c r="B688" s="64"/>
      <c r="C688" s="64"/>
      <c r="D688" s="64"/>
      <c r="E688" s="64"/>
      <c r="F688" s="64"/>
      <c r="G688" s="64"/>
      <c r="H688" s="64"/>
      <c r="I688" s="64"/>
      <c r="J688" s="62"/>
      <c r="K688" s="62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</row>
    <row r="689" spans="1:25" ht="12.75">
      <c r="A689" s="64"/>
      <c r="B689" s="64"/>
      <c r="C689" s="64"/>
      <c r="D689" s="64"/>
      <c r="E689" s="64"/>
      <c r="F689" s="64"/>
      <c r="G689" s="64"/>
      <c r="H689" s="64"/>
      <c r="I689" s="64"/>
      <c r="J689" s="62"/>
      <c r="K689" s="62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</row>
    <row r="690" spans="1:25" ht="12.75">
      <c r="A690" s="64"/>
      <c r="B690" s="64"/>
      <c r="C690" s="64"/>
      <c r="D690" s="64"/>
      <c r="E690" s="64"/>
      <c r="F690" s="64"/>
      <c r="G690" s="64"/>
      <c r="H690" s="64"/>
      <c r="I690" s="64"/>
      <c r="J690" s="62"/>
      <c r="K690" s="62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</row>
    <row r="691" spans="1:25" ht="12.75">
      <c r="A691" s="64"/>
      <c r="B691" s="64"/>
      <c r="C691" s="64"/>
      <c r="D691" s="64"/>
      <c r="E691" s="64"/>
      <c r="F691" s="64"/>
      <c r="G691" s="64"/>
      <c r="H691" s="64"/>
      <c r="I691" s="64"/>
      <c r="J691" s="62"/>
      <c r="K691" s="62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</row>
    <row r="692" spans="1:25" ht="12.75">
      <c r="A692" s="64"/>
      <c r="B692" s="64"/>
      <c r="C692" s="64"/>
      <c r="D692" s="64"/>
      <c r="E692" s="64"/>
      <c r="F692" s="64"/>
      <c r="G692" s="64"/>
      <c r="H692" s="64"/>
      <c r="I692" s="64"/>
      <c r="J692" s="62"/>
      <c r="K692" s="62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</row>
    <row r="693" spans="1:25" ht="12.75">
      <c r="A693" s="64"/>
      <c r="B693" s="64"/>
      <c r="C693" s="64"/>
      <c r="D693" s="64"/>
      <c r="E693" s="64"/>
      <c r="F693" s="64"/>
      <c r="G693" s="64"/>
      <c r="H693" s="64"/>
      <c r="I693" s="64"/>
      <c r="J693" s="62"/>
      <c r="K693" s="62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</row>
    <row r="694" spans="1:25" ht="12.75">
      <c r="A694" s="64"/>
      <c r="B694" s="64"/>
      <c r="C694" s="64"/>
      <c r="D694" s="64"/>
      <c r="E694" s="64"/>
      <c r="F694" s="64"/>
      <c r="G694" s="64"/>
      <c r="H694" s="64"/>
      <c r="I694" s="64"/>
      <c r="J694" s="62"/>
      <c r="K694" s="62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</row>
    <row r="695" spans="1:25" ht="12.75">
      <c r="A695" s="64"/>
      <c r="B695" s="64"/>
      <c r="C695" s="64"/>
      <c r="D695" s="64"/>
      <c r="E695" s="64"/>
      <c r="F695" s="64"/>
      <c r="G695" s="64"/>
      <c r="H695" s="64"/>
      <c r="I695" s="64"/>
      <c r="J695" s="62"/>
      <c r="K695" s="62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</row>
    <row r="696" spans="1:25" ht="12.75">
      <c r="A696" s="64"/>
      <c r="B696" s="64"/>
      <c r="C696" s="64"/>
      <c r="D696" s="64"/>
      <c r="E696" s="64"/>
      <c r="F696" s="64"/>
      <c r="G696" s="64"/>
      <c r="H696" s="64"/>
      <c r="I696" s="64"/>
      <c r="J696" s="62"/>
      <c r="K696" s="62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</row>
    <row r="697" spans="1:25" ht="12.75">
      <c r="A697" s="64"/>
      <c r="B697" s="64"/>
      <c r="C697" s="64"/>
      <c r="D697" s="64"/>
      <c r="E697" s="64"/>
      <c r="F697" s="64"/>
      <c r="G697" s="64"/>
      <c r="H697" s="64"/>
      <c r="I697" s="64"/>
      <c r="J697" s="62"/>
      <c r="K697" s="62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</row>
    <row r="698" spans="1:25" ht="12.75">
      <c r="A698" s="64"/>
      <c r="B698" s="64"/>
      <c r="C698" s="64"/>
      <c r="D698" s="64"/>
      <c r="E698" s="64"/>
      <c r="F698" s="64"/>
      <c r="G698" s="64"/>
      <c r="H698" s="64"/>
      <c r="I698" s="64"/>
      <c r="J698" s="62"/>
      <c r="K698" s="62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</row>
    <row r="699" spans="1:25" ht="12.75">
      <c r="A699" s="64"/>
      <c r="B699" s="64"/>
      <c r="C699" s="64"/>
      <c r="D699" s="64"/>
      <c r="E699" s="64"/>
      <c r="F699" s="64"/>
      <c r="G699" s="64"/>
      <c r="H699" s="64"/>
      <c r="I699" s="64"/>
      <c r="J699" s="62"/>
      <c r="K699" s="62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</row>
    <row r="700" spans="1:25" ht="12.75">
      <c r="A700" s="64"/>
      <c r="B700" s="64"/>
      <c r="C700" s="64"/>
      <c r="D700" s="64"/>
      <c r="E700" s="64"/>
      <c r="F700" s="64"/>
      <c r="G700" s="64"/>
      <c r="H700" s="64"/>
      <c r="I700" s="64"/>
      <c r="J700" s="62"/>
      <c r="K700" s="62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</row>
    <row r="701" spans="1:25" ht="12.75">
      <c r="A701" s="64"/>
      <c r="B701" s="64"/>
      <c r="C701" s="64"/>
      <c r="D701" s="64"/>
      <c r="E701" s="64"/>
      <c r="F701" s="64"/>
      <c r="G701" s="64"/>
      <c r="H701" s="64"/>
      <c r="I701" s="64"/>
      <c r="J701" s="62"/>
      <c r="K701" s="62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</row>
    <row r="702" spans="1:25" ht="12.75">
      <c r="A702" s="64"/>
      <c r="B702" s="64"/>
      <c r="C702" s="64"/>
      <c r="D702" s="64"/>
      <c r="E702" s="64"/>
      <c r="F702" s="64"/>
      <c r="G702" s="64"/>
      <c r="H702" s="64"/>
      <c r="I702" s="64"/>
      <c r="J702" s="62"/>
      <c r="K702" s="62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</row>
    <row r="703" spans="1:25" ht="12.75">
      <c r="A703" s="64"/>
      <c r="B703" s="64"/>
      <c r="C703" s="64"/>
      <c r="D703" s="64"/>
      <c r="E703" s="64"/>
      <c r="F703" s="64"/>
      <c r="G703" s="64"/>
      <c r="H703" s="64"/>
      <c r="I703" s="64"/>
      <c r="J703" s="62"/>
      <c r="K703" s="62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</row>
    <row r="704" spans="1:25" ht="12.75">
      <c r="A704" s="64"/>
      <c r="B704" s="64"/>
      <c r="C704" s="64"/>
      <c r="D704" s="64"/>
      <c r="E704" s="64"/>
      <c r="F704" s="64"/>
      <c r="G704" s="64"/>
      <c r="H704" s="64"/>
      <c r="I704" s="64"/>
      <c r="J704" s="62"/>
      <c r="K704" s="62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</row>
    <row r="705" spans="1:25" ht="12.75">
      <c r="A705" s="64"/>
      <c r="B705" s="64"/>
      <c r="C705" s="64"/>
      <c r="D705" s="64"/>
      <c r="E705" s="64"/>
      <c r="F705" s="64"/>
      <c r="G705" s="64"/>
      <c r="H705" s="64"/>
      <c r="I705" s="64"/>
      <c r="J705" s="62"/>
      <c r="K705" s="62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</row>
    <row r="706" spans="1:25" ht="12.75">
      <c r="A706" s="64"/>
      <c r="B706" s="64"/>
      <c r="C706" s="64"/>
      <c r="D706" s="64"/>
      <c r="E706" s="64"/>
      <c r="F706" s="64"/>
      <c r="G706" s="64"/>
      <c r="H706" s="64"/>
      <c r="I706" s="64"/>
      <c r="J706" s="62"/>
      <c r="K706" s="62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</row>
    <row r="707" spans="1:25" ht="12.75">
      <c r="A707" s="64"/>
      <c r="B707" s="64"/>
      <c r="C707" s="64"/>
      <c r="D707" s="64"/>
      <c r="E707" s="64"/>
      <c r="F707" s="64"/>
      <c r="G707" s="64"/>
      <c r="H707" s="64"/>
      <c r="I707" s="64"/>
      <c r="J707" s="62"/>
      <c r="K707" s="62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</row>
    <row r="708" spans="1:25" ht="12.75">
      <c r="A708" s="64"/>
      <c r="B708" s="64"/>
      <c r="C708" s="64"/>
      <c r="D708" s="64"/>
      <c r="E708" s="64"/>
      <c r="F708" s="64"/>
      <c r="G708" s="64"/>
      <c r="H708" s="64"/>
      <c r="I708" s="64"/>
      <c r="J708" s="62"/>
      <c r="K708" s="62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</row>
    <row r="709" spans="1:25" ht="12.75">
      <c r="A709" s="64"/>
      <c r="B709" s="64"/>
      <c r="C709" s="64"/>
      <c r="D709" s="64"/>
      <c r="E709" s="64"/>
      <c r="F709" s="64"/>
      <c r="G709" s="64"/>
      <c r="H709" s="64"/>
      <c r="I709" s="64"/>
      <c r="J709" s="62"/>
      <c r="K709" s="62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</row>
    <row r="710" spans="1:25" ht="12.75">
      <c r="A710" s="64"/>
      <c r="B710" s="64"/>
      <c r="C710" s="64"/>
      <c r="D710" s="64"/>
      <c r="E710" s="64"/>
      <c r="F710" s="64"/>
      <c r="G710" s="64"/>
      <c r="H710" s="64"/>
      <c r="I710" s="64"/>
      <c r="J710" s="62"/>
      <c r="K710" s="62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</row>
    <row r="711" spans="1:25" ht="12.75">
      <c r="A711" s="64"/>
      <c r="B711" s="64"/>
      <c r="C711" s="64"/>
      <c r="D711" s="64"/>
      <c r="E711" s="64"/>
      <c r="F711" s="64"/>
      <c r="G711" s="64"/>
      <c r="H711" s="64"/>
      <c r="I711" s="64"/>
      <c r="J711" s="62"/>
      <c r="K711" s="62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</row>
    <row r="712" spans="1:25" ht="12.75">
      <c r="A712" s="64"/>
      <c r="B712" s="64"/>
      <c r="C712" s="64"/>
      <c r="D712" s="64"/>
      <c r="E712" s="64"/>
      <c r="F712" s="64"/>
      <c r="G712" s="64"/>
      <c r="H712" s="64"/>
      <c r="I712" s="64"/>
      <c r="J712" s="62"/>
      <c r="K712" s="62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</row>
    <row r="713" spans="1:25" ht="12.75">
      <c r="A713" s="64"/>
      <c r="B713" s="64"/>
      <c r="C713" s="64"/>
      <c r="D713" s="64"/>
      <c r="E713" s="64"/>
      <c r="F713" s="64"/>
      <c r="G713" s="64"/>
      <c r="H713" s="64"/>
      <c r="I713" s="64"/>
      <c r="J713" s="62"/>
      <c r="K713" s="62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</row>
    <row r="714" spans="1:25" ht="12.75">
      <c r="A714" s="64"/>
      <c r="B714" s="64"/>
      <c r="C714" s="64"/>
      <c r="D714" s="64"/>
      <c r="E714" s="64"/>
      <c r="F714" s="64"/>
      <c r="G714" s="64"/>
      <c r="H714" s="64"/>
      <c r="I714" s="64"/>
      <c r="J714" s="62"/>
      <c r="K714" s="62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</row>
    <row r="715" spans="1:25" ht="12.75">
      <c r="A715" s="64"/>
      <c r="B715" s="64"/>
      <c r="C715" s="64"/>
      <c r="D715" s="64"/>
      <c r="E715" s="64"/>
      <c r="F715" s="64"/>
      <c r="G715" s="64"/>
      <c r="H715" s="64"/>
      <c r="I715" s="64"/>
      <c r="J715" s="62"/>
      <c r="K715" s="62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</row>
    <row r="716" spans="1:25" ht="12.75">
      <c r="A716" s="64"/>
      <c r="B716" s="64"/>
      <c r="C716" s="64"/>
      <c r="D716" s="64"/>
      <c r="E716" s="64"/>
      <c r="F716" s="64"/>
      <c r="G716" s="64"/>
      <c r="H716" s="64"/>
      <c r="I716" s="64"/>
      <c r="J716" s="62"/>
      <c r="K716" s="62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</row>
    <row r="717" spans="1:25" ht="12.75">
      <c r="A717" s="64"/>
      <c r="B717" s="64"/>
      <c r="C717" s="64"/>
      <c r="D717" s="64"/>
      <c r="E717" s="64"/>
      <c r="F717" s="64"/>
      <c r="G717" s="64"/>
      <c r="H717" s="64"/>
      <c r="I717" s="64"/>
      <c r="J717" s="62"/>
      <c r="K717" s="62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</row>
    <row r="718" spans="1:25" ht="12.75">
      <c r="A718" s="64"/>
      <c r="B718" s="64"/>
      <c r="C718" s="64"/>
      <c r="D718" s="64"/>
      <c r="E718" s="64"/>
      <c r="F718" s="64"/>
      <c r="G718" s="64"/>
      <c r="H718" s="64"/>
      <c r="I718" s="64"/>
      <c r="J718" s="62"/>
      <c r="K718" s="62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</row>
    <row r="719" spans="1:25" ht="12.75">
      <c r="A719" s="64"/>
      <c r="B719" s="64"/>
      <c r="C719" s="64"/>
      <c r="D719" s="64"/>
      <c r="E719" s="64"/>
      <c r="F719" s="64"/>
      <c r="G719" s="64"/>
      <c r="H719" s="64"/>
      <c r="I719" s="64"/>
      <c r="J719" s="62"/>
      <c r="K719" s="62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</row>
    <row r="720" spans="1:25" ht="12.75">
      <c r="A720" s="64"/>
      <c r="B720" s="64"/>
      <c r="C720" s="64"/>
      <c r="D720" s="64"/>
      <c r="E720" s="64"/>
      <c r="F720" s="64"/>
      <c r="G720" s="64"/>
      <c r="H720" s="64"/>
      <c r="I720" s="64"/>
      <c r="J720" s="62"/>
      <c r="K720" s="62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</row>
    <row r="721" spans="1:25" ht="12.75">
      <c r="A721" s="64"/>
      <c r="B721" s="64"/>
      <c r="C721" s="64"/>
      <c r="D721" s="64"/>
      <c r="E721" s="64"/>
      <c r="F721" s="64"/>
      <c r="G721" s="64"/>
      <c r="H721" s="64"/>
      <c r="I721" s="64"/>
      <c r="J721" s="62"/>
      <c r="K721" s="62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</row>
    <row r="722" spans="1:25" ht="12.75">
      <c r="A722" s="64"/>
      <c r="B722" s="64"/>
      <c r="C722" s="64"/>
      <c r="D722" s="64"/>
      <c r="E722" s="64"/>
      <c r="F722" s="64"/>
      <c r="G722" s="64"/>
      <c r="H722" s="64"/>
      <c r="I722" s="64"/>
      <c r="J722" s="62"/>
      <c r="K722" s="62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</row>
    <row r="723" spans="1:25" ht="12.75">
      <c r="A723" s="64"/>
      <c r="B723" s="64"/>
      <c r="C723" s="64"/>
      <c r="D723" s="64"/>
      <c r="E723" s="64"/>
      <c r="F723" s="64"/>
      <c r="G723" s="64"/>
      <c r="H723" s="64"/>
      <c r="I723" s="64"/>
      <c r="J723" s="62"/>
      <c r="K723" s="62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</row>
    <row r="724" spans="1:25" ht="12.75">
      <c r="A724" s="64"/>
      <c r="B724" s="64"/>
      <c r="C724" s="64"/>
      <c r="D724" s="64"/>
      <c r="E724" s="64"/>
      <c r="F724" s="64"/>
      <c r="G724" s="64"/>
      <c r="H724" s="64"/>
      <c r="I724" s="64"/>
      <c r="J724" s="62"/>
      <c r="K724" s="62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</row>
    <row r="725" spans="1:25" ht="12.75">
      <c r="A725" s="64"/>
      <c r="B725" s="64"/>
      <c r="C725" s="64"/>
      <c r="D725" s="64"/>
      <c r="E725" s="64"/>
      <c r="F725" s="64"/>
      <c r="G725" s="64"/>
      <c r="H725" s="64"/>
      <c r="I725" s="64"/>
      <c r="J725" s="62"/>
      <c r="K725" s="62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</row>
    <row r="726" spans="1:25" ht="12.75">
      <c r="A726" s="64"/>
      <c r="B726" s="64"/>
      <c r="C726" s="64"/>
      <c r="D726" s="64"/>
      <c r="E726" s="64"/>
      <c r="F726" s="64"/>
      <c r="G726" s="64"/>
      <c r="H726" s="64"/>
      <c r="I726" s="64"/>
      <c r="J726" s="62"/>
      <c r="K726" s="62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</row>
    <row r="727" spans="1:25" ht="12.75">
      <c r="A727" s="64"/>
      <c r="B727" s="64"/>
      <c r="C727" s="64"/>
      <c r="D727" s="64"/>
      <c r="E727" s="64"/>
      <c r="F727" s="64"/>
      <c r="G727" s="64"/>
      <c r="H727" s="64"/>
      <c r="I727" s="64"/>
      <c r="J727" s="62"/>
      <c r="K727" s="62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</row>
    <row r="728" spans="1:25" ht="12.75">
      <c r="A728" s="64"/>
      <c r="B728" s="64"/>
      <c r="C728" s="64"/>
      <c r="D728" s="64"/>
      <c r="E728" s="64"/>
      <c r="F728" s="64"/>
      <c r="G728" s="64"/>
      <c r="H728" s="64"/>
      <c r="I728" s="64"/>
      <c r="J728" s="62"/>
      <c r="K728" s="62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</row>
    <row r="729" spans="1:25" ht="12.75">
      <c r="A729" s="64"/>
      <c r="B729" s="64"/>
      <c r="C729" s="64"/>
      <c r="D729" s="64"/>
      <c r="E729" s="64"/>
      <c r="F729" s="64"/>
      <c r="G729" s="64"/>
      <c r="H729" s="64"/>
      <c r="I729" s="64"/>
      <c r="J729" s="62"/>
      <c r="K729" s="62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</row>
    <row r="730" spans="1:25" ht="12.75">
      <c r="A730" s="64"/>
      <c r="B730" s="64"/>
      <c r="C730" s="64"/>
      <c r="D730" s="64"/>
      <c r="E730" s="64"/>
      <c r="F730" s="64"/>
      <c r="G730" s="64"/>
      <c r="H730" s="64"/>
      <c r="I730" s="64"/>
      <c r="J730" s="62"/>
      <c r="K730" s="62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</row>
    <row r="731" spans="1:25" ht="12.75">
      <c r="A731" s="64"/>
      <c r="B731" s="64"/>
      <c r="C731" s="64"/>
      <c r="D731" s="64"/>
      <c r="E731" s="64"/>
      <c r="F731" s="64"/>
      <c r="G731" s="64"/>
      <c r="H731" s="64"/>
      <c r="I731" s="64"/>
      <c r="J731" s="62"/>
      <c r="K731" s="62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</row>
    <row r="732" spans="1:25" ht="12.75">
      <c r="A732" s="64"/>
      <c r="B732" s="64"/>
      <c r="C732" s="64"/>
      <c r="D732" s="64"/>
      <c r="E732" s="64"/>
      <c r="F732" s="64"/>
      <c r="G732" s="64"/>
      <c r="H732" s="64"/>
      <c r="I732" s="64"/>
      <c r="J732" s="62"/>
      <c r="K732" s="62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</row>
    <row r="733" spans="1:25" ht="12.75">
      <c r="A733" s="64"/>
      <c r="B733" s="64"/>
      <c r="C733" s="64"/>
      <c r="D733" s="64"/>
      <c r="E733" s="64"/>
      <c r="F733" s="64"/>
      <c r="G733" s="64"/>
      <c r="H733" s="64"/>
      <c r="I733" s="64"/>
      <c r="J733" s="62"/>
      <c r="K733" s="62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</row>
    <row r="734" spans="1:25" ht="12.75">
      <c r="A734" s="64"/>
      <c r="B734" s="64"/>
      <c r="C734" s="64"/>
      <c r="D734" s="64"/>
      <c r="E734" s="64"/>
      <c r="F734" s="64"/>
      <c r="G734" s="64"/>
      <c r="H734" s="64"/>
      <c r="I734" s="64"/>
      <c r="J734" s="62"/>
      <c r="K734" s="62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</row>
    <row r="735" spans="1:25" ht="12.75">
      <c r="A735" s="64"/>
      <c r="B735" s="64"/>
      <c r="C735" s="64"/>
      <c r="D735" s="64"/>
      <c r="E735" s="64"/>
      <c r="F735" s="64"/>
      <c r="G735" s="64"/>
      <c r="H735" s="64"/>
      <c r="I735" s="64"/>
      <c r="J735" s="62"/>
      <c r="K735" s="62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</row>
    <row r="736" spans="1:25" ht="12.75">
      <c r="A736" s="64"/>
      <c r="B736" s="64"/>
      <c r="C736" s="64"/>
      <c r="D736" s="64"/>
      <c r="E736" s="64"/>
      <c r="F736" s="64"/>
      <c r="G736" s="64"/>
      <c r="H736" s="64"/>
      <c r="I736" s="64"/>
      <c r="J736" s="62"/>
      <c r="K736" s="62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</row>
    <row r="737" spans="1:25" ht="12.75">
      <c r="A737" s="64"/>
      <c r="B737" s="64"/>
      <c r="C737" s="64"/>
      <c r="D737" s="64"/>
      <c r="E737" s="64"/>
      <c r="F737" s="64"/>
      <c r="G737" s="64"/>
      <c r="H737" s="64"/>
      <c r="I737" s="64"/>
      <c r="J737" s="62"/>
      <c r="K737" s="62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</row>
    <row r="738" spans="1:25" ht="12.75">
      <c r="A738" s="64"/>
      <c r="B738" s="64"/>
      <c r="C738" s="64"/>
      <c r="D738" s="64"/>
      <c r="E738" s="64"/>
      <c r="F738" s="64"/>
      <c r="G738" s="64"/>
      <c r="H738" s="64"/>
      <c r="I738" s="64"/>
      <c r="J738" s="62"/>
      <c r="K738" s="62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</row>
    <row r="739" spans="1:25" ht="12.75">
      <c r="A739" s="64"/>
      <c r="B739" s="64"/>
      <c r="C739" s="64"/>
      <c r="D739" s="64"/>
      <c r="E739" s="64"/>
      <c r="F739" s="64"/>
      <c r="G739" s="64"/>
      <c r="H739" s="64"/>
      <c r="I739" s="64"/>
      <c r="J739" s="62"/>
      <c r="K739" s="62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</row>
    <row r="740" spans="1:25" ht="12.75">
      <c r="A740" s="64"/>
      <c r="B740" s="64"/>
      <c r="C740" s="64"/>
      <c r="D740" s="64"/>
      <c r="E740" s="64"/>
      <c r="F740" s="64"/>
      <c r="G740" s="64"/>
      <c r="H740" s="64"/>
      <c r="I740" s="64"/>
      <c r="J740" s="62"/>
      <c r="K740" s="62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</row>
    <row r="741" spans="1:25" ht="12.75">
      <c r="A741" s="64"/>
      <c r="B741" s="64"/>
      <c r="C741" s="64"/>
      <c r="D741" s="64"/>
      <c r="E741" s="64"/>
      <c r="F741" s="64"/>
      <c r="G741" s="64"/>
      <c r="H741" s="64"/>
      <c r="I741" s="64"/>
      <c r="J741" s="62"/>
      <c r="K741" s="62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</row>
    <row r="742" spans="1:25" ht="12.75">
      <c r="A742" s="64"/>
      <c r="B742" s="64"/>
      <c r="C742" s="64"/>
      <c r="D742" s="64"/>
      <c r="E742" s="64"/>
      <c r="F742" s="64"/>
      <c r="G742" s="64"/>
      <c r="H742" s="64"/>
      <c r="I742" s="64"/>
      <c r="J742" s="62"/>
      <c r="K742" s="62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</row>
    <row r="743" spans="1:25" ht="12.75">
      <c r="A743" s="64"/>
      <c r="B743" s="64"/>
      <c r="C743" s="64"/>
      <c r="D743" s="64"/>
      <c r="E743" s="64"/>
      <c r="F743" s="64"/>
      <c r="G743" s="64"/>
      <c r="H743" s="64"/>
      <c r="I743" s="64"/>
      <c r="J743" s="62"/>
      <c r="K743" s="62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</row>
    <row r="744" spans="1:25" ht="12.75">
      <c r="A744" s="64"/>
      <c r="B744" s="64"/>
      <c r="C744" s="64"/>
      <c r="D744" s="64"/>
      <c r="E744" s="64"/>
      <c r="F744" s="64"/>
      <c r="G744" s="64"/>
      <c r="H744" s="64"/>
      <c r="I744" s="64"/>
      <c r="J744" s="62"/>
      <c r="K744" s="62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</row>
    <row r="745" spans="1:25" ht="12.75">
      <c r="A745" s="64"/>
      <c r="B745" s="64"/>
      <c r="C745" s="64"/>
      <c r="D745" s="64"/>
      <c r="E745" s="64"/>
      <c r="F745" s="64"/>
      <c r="G745" s="64"/>
      <c r="H745" s="64"/>
      <c r="I745" s="64"/>
      <c r="J745" s="62"/>
      <c r="K745" s="62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</row>
    <row r="746" spans="1:25" ht="12.75">
      <c r="A746" s="64"/>
      <c r="B746" s="64"/>
      <c r="C746" s="64"/>
      <c r="D746" s="64"/>
      <c r="E746" s="64"/>
      <c r="F746" s="64"/>
      <c r="G746" s="64"/>
      <c r="H746" s="64"/>
      <c r="I746" s="64"/>
      <c r="J746" s="62"/>
      <c r="K746" s="62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</row>
    <row r="747" spans="1:25" ht="12.75">
      <c r="A747" s="64"/>
      <c r="B747" s="64"/>
      <c r="C747" s="64"/>
      <c r="D747" s="64"/>
      <c r="E747" s="64"/>
      <c r="F747" s="64"/>
      <c r="G747" s="64"/>
      <c r="H747" s="64"/>
      <c r="I747" s="64"/>
      <c r="J747" s="62"/>
      <c r="K747" s="62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</row>
    <row r="748" spans="1:25" ht="12.75">
      <c r="A748" s="64"/>
      <c r="B748" s="64"/>
      <c r="C748" s="64"/>
      <c r="D748" s="64"/>
      <c r="E748" s="64"/>
      <c r="F748" s="64"/>
      <c r="G748" s="64"/>
      <c r="H748" s="64"/>
      <c r="I748" s="64"/>
      <c r="J748" s="62"/>
      <c r="K748" s="62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</row>
    <row r="749" spans="1:25" ht="12.75">
      <c r="A749" s="64"/>
      <c r="B749" s="64"/>
      <c r="C749" s="64"/>
      <c r="D749" s="64"/>
      <c r="E749" s="64"/>
      <c r="F749" s="64"/>
      <c r="G749" s="64"/>
      <c r="H749" s="64"/>
      <c r="I749" s="64"/>
      <c r="J749" s="62"/>
      <c r="K749" s="62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</row>
    <row r="750" spans="1:25" ht="12.75">
      <c r="A750" s="64"/>
      <c r="B750" s="64"/>
      <c r="C750" s="64"/>
      <c r="D750" s="64"/>
      <c r="E750" s="64"/>
      <c r="F750" s="64"/>
      <c r="G750" s="64"/>
      <c r="H750" s="64"/>
      <c r="I750" s="64"/>
      <c r="J750" s="62"/>
      <c r="K750" s="62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</row>
    <row r="751" spans="1:25" ht="12.75">
      <c r="A751" s="64"/>
      <c r="B751" s="64"/>
      <c r="C751" s="64"/>
      <c r="D751" s="64"/>
      <c r="E751" s="64"/>
      <c r="F751" s="64"/>
      <c r="G751" s="64"/>
      <c r="H751" s="64"/>
      <c r="I751" s="64"/>
      <c r="J751" s="62"/>
      <c r="K751" s="62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</row>
    <row r="752" spans="1:25" ht="12.75">
      <c r="A752" s="64"/>
      <c r="B752" s="64"/>
      <c r="C752" s="64"/>
      <c r="D752" s="64"/>
      <c r="E752" s="64"/>
      <c r="F752" s="64"/>
      <c r="G752" s="64"/>
      <c r="H752" s="64"/>
      <c r="I752" s="64"/>
      <c r="J752" s="62"/>
      <c r="K752" s="62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</row>
    <row r="753" spans="1:25" ht="12.75">
      <c r="A753" s="64"/>
      <c r="B753" s="64"/>
      <c r="C753" s="64"/>
      <c r="D753" s="64"/>
      <c r="E753" s="64"/>
      <c r="F753" s="64"/>
      <c r="G753" s="64"/>
      <c r="H753" s="64"/>
      <c r="I753" s="64"/>
      <c r="J753" s="62"/>
      <c r="K753" s="62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</row>
    <row r="754" spans="1:25" ht="12.75">
      <c r="A754" s="64"/>
      <c r="B754" s="64"/>
      <c r="C754" s="64"/>
      <c r="D754" s="64"/>
      <c r="E754" s="64"/>
      <c r="F754" s="64"/>
      <c r="G754" s="64"/>
      <c r="H754" s="64"/>
      <c r="I754" s="64"/>
      <c r="J754" s="62"/>
      <c r="K754" s="62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</row>
    <row r="755" spans="1:25" ht="12.75">
      <c r="A755" s="64"/>
      <c r="B755" s="64"/>
      <c r="C755" s="64"/>
      <c r="D755" s="64"/>
      <c r="E755" s="64"/>
      <c r="F755" s="64"/>
      <c r="G755" s="64"/>
      <c r="H755" s="64"/>
      <c r="I755" s="64"/>
      <c r="J755" s="62"/>
      <c r="K755" s="62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</row>
    <row r="756" spans="1:25" ht="12.75">
      <c r="A756" s="64"/>
      <c r="B756" s="64"/>
      <c r="C756" s="64"/>
      <c r="D756" s="64"/>
      <c r="E756" s="64"/>
      <c r="F756" s="64"/>
      <c r="G756" s="64"/>
      <c r="H756" s="64"/>
      <c r="I756" s="64"/>
      <c r="J756" s="62"/>
      <c r="K756" s="62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</row>
    <row r="757" spans="1:25" ht="12.75">
      <c r="A757" s="64"/>
      <c r="B757" s="64"/>
      <c r="C757" s="64"/>
      <c r="D757" s="64"/>
      <c r="E757" s="64"/>
      <c r="F757" s="64"/>
      <c r="G757" s="64"/>
      <c r="H757" s="64"/>
      <c r="I757" s="64"/>
      <c r="J757" s="62"/>
      <c r="K757" s="62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</row>
    <row r="758" spans="1:25" ht="12.75">
      <c r="A758" s="64"/>
      <c r="B758" s="64"/>
      <c r="C758" s="64"/>
      <c r="D758" s="64"/>
      <c r="E758" s="64"/>
      <c r="F758" s="64"/>
      <c r="G758" s="64"/>
      <c r="H758" s="64"/>
      <c r="I758" s="64"/>
      <c r="J758" s="62"/>
      <c r="K758" s="62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</row>
    <row r="759" spans="1:25" ht="12.75">
      <c r="A759" s="64"/>
      <c r="B759" s="64"/>
      <c r="C759" s="64"/>
      <c r="D759" s="64"/>
      <c r="E759" s="64"/>
      <c r="F759" s="64"/>
      <c r="G759" s="64"/>
      <c r="H759" s="64"/>
      <c r="I759" s="64"/>
      <c r="J759" s="62"/>
      <c r="K759" s="62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</row>
    <row r="760" spans="1:25" ht="12.75">
      <c r="A760" s="64"/>
      <c r="B760" s="64"/>
      <c r="C760" s="64"/>
      <c r="D760" s="64"/>
      <c r="E760" s="64"/>
      <c r="F760" s="64"/>
      <c r="G760" s="64"/>
      <c r="H760" s="64"/>
      <c r="I760" s="64"/>
      <c r="J760" s="62"/>
      <c r="K760" s="62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</row>
    <row r="761" spans="1:25" ht="12.75">
      <c r="A761" s="64"/>
      <c r="B761" s="64"/>
      <c r="C761" s="64"/>
      <c r="D761" s="64"/>
      <c r="E761" s="64"/>
      <c r="F761" s="64"/>
      <c r="G761" s="64"/>
      <c r="H761" s="64"/>
      <c r="I761" s="64"/>
      <c r="J761" s="62"/>
      <c r="K761" s="62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</row>
    <row r="762" spans="1:25" ht="12.75">
      <c r="A762" s="64"/>
      <c r="B762" s="64"/>
      <c r="C762" s="64"/>
      <c r="D762" s="64"/>
      <c r="E762" s="64"/>
      <c r="F762" s="64"/>
      <c r="G762" s="64"/>
      <c r="H762" s="64"/>
      <c r="I762" s="64"/>
      <c r="J762" s="62"/>
      <c r="K762" s="62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</row>
    <row r="763" spans="1:25" ht="12.75">
      <c r="A763" s="64"/>
      <c r="B763" s="64"/>
      <c r="C763" s="64"/>
      <c r="D763" s="64"/>
      <c r="E763" s="64"/>
      <c r="F763" s="64"/>
      <c r="G763" s="64"/>
      <c r="H763" s="64"/>
      <c r="I763" s="64"/>
      <c r="J763" s="62"/>
      <c r="K763" s="62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</row>
    <row r="764" spans="1:25" ht="12.75">
      <c r="A764" s="64"/>
      <c r="B764" s="64"/>
      <c r="C764" s="64"/>
      <c r="D764" s="64"/>
      <c r="E764" s="64"/>
      <c r="F764" s="64"/>
      <c r="G764" s="64"/>
      <c r="H764" s="64"/>
      <c r="I764" s="64"/>
      <c r="J764" s="62"/>
      <c r="K764" s="62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</row>
    <row r="765" spans="1:25" ht="12.75">
      <c r="A765" s="64"/>
      <c r="B765" s="64"/>
      <c r="C765" s="64"/>
      <c r="D765" s="64"/>
      <c r="E765" s="64"/>
      <c r="F765" s="64"/>
      <c r="G765" s="64"/>
      <c r="H765" s="64"/>
      <c r="I765" s="64"/>
      <c r="J765" s="62"/>
      <c r="K765" s="62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</row>
    <row r="766" spans="1:25" ht="12.75">
      <c r="A766" s="64"/>
      <c r="B766" s="64"/>
      <c r="C766" s="64"/>
      <c r="D766" s="64"/>
      <c r="E766" s="64"/>
      <c r="F766" s="64"/>
      <c r="G766" s="64"/>
      <c r="H766" s="64"/>
      <c r="I766" s="64"/>
      <c r="J766" s="62"/>
      <c r="K766" s="62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</row>
    <row r="767" spans="1:25" ht="12.75">
      <c r="A767" s="64"/>
      <c r="B767" s="64"/>
      <c r="C767" s="64"/>
      <c r="D767" s="64"/>
      <c r="E767" s="64"/>
      <c r="F767" s="64"/>
      <c r="G767" s="64"/>
      <c r="H767" s="64"/>
      <c r="I767" s="64"/>
      <c r="J767" s="62"/>
      <c r="K767" s="62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</row>
    <row r="768" spans="1:25" ht="12.75">
      <c r="A768" s="64"/>
      <c r="B768" s="64"/>
      <c r="C768" s="64"/>
      <c r="D768" s="64"/>
      <c r="E768" s="64"/>
      <c r="F768" s="64"/>
      <c r="G768" s="64"/>
      <c r="H768" s="64"/>
      <c r="I768" s="64"/>
      <c r="J768" s="62"/>
      <c r="K768" s="62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</row>
    <row r="769" spans="1:25" ht="12.75">
      <c r="A769" s="64"/>
      <c r="B769" s="64"/>
      <c r="C769" s="64"/>
      <c r="D769" s="64"/>
      <c r="E769" s="64"/>
      <c r="F769" s="64"/>
      <c r="G769" s="64"/>
      <c r="H769" s="64"/>
      <c r="I769" s="64"/>
      <c r="J769" s="62"/>
      <c r="K769" s="62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</row>
    <row r="770" spans="1:25" ht="12.75">
      <c r="A770" s="64"/>
      <c r="B770" s="64"/>
      <c r="C770" s="64"/>
      <c r="D770" s="64"/>
      <c r="E770" s="64"/>
      <c r="F770" s="64"/>
      <c r="G770" s="64"/>
      <c r="H770" s="64"/>
      <c r="I770" s="64"/>
      <c r="J770" s="62"/>
      <c r="K770" s="62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</row>
    <row r="771" spans="1:25" ht="12.75">
      <c r="A771" s="64"/>
      <c r="B771" s="64"/>
      <c r="C771" s="64"/>
      <c r="D771" s="64"/>
      <c r="E771" s="64"/>
      <c r="F771" s="64"/>
      <c r="G771" s="64"/>
      <c r="H771" s="64"/>
      <c r="I771" s="64"/>
      <c r="J771" s="62"/>
      <c r="K771" s="62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</row>
    <row r="772" spans="1:25" ht="12.75">
      <c r="A772" s="64"/>
      <c r="B772" s="64"/>
      <c r="C772" s="64"/>
      <c r="D772" s="64"/>
      <c r="E772" s="64"/>
      <c r="F772" s="64"/>
      <c r="G772" s="64"/>
      <c r="H772" s="64"/>
      <c r="I772" s="64"/>
      <c r="J772" s="62"/>
      <c r="K772" s="62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</row>
    <row r="773" spans="1:25" ht="12.75">
      <c r="A773" s="64"/>
      <c r="B773" s="64"/>
      <c r="C773" s="64"/>
      <c r="D773" s="64"/>
      <c r="E773" s="64"/>
      <c r="F773" s="64"/>
      <c r="G773" s="64"/>
      <c r="H773" s="64"/>
      <c r="I773" s="64"/>
      <c r="J773" s="62"/>
      <c r="K773" s="62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</row>
    <row r="774" spans="1:25" ht="12.75">
      <c r="A774" s="64"/>
      <c r="B774" s="64"/>
      <c r="C774" s="64"/>
      <c r="D774" s="64"/>
      <c r="E774" s="64"/>
      <c r="F774" s="64"/>
      <c r="G774" s="64"/>
      <c r="H774" s="64"/>
      <c r="I774" s="64"/>
      <c r="J774" s="62"/>
      <c r="K774" s="62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</row>
    <row r="775" spans="1:25" ht="12.75">
      <c r="A775" s="64"/>
      <c r="B775" s="64"/>
      <c r="C775" s="64"/>
      <c r="D775" s="64"/>
      <c r="E775" s="64"/>
      <c r="F775" s="64"/>
      <c r="G775" s="64"/>
      <c r="H775" s="64"/>
      <c r="I775" s="64"/>
      <c r="J775" s="62"/>
      <c r="K775" s="62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</row>
    <row r="776" spans="1:25" ht="12.75">
      <c r="A776" s="64"/>
      <c r="B776" s="64"/>
      <c r="C776" s="64"/>
      <c r="D776" s="64"/>
      <c r="E776" s="64"/>
      <c r="F776" s="64"/>
      <c r="G776" s="64"/>
      <c r="H776" s="64"/>
      <c r="I776" s="64"/>
      <c r="J776" s="62"/>
      <c r="K776" s="62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</row>
    <row r="777" spans="1:25" ht="12.75">
      <c r="A777" s="64"/>
      <c r="B777" s="64"/>
      <c r="C777" s="64"/>
      <c r="D777" s="64"/>
      <c r="E777" s="64"/>
      <c r="F777" s="64"/>
      <c r="G777" s="64"/>
      <c r="H777" s="64"/>
      <c r="I777" s="64"/>
      <c r="J777" s="62"/>
      <c r="K777" s="62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</row>
    <row r="778" spans="1:25" ht="12.75">
      <c r="A778" s="64"/>
      <c r="B778" s="64"/>
      <c r="C778" s="64"/>
      <c r="D778" s="64"/>
      <c r="E778" s="64"/>
      <c r="F778" s="64"/>
      <c r="G778" s="64"/>
      <c r="H778" s="64"/>
      <c r="I778" s="64"/>
      <c r="J778" s="62"/>
      <c r="K778" s="62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</row>
    <row r="779" spans="1:25" ht="12.75">
      <c r="A779" s="64"/>
      <c r="B779" s="64"/>
      <c r="C779" s="64"/>
      <c r="D779" s="64"/>
      <c r="E779" s="64"/>
      <c r="F779" s="64"/>
      <c r="G779" s="64"/>
      <c r="H779" s="64"/>
      <c r="I779" s="64"/>
      <c r="J779" s="62"/>
      <c r="K779" s="62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</row>
    <row r="780" spans="1:25" ht="12.75">
      <c r="A780" s="64"/>
      <c r="B780" s="64"/>
      <c r="C780" s="64"/>
      <c r="D780" s="64"/>
      <c r="E780" s="64"/>
      <c r="F780" s="64"/>
      <c r="G780" s="64"/>
      <c r="H780" s="64"/>
      <c r="I780" s="64"/>
      <c r="J780" s="62"/>
      <c r="K780" s="62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</row>
    <row r="781" spans="1:25" ht="12.75">
      <c r="A781" s="64"/>
      <c r="B781" s="64"/>
      <c r="C781" s="64"/>
      <c r="D781" s="64"/>
      <c r="E781" s="64"/>
      <c r="F781" s="64"/>
      <c r="G781" s="64"/>
      <c r="H781" s="64"/>
      <c r="I781" s="64"/>
      <c r="J781" s="62"/>
      <c r="K781" s="62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</row>
    <row r="782" spans="1:25" ht="12.75">
      <c r="A782" s="64"/>
      <c r="B782" s="64"/>
      <c r="C782" s="64"/>
      <c r="D782" s="64"/>
      <c r="E782" s="64"/>
      <c r="F782" s="64"/>
      <c r="G782" s="64"/>
      <c r="H782" s="64"/>
      <c r="I782" s="64"/>
      <c r="J782" s="62"/>
      <c r="K782" s="62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</row>
    <row r="783" spans="1:25" ht="12.75">
      <c r="A783" s="64"/>
      <c r="B783" s="64"/>
      <c r="C783" s="64"/>
      <c r="D783" s="64"/>
      <c r="E783" s="64"/>
      <c r="F783" s="64"/>
      <c r="G783" s="64"/>
      <c r="H783" s="64"/>
      <c r="I783" s="64"/>
      <c r="J783" s="62"/>
      <c r="K783" s="62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</row>
    <row r="784" spans="1:25" ht="12.75">
      <c r="A784" s="64"/>
      <c r="B784" s="64"/>
      <c r="C784" s="64"/>
      <c r="D784" s="64"/>
      <c r="E784" s="64"/>
      <c r="F784" s="64"/>
      <c r="G784" s="64"/>
      <c r="H784" s="64"/>
      <c r="I784" s="64"/>
      <c r="J784" s="62"/>
      <c r="K784" s="62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</row>
    <row r="785" spans="1:25" ht="12.75">
      <c r="A785" s="64"/>
      <c r="B785" s="64"/>
      <c r="C785" s="64"/>
      <c r="D785" s="64"/>
      <c r="E785" s="64"/>
      <c r="F785" s="64"/>
      <c r="G785" s="64"/>
      <c r="H785" s="64"/>
      <c r="I785" s="64"/>
      <c r="J785" s="62"/>
      <c r="K785" s="62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</row>
    <row r="786" spans="1:25" ht="12.75">
      <c r="A786" s="64"/>
      <c r="B786" s="64"/>
      <c r="C786" s="64"/>
      <c r="D786" s="64"/>
      <c r="E786" s="64"/>
      <c r="F786" s="64"/>
      <c r="G786" s="64"/>
      <c r="H786" s="64"/>
      <c r="I786" s="64"/>
      <c r="J786" s="62"/>
      <c r="K786" s="62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</row>
    <row r="787" spans="1:25" ht="12.75">
      <c r="A787" s="64"/>
      <c r="B787" s="64"/>
      <c r="C787" s="64"/>
      <c r="D787" s="64"/>
      <c r="E787" s="64"/>
      <c r="F787" s="64"/>
      <c r="G787" s="64"/>
      <c r="H787" s="64"/>
      <c r="I787" s="64"/>
      <c r="J787" s="62"/>
      <c r="K787" s="62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</row>
    <row r="788" spans="1:25" ht="12.75">
      <c r="A788" s="64"/>
      <c r="B788" s="64"/>
      <c r="C788" s="64"/>
      <c r="D788" s="64"/>
      <c r="E788" s="64"/>
      <c r="F788" s="64"/>
      <c r="G788" s="64"/>
      <c r="H788" s="64"/>
      <c r="I788" s="64"/>
      <c r="J788" s="62"/>
      <c r="K788" s="62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</row>
    <row r="789" spans="1:25" ht="12.75">
      <c r="A789" s="64"/>
      <c r="B789" s="64"/>
      <c r="C789" s="64"/>
      <c r="D789" s="64"/>
      <c r="E789" s="64"/>
      <c r="F789" s="64"/>
      <c r="G789" s="64"/>
      <c r="H789" s="64"/>
      <c r="I789" s="64"/>
      <c r="J789" s="62"/>
      <c r="K789" s="62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</row>
    <row r="790" spans="1:25" ht="12.75">
      <c r="A790" s="64"/>
      <c r="B790" s="64"/>
      <c r="C790" s="64"/>
      <c r="D790" s="64"/>
      <c r="E790" s="64"/>
      <c r="F790" s="64"/>
      <c r="G790" s="64"/>
      <c r="H790" s="64"/>
      <c r="I790" s="64"/>
      <c r="J790" s="62"/>
      <c r="K790" s="62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</row>
    <row r="791" spans="1:25" ht="12.75">
      <c r="A791" s="64"/>
      <c r="B791" s="64"/>
      <c r="C791" s="64"/>
      <c r="D791" s="64"/>
      <c r="E791" s="64"/>
      <c r="F791" s="64"/>
      <c r="G791" s="64"/>
      <c r="H791" s="64"/>
      <c r="I791" s="64"/>
      <c r="J791" s="62"/>
      <c r="K791" s="62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</row>
    <row r="792" spans="1:25" ht="12.75">
      <c r="A792" s="64"/>
      <c r="B792" s="64"/>
      <c r="C792" s="64"/>
      <c r="D792" s="64"/>
      <c r="E792" s="64"/>
      <c r="F792" s="64"/>
      <c r="G792" s="64"/>
      <c r="H792" s="64"/>
      <c r="I792" s="64"/>
      <c r="J792" s="62"/>
      <c r="K792" s="62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</row>
    <row r="793" spans="1:25" ht="12.75">
      <c r="A793" s="64"/>
      <c r="B793" s="64"/>
      <c r="C793" s="64"/>
      <c r="D793" s="64"/>
      <c r="E793" s="64"/>
      <c r="F793" s="64"/>
      <c r="G793" s="64"/>
      <c r="H793" s="64"/>
      <c r="I793" s="64"/>
      <c r="J793" s="62"/>
      <c r="K793" s="62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</row>
    <row r="794" spans="1:25" ht="12.75">
      <c r="A794" s="64"/>
      <c r="B794" s="64"/>
      <c r="C794" s="64"/>
      <c r="D794" s="64"/>
      <c r="E794" s="64"/>
      <c r="F794" s="64"/>
      <c r="G794" s="64"/>
      <c r="H794" s="64"/>
      <c r="I794" s="64"/>
      <c r="J794" s="62"/>
      <c r="K794" s="62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</row>
    <row r="795" spans="1:25" ht="12.75">
      <c r="A795" s="64"/>
      <c r="B795" s="64"/>
      <c r="C795" s="64"/>
      <c r="D795" s="64"/>
      <c r="E795" s="64"/>
      <c r="F795" s="64"/>
      <c r="G795" s="64"/>
      <c r="H795" s="64"/>
      <c r="I795" s="64"/>
      <c r="J795" s="62"/>
      <c r="K795" s="62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</row>
    <row r="796" spans="1:25" ht="12.75">
      <c r="A796" s="64"/>
      <c r="B796" s="64"/>
      <c r="C796" s="64"/>
      <c r="D796" s="64"/>
      <c r="E796" s="64"/>
      <c r="F796" s="64"/>
      <c r="G796" s="64"/>
      <c r="H796" s="64"/>
      <c r="I796" s="64"/>
      <c r="J796" s="62"/>
      <c r="K796" s="62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</row>
    <row r="797" spans="1:25" ht="12.75">
      <c r="A797" s="64"/>
      <c r="B797" s="64"/>
      <c r="C797" s="64"/>
      <c r="D797" s="64"/>
      <c r="E797" s="64"/>
      <c r="F797" s="64"/>
      <c r="G797" s="64"/>
      <c r="H797" s="64"/>
      <c r="I797" s="64"/>
      <c r="J797" s="62"/>
      <c r="K797" s="62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</row>
    <row r="798" spans="1:25" ht="12.75">
      <c r="A798" s="64"/>
      <c r="B798" s="64"/>
      <c r="C798" s="64"/>
      <c r="D798" s="64"/>
      <c r="E798" s="64"/>
      <c r="F798" s="64"/>
      <c r="G798" s="64"/>
      <c r="H798" s="64"/>
      <c r="I798" s="64"/>
      <c r="J798" s="62"/>
      <c r="K798" s="62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</row>
    <row r="799" spans="1:25" ht="12.75">
      <c r="A799" s="64"/>
      <c r="B799" s="64"/>
      <c r="C799" s="64"/>
      <c r="D799" s="64"/>
      <c r="E799" s="64"/>
      <c r="F799" s="64"/>
      <c r="G799" s="64"/>
      <c r="H799" s="64"/>
      <c r="I799" s="64"/>
      <c r="J799" s="62"/>
      <c r="K799" s="62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</row>
    <row r="800" spans="1:25" ht="12.75">
      <c r="A800" s="64"/>
      <c r="B800" s="64"/>
      <c r="C800" s="64"/>
      <c r="D800" s="64"/>
      <c r="E800" s="64"/>
      <c r="F800" s="64"/>
      <c r="G800" s="64"/>
      <c r="H800" s="64"/>
      <c r="I800" s="64"/>
      <c r="J800" s="62"/>
      <c r="K800" s="62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</row>
    <row r="801" spans="1:25" ht="12.75">
      <c r="A801" s="64"/>
      <c r="B801" s="64"/>
      <c r="C801" s="64"/>
      <c r="D801" s="64"/>
      <c r="E801" s="64"/>
      <c r="F801" s="64"/>
      <c r="G801" s="64"/>
      <c r="H801" s="64"/>
      <c r="I801" s="64"/>
      <c r="J801" s="62"/>
      <c r="K801" s="62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</row>
    <row r="802" spans="1:25" ht="12.75">
      <c r="A802" s="64"/>
      <c r="B802" s="64"/>
      <c r="C802" s="64"/>
      <c r="D802" s="64"/>
      <c r="E802" s="64"/>
      <c r="F802" s="64"/>
      <c r="G802" s="64"/>
      <c r="H802" s="64"/>
      <c r="I802" s="64"/>
      <c r="J802" s="62"/>
      <c r="K802" s="62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</row>
    <row r="803" spans="1:25" ht="12.75">
      <c r="A803" s="64"/>
      <c r="B803" s="64"/>
      <c r="C803" s="64"/>
      <c r="D803" s="64"/>
      <c r="E803" s="64"/>
      <c r="F803" s="64"/>
      <c r="G803" s="64"/>
      <c r="H803" s="64"/>
      <c r="I803" s="64"/>
      <c r="J803" s="62"/>
      <c r="K803" s="62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</row>
    <row r="804" spans="1:25" ht="12.75">
      <c r="A804" s="64"/>
      <c r="B804" s="64"/>
      <c r="C804" s="64"/>
      <c r="D804" s="64"/>
      <c r="E804" s="64"/>
      <c r="F804" s="64"/>
      <c r="G804" s="64"/>
      <c r="H804" s="64"/>
      <c r="I804" s="64"/>
      <c r="J804" s="62"/>
      <c r="K804" s="62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</row>
    <row r="805" spans="1:25" ht="12.75">
      <c r="A805" s="64"/>
      <c r="B805" s="64"/>
      <c r="C805" s="64"/>
      <c r="D805" s="64"/>
      <c r="E805" s="64"/>
      <c r="F805" s="64"/>
      <c r="G805" s="64"/>
      <c r="H805" s="64"/>
      <c r="I805" s="64"/>
      <c r="J805" s="62"/>
      <c r="K805" s="62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</row>
    <row r="806" spans="1:25" ht="12.75">
      <c r="A806" s="64"/>
      <c r="B806" s="64"/>
      <c r="C806" s="64"/>
      <c r="D806" s="64"/>
      <c r="E806" s="64"/>
      <c r="F806" s="64"/>
      <c r="G806" s="64"/>
      <c r="H806" s="64"/>
      <c r="I806" s="64"/>
      <c r="J806" s="62"/>
      <c r="K806" s="62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</row>
    <row r="807" spans="1:25" ht="12.75">
      <c r="A807" s="64"/>
      <c r="B807" s="64"/>
      <c r="C807" s="64"/>
      <c r="D807" s="64"/>
      <c r="E807" s="64"/>
      <c r="F807" s="64"/>
      <c r="G807" s="64"/>
      <c r="H807" s="64"/>
      <c r="I807" s="64"/>
      <c r="J807" s="62"/>
      <c r="K807" s="62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</row>
    <row r="808" spans="1:25" ht="12.75">
      <c r="A808" s="64"/>
      <c r="B808" s="64"/>
      <c r="C808" s="64"/>
      <c r="D808" s="64"/>
      <c r="E808" s="64"/>
      <c r="F808" s="64"/>
      <c r="G808" s="64"/>
      <c r="H808" s="64"/>
      <c r="I808" s="64"/>
      <c r="J808" s="62"/>
      <c r="K808" s="62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</row>
    <row r="809" spans="1:25" ht="12.75">
      <c r="A809" s="64"/>
      <c r="B809" s="64"/>
      <c r="C809" s="64"/>
      <c r="D809" s="64"/>
      <c r="E809" s="64"/>
      <c r="F809" s="64"/>
      <c r="G809" s="64"/>
      <c r="H809" s="64"/>
      <c r="I809" s="64"/>
      <c r="J809" s="62"/>
      <c r="K809" s="62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</row>
    <row r="810" spans="1:25" ht="12.75">
      <c r="A810" s="64"/>
      <c r="B810" s="64"/>
      <c r="C810" s="64"/>
      <c r="D810" s="64"/>
      <c r="E810" s="64"/>
      <c r="F810" s="64"/>
      <c r="G810" s="64"/>
      <c r="H810" s="64"/>
      <c r="I810" s="64"/>
      <c r="J810" s="62"/>
      <c r="K810" s="62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</row>
    <row r="811" spans="1:25" ht="12.75">
      <c r="A811" s="64"/>
      <c r="B811" s="64"/>
      <c r="C811" s="64"/>
      <c r="D811" s="64"/>
      <c r="E811" s="64"/>
      <c r="F811" s="64"/>
      <c r="G811" s="64"/>
      <c r="H811" s="64"/>
      <c r="I811" s="64"/>
      <c r="J811" s="62"/>
      <c r="K811" s="62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</row>
    <row r="812" spans="1:25" ht="12.75">
      <c r="A812" s="64"/>
      <c r="B812" s="64"/>
      <c r="C812" s="64"/>
      <c r="D812" s="64"/>
      <c r="E812" s="64"/>
      <c r="F812" s="64"/>
      <c r="G812" s="64"/>
      <c r="H812" s="64"/>
      <c r="I812" s="64"/>
      <c r="J812" s="62"/>
      <c r="K812" s="62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</row>
    <row r="813" spans="1:25" ht="12.75">
      <c r="A813" s="64"/>
      <c r="B813" s="64"/>
      <c r="C813" s="64"/>
      <c r="D813" s="64"/>
      <c r="E813" s="64"/>
      <c r="F813" s="64"/>
      <c r="G813" s="64"/>
      <c r="H813" s="64"/>
      <c r="I813" s="64"/>
      <c r="J813" s="62"/>
      <c r="K813" s="62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</row>
    <row r="814" spans="1:25" ht="12.75">
      <c r="A814" s="64"/>
      <c r="B814" s="64"/>
      <c r="C814" s="64"/>
      <c r="D814" s="64"/>
      <c r="E814" s="64"/>
      <c r="F814" s="64"/>
      <c r="G814" s="64"/>
      <c r="H814" s="64"/>
      <c r="I814" s="64"/>
      <c r="J814" s="62"/>
      <c r="K814" s="62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</row>
    <row r="815" spans="1:25" ht="12.75">
      <c r="A815" s="64"/>
      <c r="B815" s="64"/>
      <c r="C815" s="64"/>
      <c r="D815" s="64"/>
      <c r="E815" s="64"/>
      <c r="F815" s="64"/>
      <c r="G815" s="64"/>
      <c r="H815" s="64"/>
      <c r="I815" s="64"/>
      <c r="J815" s="62"/>
      <c r="K815" s="62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</row>
    <row r="816" spans="1:25" ht="12.75">
      <c r="A816" s="64"/>
      <c r="B816" s="64"/>
      <c r="C816" s="64"/>
      <c r="D816" s="64"/>
      <c r="E816" s="64"/>
      <c r="F816" s="64"/>
      <c r="G816" s="64"/>
      <c r="H816" s="64"/>
      <c r="I816" s="64"/>
      <c r="J816" s="62"/>
      <c r="K816" s="62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</row>
    <row r="817" spans="1:25" ht="12.75">
      <c r="A817" s="64"/>
      <c r="B817" s="64"/>
      <c r="C817" s="64"/>
      <c r="D817" s="64"/>
      <c r="E817" s="64"/>
      <c r="F817" s="64"/>
      <c r="G817" s="64"/>
      <c r="H817" s="64"/>
      <c r="I817" s="64"/>
      <c r="J817" s="62"/>
      <c r="K817" s="62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</row>
    <row r="818" spans="1:25" ht="12.75">
      <c r="A818" s="64"/>
      <c r="B818" s="64"/>
      <c r="C818" s="64"/>
      <c r="D818" s="64"/>
      <c r="E818" s="64"/>
      <c r="F818" s="64"/>
      <c r="G818" s="64"/>
      <c r="H818" s="64"/>
      <c r="I818" s="64"/>
      <c r="J818" s="62"/>
      <c r="K818" s="62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</row>
    <row r="819" spans="1:25" ht="12.75">
      <c r="A819" s="64"/>
      <c r="B819" s="64"/>
      <c r="C819" s="64"/>
      <c r="D819" s="64"/>
      <c r="E819" s="64"/>
      <c r="F819" s="64"/>
      <c r="G819" s="64"/>
      <c r="H819" s="64"/>
      <c r="I819" s="64"/>
      <c r="J819" s="62"/>
      <c r="K819" s="62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</row>
    <row r="820" spans="1:25" ht="12.75">
      <c r="A820" s="64"/>
      <c r="B820" s="64"/>
      <c r="C820" s="64"/>
      <c r="D820" s="64"/>
      <c r="E820" s="64"/>
      <c r="F820" s="64"/>
      <c r="G820" s="64"/>
      <c r="H820" s="64"/>
      <c r="I820" s="64"/>
      <c r="J820" s="62"/>
      <c r="K820" s="62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</row>
    <row r="821" spans="1:25" ht="12.75">
      <c r="A821" s="64"/>
      <c r="B821" s="64"/>
      <c r="C821" s="64"/>
      <c r="D821" s="64"/>
      <c r="E821" s="64"/>
      <c r="F821" s="64"/>
      <c r="G821" s="64"/>
      <c r="H821" s="64"/>
      <c r="I821" s="64"/>
      <c r="J821" s="62"/>
      <c r="K821" s="62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</row>
    <row r="822" spans="1:25" ht="12.75">
      <c r="A822" s="64"/>
      <c r="B822" s="64"/>
      <c r="C822" s="64"/>
      <c r="D822" s="64"/>
      <c r="E822" s="64"/>
      <c r="F822" s="64"/>
      <c r="G822" s="64"/>
      <c r="H822" s="64"/>
      <c r="I822" s="64"/>
      <c r="J822" s="62"/>
      <c r="K822" s="62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</row>
    <row r="823" spans="1:25" ht="12.75">
      <c r="A823" s="64"/>
      <c r="B823" s="64"/>
      <c r="C823" s="64"/>
      <c r="D823" s="64"/>
      <c r="E823" s="64"/>
      <c r="F823" s="64"/>
      <c r="G823" s="64"/>
      <c r="H823" s="64"/>
      <c r="I823" s="64"/>
      <c r="J823" s="62"/>
      <c r="K823" s="62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</row>
    <row r="824" spans="1:25" ht="12.75">
      <c r="A824" s="64"/>
      <c r="B824" s="64"/>
      <c r="C824" s="64"/>
      <c r="D824" s="64"/>
      <c r="E824" s="64"/>
      <c r="F824" s="64"/>
      <c r="G824" s="64"/>
      <c r="H824" s="64"/>
      <c r="I824" s="64"/>
      <c r="J824" s="62"/>
      <c r="K824" s="62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</row>
    <row r="825" spans="1:25" ht="12.75">
      <c r="A825" s="64"/>
      <c r="B825" s="64"/>
      <c r="C825" s="64"/>
      <c r="D825" s="64"/>
      <c r="E825" s="64"/>
      <c r="F825" s="64"/>
      <c r="G825" s="64"/>
      <c r="H825" s="64"/>
      <c r="I825" s="64"/>
      <c r="J825" s="62"/>
      <c r="K825" s="62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</row>
    <row r="826" spans="1:25" ht="12.75">
      <c r="A826" s="64"/>
      <c r="B826" s="64"/>
      <c r="C826" s="64"/>
      <c r="D826" s="64"/>
      <c r="E826" s="64"/>
      <c r="F826" s="64"/>
      <c r="G826" s="64"/>
      <c r="H826" s="64"/>
      <c r="I826" s="64"/>
      <c r="J826" s="62"/>
      <c r="K826" s="62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</row>
    <row r="827" spans="1:25" ht="12.75">
      <c r="A827" s="64"/>
      <c r="B827" s="64"/>
      <c r="C827" s="64"/>
      <c r="D827" s="64"/>
      <c r="E827" s="64"/>
      <c r="F827" s="64"/>
      <c r="G827" s="64"/>
      <c r="H827" s="64"/>
      <c r="I827" s="64"/>
      <c r="J827" s="62"/>
      <c r="K827" s="62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</row>
    <row r="828" spans="1:25" ht="12.75">
      <c r="A828" s="64"/>
      <c r="B828" s="64"/>
      <c r="C828" s="64"/>
      <c r="D828" s="64"/>
      <c r="E828" s="64"/>
      <c r="F828" s="64"/>
      <c r="G828" s="64"/>
      <c r="H828" s="64"/>
      <c r="I828" s="64"/>
      <c r="J828" s="62"/>
      <c r="K828" s="62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</row>
    <row r="829" spans="1:25" ht="12.75">
      <c r="A829" s="64"/>
      <c r="B829" s="64"/>
      <c r="C829" s="64"/>
      <c r="D829" s="64"/>
      <c r="E829" s="64"/>
      <c r="F829" s="64"/>
      <c r="G829" s="64"/>
      <c r="H829" s="64"/>
      <c r="I829" s="64"/>
      <c r="J829" s="62"/>
      <c r="K829" s="62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</row>
    <row r="830" spans="1:25" ht="12.75">
      <c r="A830" s="64"/>
      <c r="B830" s="64"/>
      <c r="C830" s="64"/>
      <c r="D830" s="64"/>
      <c r="E830" s="64"/>
      <c r="F830" s="64"/>
      <c r="G830" s="64"/>
      <c r="H830" s="64"/>
      <c r="I830" s="64"/>
      <c r="J830" s="62"/>
      <c r="K830" s="62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</row>
    <row r="831" spans="1:25" ht="12.75">
      <c r="A831" s="64"/>
      <c r="B831" s="64"/>
      <c r="C831" s="64"/>
      <c r="D831" s="64"/>
      <c r="E831" s="64"/>
      <c r="F831" s="64"/>
      <c r="G831" s="64"/>
      <c r="H831" s="64"/>
      <c r="I831" s="64"/>
      <c r="J831" s="62"/>
      <c r="K831" s="62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</row>
    <row r="832" spans="1:25" ht="12.75">
      <c r="A832" s="64"/>
      <c r="B832" s="64"/>
      <c r="C832" s="64"/>
      <c r="D832" s="64"/>
      <c r="E832" s="64"/>
      <c r="F832" s="64"/>
      <c r="G832" s="64"/>
      <c r="H832" s="64"/>
      <c r="I832" s="64"/>
      <c r="J832" s="62"/>
      <c r="K832" s="62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</row>
    <row r="833" spans="1:25" ht="12.75">
      <c r="A833" s="64"/>
      <c r="B833" s="64"/>
      <c r="C833" s="64"/>
      <c r="D833" s="64"/>
      <c r="E833" s="64"/>
      <c r="F833" s="64"/>
      <c r="G833" s="64"/>
      <c r="H833" s="64"/>
      <c r="I833" s="64"/>
      <c r="J833" s="62"/>
      <c r="K833" s="62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</row>
    <row r="834" spans="1:25" ht="12.75">
      <c r="A834" s="64"/>
      <c r="B834" s="64"/>
      <c r="C834" s="64"/>
      <c r="D834" s="64"/>
      <c r="E834" s="64"/>
      <c r="F834" s="64"/>
      <c r="G834" s="64"/>
      <c r="H834" s="64"/>
      <c r="I834" s="64"/>
      <c r="J834" s="62"/>
      <c r="K834" s="62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</row>
    <row r="835" spans="1:25" ht="12.75">
      <c r="A835" s="64"/>
      <c r="B835" s="64"/>
      <c r="C835" s="64"/>
      <c r="D835" s="64"/>
      <c r="E835" s="64"/>
      <c r="F835" s="64"/>
      <c r="G835" s="64"/>
      <c r="H835" s="64"/>
      <c r="I835" s="64"/>
      <c r="J835" s="62"/>
      <c r="K835" s="62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</row>
    <row r="836" spans="1:25" ht="12.75">
      <c r="A836" s="64"/>
      <c r="B836" s="64"/>
      <c r="C836" s="64"/>
      <c r="D836" s="64"/>
      <c r="E836" s="64"/>
      <c r="F836" s="64"/>
      <c r="G836" s="64"/>
      <c r="H836" s="64"/>
      <c r="I836" s="64"/>
      <c r="J836" s="62"/>
      <c r="K836" s="62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</row>
    <row r="837" spans="1:25" ht="12.75">
      <c r="A837" s="64"/>
      <c r="B837" s="64"/>
      <c r="C837" s="64"/>
      <c r="D837" s="64"/>
      <c r="E837" s="64"/>
      <c r="F837" s="64"/>
      <c r="G837" s="64"/>
      <c r="H837" s="64"/>
      <c r="I837" s="64"/>
      <c r="J837" s="62"/>
      <c r="K837" s="62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</row>
    <row r="838" spans="1:25" ht="12.75">
      <c r="A838" s="64"/>
      <c r="B838" s="64"/>
      <c r="C838" s="64"/>
      <c r="D838" s="64"/>
      <c r="E838" s="64"/>
      <c r="F838" s="64"/>
      <c r="G838" s="64"/>
      <c r="H838" s="64"/>
      <c r="I838" s="64"/>
      <c r="J838" s="62"/>
      <c r="K838" s="62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</row>
    <row r="839" spans="1:25" ht="12.75">
      <c r="A839" s="64"/>
      <c r="B839" s="64"/>
      <c r="C839" s="64"/>
      <c r="D839" s="64"/>
      <c r="E839" s="64"/>
      <c r="F839" s="64"/>
      <c r="G839" s="64"/>
      <c r="H839" s="64"/>
      <c r="I839" s="64"/>
      <c r="J839" s="62"/>
      <c r="K839" s="62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</row>
    <row r="840" spans="1:25" ht="12.75">
      <c r="A840" s="64"/>
      <c r="B840" s="64"/>
      <c r="C840" s="64"/>
      <c r="D840" s="64"/>
      <c r="E840" s="64"/>
      <c r="F840" s="64"/>
      <c r="G840" s="64"/>
      <c r="H840" s="64"/>
      <c r="I840" s="64"/>
      <c r="J840" s="62"/>
      <c r="K840" s="62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</row>
    <row r="841" spans="1:25" ht="12.75">
      <c r="A841" s="64"/>
      <c r="B841" s="64"/>
      <c r="C841" s="64"/>
      <c r="D841" s="64"/>
      <c r="E841" s="64"/>
      <c r="F841" s="64"/>
      <c r="G841" s="64"/>
      <c r="H841" s="64"/>
      <c r="I841" s="64"/>
      <c r="J841" s="62"/>
      <c r="K841" s="62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</row>
    <row r="842" spans="1:25" ht="12.75">
      <c r="A842" s="64"/>
      <c r="B842" s="64"/>
      <c r="C842" s="64"/>
      <c r="D842" s="64"/>
      <c r="E842" s="64"/>
      <c r="F842" s="64"/>
      <c r="G842" s="64"/>
      <c r="H842" s="64"/>
      <c r="I842" s="64"/>
      <c r="J842" s="62"/>
      <c r="K842" s="62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</row>
    <row r="843" spans="1:25" ht="12.75">
      <c r="A843" s="64"/>
      <c r="B843" s="64"/>
      <c r="C843" s="64"/>
      <c r="D843" s="64"/>
      <c r="E843" s="64"/>
      <c r="F843" s="64"/>
      <c r="G843" s="64"/>
      <c r="H843" s="64"/>
      <c r="I843" s="64"/>
      <c r="J843" s="62"/>
      <c r="K843" s="62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</row>
    <row r="844" spans="1:25" ht="12.75">
      <c r="A844" s="64"/>
      <c r="B844" s="64"/>
      <c r="C844" s="64"/>
      <c r="D844" s="64"/>
      <c r="E844" s="64"/>
      <c r="F844" s="64"/>
      <c r="G844" s="64"/>
      <c r="H844" s="64"/>
      <c r="I844" s="64"/>
      <c r="J844" s="62"/>
      <c r="K844" s="62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</row>
    <row r="845" spans="1:25" ht="12.75">
      <c r="A845" s="64"/>
      <c r="B845" s="64"/>
      <c r="C845" s="64"/>
      <c r="D845" s="64"/>
      <c r="E845" s="64"/>
      <c r="F845" s="64"/>
      <c r="G845" s="64"/>
      <c r="H845" s="64"/>
      <c r="I845" s="64"/>
      <c r="J845" s="62"/>
      <c r="K845" s="62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</row>
    <row r="846" spans="1:25" ht="12.75">
      <c r="A846" s="64"/>
      <c r="B846" s="64"/>
      <c r="C846" s="64"/>
      <c r="D846" s="64"/>
      <c r="E846" s="64"/>
      <c r="F846" s="64"/>
      <c r="G846" s="64"/>
      <c r="H846" s="64"/>
      <c r="I846" s="64"/>
      <c r="J846" s="62"/>
      <c r="K846" s="62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</row>
    <row r="847" spans="1:25" ht="12.75">
      <c r="A847" s="64"/>
      <c r="B847" s="64"/>
      <c r="C847" s="64"/>
      <c r="D847" s="64"/>
      <c r="E847" s="64"/>
      <c r="F847" s="64"/>
      <c r="G847" s="64"/>
      <c r="H847" s="64"/>
      <c r="I847" s="64"/>
      <c r="J847" s="62"/>
      <c r="K847" s="62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</row>
    <row r="848" spans="1:25" ht="12.75">
      <c r="A848" s="64"/>
      <c r="B848" s="64"/>
      <c r="C848" s="64"/>
      <c r="D848" s="64"/>
      <c r="E848" s="64"/>
      <c r="F848" s="64"/>
      <c r="G848" s="64"/>
      <c r="H848" s="64"/>
      <c r="I848" s="64"/>
      <c r="J848" s="62"/>
      <c r="K848" s="62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</row>
    <row r="849" spans="1:25" ht="12.75">
      <c r="A849" s="64"/>
      <c r="B849" s="64"/>
      <c r="C849" s="64"/>
      <c r="D849" s="64"/>
      <c r="E849" s="64"/>
      <c r="F849" s="64"/>
      <c r="G849" s="64"/>
      <c r="H849" s="64"/>
      <c r="I849" s="64"/>
      <c r="J849" s="62"/>
      <c r="K849" s="62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</row>
    <row r="850" spans="1:25" ht="12.75">
      <c r="A850" s="64"/>
      <c r="B850" s="64"/>
      <c r="C850" s="64"/>
      <c r="D850" s="64"/>
      <c r="E850" s="64"/>
      <c r="F850" s="64"/>
      <c r="G850" s="64"/>
      <c r="H850" s="64"/>
      <c r="I850" s="64"/>
      <c r="J850" s="62"/>
      <c r="K850" s="62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</row>
    <row r="851" spans="1:25" ht="12.75">
      <c r="A851" s="64"/>
      <c r="B851" s="64"/>
      <c r="C851" s="64"/>
      <c r="D851" s="64"/>
      <c r="E851" s="64"/>
      <c r="F851" s="64"/>
      <c r="G851" s="64"/>
      <c r="H851" s="64"/>
      <c r="I851" s="64"/>
      <c r="J851" s="62"/>
      <c r="K851" s="62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</row>
    <row r="852" spans="1:25" ht="12.75">
      <c r="A852" s="64"/>
      <c r="B852" s="64"/>
      <c r="C852" s="64"/>
      <c r="D852" s="64"/>
      <c r="E852" s="64"/>
      <c r="F852" s="64"/>
      <c r="G852" s="64"/>
      <c r="H852" s="64"/>
      <c r="I852" s="64"/>
      <c r="J852" s="62"/>
      <c r="K852" s="62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</row>
    <row r="853" spans="1:25" ht="12.75">
      <c r="A853" s="64"/>
      <c r="B853" s="64"/>
      <c r="C853" s="64"/>
      <c r="D853" s="64"/>
      <c r="E853" s="64"/>
      <c r="F853" s="64"/>
      <c r="G853" s="64"/>
      <c r="H853" s="64"/>
      <c r="I853" s="64"/>
      <c r="J853" s="62"/>
      <c r="K853" s="62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</row>
    <row r="854" spans="1:25" ht="12.75">
      <c r="A854" s="64"/>
      <c r="B854" s="64"/>
      <c r="C854" s="64"/>
      <c r="D854" s="64"/>
      <c r="E854" s="64"/>
      <c r="F854" s="64"/>
      <c r="G854" s="64"/>
      <c r="H854" s="64"/>
      <c r="I854" s="64"/>
      <c r="J854" s="62"/>
      <c r="K854" s="62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</row>
    <row r="855" spans="1:25" ht="12.75">
      <c r="A855" s="64"/>
      <c r="B855" s="64"/>
      <c r="C855" s="64"/>
      <c r="D855" s="64"/>
      <c r="E855" s="64"/>
      <c r="F855" s="64"/>
      <c r="G855" s="64"/>
      <c r="H855" s="64"/>
      <c r="I855" s="64"/>
      <c r="J855" s="62"/>
      <c r="K855" s="62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</row>
    <row r="856" spans="1:25" ht="12.75">
      <c r="A856" s="64"/>
      <c r="B856" s="64"/>
      <c r="C856" s="64"/>
      <c r="D856" s="64"/>
      <c r="E856" s="64"/>
      <c r="F856" s="64"/>
      <c r="G856" s="64"/>
      <c r="H856" s="64"/>
      <c r="I856" s="64"/>
      <c r="J856" s="62"/>
      <c r="K856" s="62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</row>
    <row r="857" spans="1:25" ht="12.75">
      <c r="A857" s="64"/>
      <c r="B857" s="64"/>
      <c r="C857" s="64"/>
      <c r="D857" s="64"/>
      <c r="E857" s="64"/>
      <c r="F857" s="64"/>
      <c r="G857" s="64"/>
      <c r="H857" s="64"/>
      <c r="I857" s="64"/>
      <c r="J857" s="62"/>
      <c r="K857" s="62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</row>
    <row r="858" spans="1:25" ht="12.75">
      <c r="A858" s="64"/>
      <c r="B858" s="64"/>
      <c r="C858" s="64"/>
      <c r="D858" s="64"/>
      <c r="E858" s="64"/>
      <c r="F858" s="64"/>
      <c r="G858" s="64"/>
      <c r="H858" s="64"/>
      <c r="I858" s="64"/>
      <c r="J858" s="62"/>
      <c r="K858" s="62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</row>
    <row r="859" spans="1:25" ht="12.75">
      <c r="A859" s="64"/>
      <c r="B859" s="64"/>
      <c r="C859" s="64"/>
      <c r="D859" s="64"/>
      <c r="E859" s="64"/>
      <c r="F859" s="64"/>
      <c r="G859" s="64"/>
      <c r="H859" s="64"/>
      <c r="I859" s="64"/>
      <c r="J859" s="62"/>
      <c r="K859" s="62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</row>
    <row r="860" spans="1:25" ht="12.75">
      <c r="A860" s="64"/>
      <c r="B860" s="64"/>
      <c r="C860" s="64"/>
      <c r="D860" s="64"/>
      <c r="E860" s="64"/>
      <c r="F860" s="64"/>
      <c r="G860" s="64"/>
      <c r="H860" s="64"/>
      <c r="I860" s="64"/>
      <c r="J860" s="62"/>
      <c r="K860" s="62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</row>
    <row r="861" spans="1:25" ht="12.75">
      <c r="A861" s="64"/>
      <c r="B861" s="64"/>
      <c r="C861" s="64"/>
      <c r="D861" s="64"/>
      <c r="E861" s="64"/>
      <c r="F861" s="64"/>
      <c r="G861" s="64"/>
      <c r="H861" s="64"/>
      <c r="I861" s="64"/>
      <c r="J861" s="62"/>
      <c r="K861" s="62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</row>
    <row r="862" spans="1:25" ht="12.75">
      <c r="A862" s="64"/>
      <c r="B862" s="64"/>
      <c r="C862" s="64"/>
      <c r="D862" s="64"/>
      <c r="E862" s="64"/>
      <c r="F862" s="64"/>
      <c r="G862" s="64"/>
      <c r="H862" s="64"/>
      <c r="I862" s="64"/>
      <c r="J862" s="62"/>
      <c r="K862" s="62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</row>
    <row r="863" spans="1:25" ht="12.75">
      <c r="A863" s="64"/>
      <c r="B863" s="64"/>
      <c r="C863" s="64"/>
      <c r="D863" s="64"/>
      <c r="E863" s="64"/>
      <c r="F863" s="64"/>
      <c r="G863" s="64"/>
      <c r="H863" s="64"/>
      <c r="I863" s="64"/>
      <c r="J863" s="62"/>
      <c r="K863" s="62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</row>
    <row r="864" spans="1:25" ht="12.75">
      <c r="A864" s="64"/>
      <c r="B864" s="64"/>
      <c r="C864" s="64"/>
      <c r="D864" s="64"/>
      <c r="E864" s="64"/>
      <c r="F864" s="64"/>
      <c r="G864" s="64"/>
      <c r="H864" s="64"/>
      <c r="I864" s="64"/>
      <c r="J864" s="62"/>
      <c r="K864" s="62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</row>
    <row r="865" spans="1:25" ht="12.75">
      <c r="A865" s="64"/>
      <c r="B865" s="64"/>
      <c r="C865" s="64"/>
      <c r="D865" s="64"/>
      <c r="E865" s="64"/>
      <c r="F865" s="64"/>
      <c r="G865" s="64"/>
      <c r="H865" s="64"/>
      <c r="I865" s="64"/>
      <c r="J865" s="62"/>
      <c r="K865" s="62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</row>
    <row r="866" spans="1:25" ht="12.75">
      <c r="A866" s="64"/>
      <c r="B866" s="64"/>
      <c r="C866" s="64"/>
      <c r="D866" s="64"/>
      <c r="E866" s="64"/>
      <c r="F866" s="64"/>
      <c r="G866" s="64"/>
      <c r="H866" s="64"/>
      <c r="I866" s="64"/>
      <c r="J866" s="62"/>
      <c r="K866" s="62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</row>
    <row r="867" spans="1:25" ht="12.75">
      <c r="A867" s="64"/>
      <c r="B867" s="64"/>
      <c r="C867" s="64"/>
      <c r="D867" s="64"/>
      <c r="E867" s="64"/>
      <c r="F867" s="64"/>
      <c r="G867" s="64"/>
      <c r="H867" s="64"/>
      <c r="I867" s="64"/>
      <c r="J867" s="62"/>
      <c r="K867" s="62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</row>
    <row r="868" spans="1:25" ht="12.75">
      <c r="A868" s="64"/>
      <c r="B868" s="64"/>
      <c r="C868" s="64"/>
      <c r="D868" s="64"/>
      <c r="E868" s="64"/>
      <c r="F868" s="64"/>
      <c r="G868" s="64"/>
      <c r="H868" s="64"/>
      <c r="I868" s="64"/>
      <c r="J868" s="62"/>
      <c r="K868" s="62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</row>
    <row r="869" spans="1:25" ht="12.75">
      <c r="A869" s="64"/>
      <c r="B869" s="64"/>
      <c r="C869" s="64"/>
      <c r="D869" s="64"/>
      <c r="E869" s="64"/>
      <c r="F869" s="64"/>
      <c r="G869" s="64"/>
      <c r="H869" s="64"/>
      <c r="I869" s="64"/>
      <c r="J869" s="62"/>
      <c r="K869" s="62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</row>
    <row r="870" spans="1:25" ht="12.75">
      <c r="A870" s="64"/>
      <c r="B870" s="64"/>
      <c r="C870" s="64"/>
      <c r="D870" s="64"/>
      <c r="E870" s="64"/>
      <c r="F870" s="64"/>
      <c r="G870" s="64"/>
      <c r="H870" s="64"/>
      <c r="I870" s="64"/>
      <c r="J870" s="62"/>
      <c r="K870" s="62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</row>
    <row r="871" spans="1:25" ht="12.75">
      <c r="A871" s="64"/>
      <c r="B871" s="64"/>
      <c r="C871" s="64"/>
      <c r="D871" s="64"/>
      <c r="E871" s="64"/>
      <c r="F871" s="64"/>
      <c r="G871" s="64"/>
      <c r="H871" s="64"/>
      <c r="I871" s="64"/>
      <c r="J871" s="62"/>
      <c r="K871" s="62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</row>
    <row r="872" spans="1:25" ht="12.75">
      <c r="A872" s="64"/>
      <c r="B872" s="64"/>
      <c r="C872" s="64"/>
      <c r="D872" s="64"/>
      <c r="E872" s="64"/>
      <c r="F872" s="64"/>
      <c r="G872" s="64"/>
      <c r="H872" s="64"/>
      <c r="I872" s="64"/>
      <c r="J872" s="62"/>
      <c r="K872" s="62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</row>
    <row r="873" spans="1:25" ht="12.75">
      <c r="A873" s="64"/>
      <c r="B873" s="64"/>
      <c r="C873" s="64"/>
      <c r="D873" s="64"/>
      <c r="E873" s="64"/>
      <c r="F873" s="64"/>
      <c r="G873" s="64"/>
      <c r="H873" s="64"/>
      <c r="I873" s="64"/>
      <c r="J873" s="62"/>
      <c r="K873" s="62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</row>
    <row r="874" spans="1:25" ht="12.75">
      <c r="A874" s="64"/>
      <c r="B874" s="64"/>
      <c r="C874" s="64"/>
      <c r="D874" s="64"/>
      <c r="E874" s="64"/>
      <c r="F874" s="64"/>
      <c r="G874" s="64"/>
      <c r="H874" s="64"/>
      <c r="I874" s="64"/>
      <c r="J874" s="62"/>
      <c r="K874" s="62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</row>
    <row r="875" spans="1:25" ht="12.75">
      <c r="A875" s="64"/>
      <c r="B875" s="64"/>
      <c r="C875" s="64"/>
      <c r="D875" s="64"/>
      <c r="E875" s="64"/>
      <c r="F875" s="64"/>
      <c r="G875" s="64"/>
      <c r="H875" s="64"/>
      <c r="I875" s="64"/>
      <c r="J875" s="62"/>
      <c r="K875" s="62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</row>
    <row r="876" spans="1:25" ht="12.75">
      <c r="A876" s="64"/>
      <c r="B876" s="64"/>
      <c r="C876" s="64"/>
      <c r="D876" s="64"/>
      <c r="E876" s="64"/>
      <c r="F876" s="64"/>
      <c r="G876" s="64"/>
      <c r="H876" s="64"/>
      <c r="I876" s="64"/>
      <c r="J876" s="62"/>
      <c r="K876" s="62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</row>
    <row r="877" spans="1:25" ht="12.75">
      <c r="A877" s="64"/>
      <c r="B877" s="64"/>
      <c r="C877" s="64"/>
      <c r="D877" s="64"/>
      <c r="E877" s="64"/>
      <c r="F877" s="64"/>
      <c r="G877" s="64"/>
      <c r="H877" s="64"/>
      <c r="I877" s="64"/>
      <c r="J877" s="62"/>
      <c r="K877" s="62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</row>
    <row r="878" spans="1:25" ht="12.75">
      <c r="A878" s="64"/>
      <c r="B878" s="64"/>
      <c r="C878" s="64"/>
      <c r="D878" s="64"/>
      <c r="E878" s="64"/>
      <c r="F878" s="64"/>
      <c r="G878" s="64"/>
      <c r="H878" s="64"/>
      <c r="I878" s="64"/>
      <c r="J878" s="62"/>
      <c r="K878" s="62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</row>
    <row r="879" spans="1:25" ht="12.75">
      <c r="A879" s="64"/>
      <c r="B879" s="64"/>
      <c r="C879" s="64"/>
      <c r="D879" s="64"/>
      <c r="E879" s="64"/>
      <c r="F879" s="64"/>
      <c r="G879" s="64"/>
      <c r="H879" s="64"/>
      <c r="I879" s="64"/>
      <c r="J879" s="62"/>
      <c r="K879" s="62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</row>
    <row r="880" spans="1:25" ht="12.75">
      <c r="A880" s="64"/>
      <c r="B880" s="64"/>
      <c r="C880" s="64"/>
      <c r="D880" s="64"/>
      <c r="E880" s="64"/>
      <c r="F880" s="64"/>
      <c r="G880" s="64"/>
      <c r="H880" s="64"/>
      <c r="I880" s="64"/>
      <c r="J880" s="62"/>
      <c r="K880" s="62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</row>
    <row r="881" spans="1:25" ht="12.75">
      <c r="A881" s="64"/>
      <c r="B881" s="64"/>
      <c r="C881" s="64"/>
      <c r="D881" s="64"/>
      <c r="E881" s="64"/>
      <c r="F881" s="64"/>
      <c r="G881" s="64"/>
      <c r="H881" s="64"/>
      <c r="I881" s="64"/>
      <c r="J881" s="62"/>
      <c r="K881" s="62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</row>
    <row r="882" spans="1:25" ht="12.75">
      <c r="A882" s="64"/>
      <c r="B882" s="64"/>
      <c r="C882" s="64"/>
      <c r="D882" s="64"/>
      <c r="E882" s="64"/>
      <c r="F882" s="64"/>
      <c r="G882" s="64"/>
      <c r="H882" s="64"/>
      <c r="I882" s="64"/>
      <c r="J882" s="62"/>
      <c r="K882" s="62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</row>
    <row r="883" spans="1:25" ht="12.75">
      <c r="A883" s="64"/>
      <c r="B883" s="64"/>
      <c r="C883" s="64"/>
      <c r="D883" s="64"/>
      <c r="E883" s="64"/>
      <c r="F883" s="64"/>
      <c r="G883" s="64"/>
      <c r="H883" s="64"/>
      <c r="I883" s="64"/>
      <c r="J883" s="62"/>
      <c r="K883" s="62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</row>
    <row r="884" spans="1:25" ht="12.75">
      <c r="A884" s="64"/>
      <c r="B884" s="64"/>
      <c r="C884" s="64"/>
      <c r="D884" s="64"/>
      <c r="E884" s="64"/>
      <c r="F884" s="64"/>
      <c r="G884" s="64"/>
      <c r="H884" s="64"/>
      <c r="I884" s="64"/>
      <c r="J884" s="62"/>
      <c r="K884" s="62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</row>
    <row r="885" spans="1:25" ht="12.75">
      <c r="A885" s="64"/>
      <c r="B885" s="64"/>
      <c r="C885" s="64"/>
      <c r="D885" s="64"/>
      <c r="E885" s="64"/>
      <c r="F885" s="64"/>
      <c r="G885" s="64"/>
      <c r="H885" s="64"/>
      <c r="I885" s="64"/>
      <c r="J885" s="62"/>
      <c r="K885" s="62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</row>
    <row r="886" spans="1:25" ht="12.75">
      <c r="A886" s="64"/>
      <c r="B886" s="64"/>
      <c r="C886" s="64"/>
      <c r="D886" s="64"/>
      <c r="E886" s="64"/>
      <c r="F886" s="64"/>
      <c r="G886" s="64"/>
      <c r="H886" s="64"/>
      <c r="I886" s="64"/>
      <c r="J886" s="62"/>
      <c r="K886" s="62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</row>
    <row r="887" spans="1:25" ht="12.75">
      <c r="A887" s="64"/>
      <c r="B887" s="64"/>
      <c r="C887" s="64"/>
      <c r="D887" s="64"/>
      <c r="E887" s="64"/>
      <c r="F887" s="64"/>
      <c r="G887" s="64"/>
      <c r="H887" s="64"/>
      <c r="I887" s="64"/>
      <c r="J887" s="62"/>
      <c r="K887" s="62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</row>
    <row r="888" spans="1:25" ht="12.75">
      <c r="A888" s="64"/>
      <c r="B888" s="64"/>
      <c r="C888" s="64"/>
      <c r="D888" s="64"/>
      <c r="E888" s="64"/>
      <c r="F888" s="64"/>
      <c r="G888" s="64"/>
      <c r="H888" s="64"/>
      <c r="I888" s="64"/>
      <c r="J888" s="62"/>
      <c r="K888" s="62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</row>
    <row r="889" spans="1:25" ht="12.75">
      <c r="A889" s="64"/>
      <c r="B889" s="64"/>
      <c r="C889" s="64"/>
      <c r="D889" s="64"/>
      <c r="E889" s="64"/>
      <c r="F889" s="64"/>
      <c r="G889" s="64"/>
      <c r="H889" s="64"/>
      <c r="I889" s="64"/>
      <c r="J889" s="62"/>
      <c r="K889" s="62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</row>
    <row r="890" spans="1:25" ht="12.75">
      <c r="A890" s="64"/>
      <c r="B890" s="64"/>
      <c r="C890" s="64"/>
      <c r="D890" s="64"/>
      <c r="E890" s="64"/>
      <c r="F890" s="64"/>
      <c r="G890" s="64"/>
      <c r="H890" s="64"/>
      <c r="I890" s="64"/>
      <c r="J890" s="62"/>
      <c r="K890" s="62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</row>
    <row r="891" spans="1:25" ht="12.75">
      <c r="A891" s="64"/>
      <c r="B891" s="64"/>
      <c r="C891" s="64"/>
      <c r="D891" s="64"/>
      <c r="E891" s="64"/>
      <c r="F891" s="64"/>
      <c r="G891" s="64"/>
      <c r="H891" s="64"/>
      <c r="I891" s="64"/>
      <c r="J891" s="62"/>
      <c r="K891" s="62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</row>
    <row r="892" spans="1:25" ht="12.75">
      <c r="A892" s="64"/>
      <c r="B892" s="64"/>
      <c r="C892" s="64"/>
      <c r="D892" s="64"/>
      <c r="E892" s="64"/>
      <c r="F892" s="64"/>
      <c r="G892" s="64"/>
      <c r="H892" s="64"/>
      <c r="I892" s="64"/>
      <c r="J892" s="62"/>
      <c r="K892" s="62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</row>
    <row r="893" spans="1:25" ht="12.75">
      <c r="A893" s="64"/>
      <c r="B893" s="64"/>
      <c r="C893" s="64"/>
      <c r="D893" s="64"/>
      <c r="E893" s="64"/>
      <c r="F893" s="64"/>
      <c r="G893" s="64"/>
      <c r="H893" s="64"/>
      <c r="I893" s="64"/>
      <c r="J893" s="62"/>
      <c r="K893" s="62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</row>
    <row r="894" spans="1:25" ht="12.75">
      <c r="A894" s="64"/>
      <c r="B894" s="64"/>
      <c r="C894" s="64"/>
      <c r="D894" s="64"/>
      <c r="E894" s="64"/>
      <c r="F894" s="64"/>
      <c r="G894" s="64"/>
      <c r="H894" s="64"/>
      <c r="I894" s="64"/>
      <c r="J894" s="62"/>
      <c r="K894" s="62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</row>
    <row r="895" spans="1:25" ht="12.75">
      <c r="A895" s="64"/>
      <c r="B895" s="64"/>
      <c r="C895" s="64"/>
      <c r="D895" s="64"/>
      <c r="E895" s="64"/>
      <c r="F895" s="64"/>
      <c r="G895" s="64"/>
      <c r="H895" s="64"/>
      <c r="I895" s="64"/>
      <c r="J895" s="62"/>
      <c r="K895" s="62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</row>
    <row r="896" spans="1:25" ht="12.75">
      <c r="A896" s="64"/>
      <c r="B896" s="64"/>
      <c r="C896" s="64"/>
      <c r="D896" s="64"/>
      <c r="E896" s="64"/>
      <c r="F896" s="64"/>
      <c r="G896" s="64"/>
      <c r="H896" s="64"/>
      <c r="I896" s="64"/>
      <c r="J896" s="62"/>
      <c r="K896" s="62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</row>
    <row r="897" spans="1:25" ht="12.75">
      <c r="A897" s="64"/>
      <c r="B897" s="64"/>
      <c r="C897" s="64"/>
      <c r="D897" s="64"/>
      <c r="E897" s="64"/>
      <c r="F897" s="64"/>
      <c r="G897" s="64"/>
      <c r="H897" s="64"/>
      <c r="I897" s="64"/>
      <c r="J897" s="62"/>
      <c r="K897" s="62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</row>
    <row r="898" spans="1:25" ht="12.75">
      <c r="A898" s="64"/>
      <c r="B898" s="64"/>
      <c r="C898" s="64"/>
      <c r="D898" s="64"/>
      <c r="E898" s="64"/>
      <c r="F898" s="64"/>
      <c r="G898" s="64"/>
      <c r="H898" s="64"/>
      <c r="I898" s="64"/>
      <c r="J898" s="62"/>
      <c r="K898" s="62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</row>
    <row r="899" spans="1:25" ht="12.75">
      <c r="A899" s="64"/>
      <c r="B899" s="64"/>
      <c r="C899" s="64"/>
      <c r="D899" s="64"/>
      <c r="E899" s="64"/>
      <c r="F899" s="64"/>
      <c r="G899" s="64"/>
      <c r="H899" s="64"/>
      <c r="I899" s="64"/>
      <c r="J899" s="62"/>
      <c r="K899" s="62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</row>
    <row r="900" spans="1:25" ht="12.75">
      <c r="A900" s="64"/>
      <c r="B900" s="64"/>
      <c r="C900" s="64"/>
      <c r="D900" s="64"/>
      <c r="E900" s="64"/>
      <c r="F900" s="64"/>
      <c r="G900" s="64"/>
      <c r="H900" s="64"/>
      <c r="I900" s="64"/>
      <c r="J900" s="62"/>
      <c r="K900" s="62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</row>
    <row r="901" spans="1:25" ht="12.75">
      <c r="A901" s="64"/>
      <c r="B901" s="64"/>
      <c r="C901" s="64"/>
      <c r="D901" s="64"/>
      <c r="E901" s="64"/>
      <c r="F901" s="64"/>
      <c r="G901" s="64"/>
      <c r="H901" s="64"/>
      <c r="I901" s="64"/>
      <c r="J901" s="62"/>
      <c r="K901" s="62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</row>
    <row r="902" spans="1:25" ht="12.75">
      <c r="A902" s="64"/>
      <c r="B902" s="64"/>
      <c r="C902" s="64"/>
      <c r="D902" s="64"/>
      <c r="E902" s="64"/>
      <c r="F902" s="64"/>
      <c r="G902" s="64"/>
      <c r="H902" s="64"/>
      <c r="I902" s="64"/>
      <c r="J902" s="62"/>
      <c r="K902" s="62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</row>
    <row r="903" spans="1:25" ht="12.75">
      <c r="A903" s="64"/>
      <c r="B903" s="64"/>
      <c r="C903" s="64"/>
      <c r="D903" s="64"/>
      <c r="E903" s="64"/>
      <c r="F903" s="64"/>
      <c r="G903" s="64"/>
      <c r="H903" s="64"/>
      <c r="I903" s="64"/>
      <c r="J903" s="62"/>
      <c r="K903" s="62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</row>
    <row r="904" spans="1:25" ht="12.75">
      <c r="A904" s="64"/>
      <c r="B904" s="64"/>
      <c r="C904" s="64"/>
      <c r="D904" s="64"/>
      <c r="E904" s="64"/>
      <c r="F904" s="64"/>
      <c r="G904" s="64"/>
      <c r="H904" s="64"/>
      <c r="I904" s="64"/>
      <c r="J904" s="62"/>
      <c r="K904" s="62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</row>
    <row r="905" spans="1:25" ht="12.75">
      <c r="A905" s="64"/>
      <c r="B905" s="64"/>
      <c r="C905" s="64"/>
      <c r="D905" s="64"/>
      <c r="E905" s="64"/>
      <c r="F905" s="64"/>
      <c r="G905" s="64"/>
      <c r="H905" s="64"/>
      <c r="I905" s="64"/>
      <c r="J905" s="62"/>
      <c r="K905" s="62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</row>
    <row r="906" spans="1:25" ht="12.75">
      <c r="A906" s="64"/>
      <c r="B906" s="64"/>
      <c r="C906" s="64"/>
      <c r="D906" s="64"/>
      <c r="E906" s="64"/>
      <c r="F906" s="64"/>
      <c r="G906" s="64"/>
      <c r="H906" s="64"/>
      <c r="I906" s="64"/>
      <c r="J906" s="62"/>
      <c r="K906" s="62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</row>
    <row r="907" spans="1:25" ht="12.75">
      <c r="A907" s="64"/>
      <c r="B907" s="64"/>
      <c r="C907" s="64"/>
      <c r="D907" s="64"/>
      <c r="E907" s="64"/>
      <c r="F907" s="64"/>
      <c r="G907" s="64"/>
      <c r="H907" s="64"/>
      <c r="I907" s="64"/>
      <c r="J907" s="62"/>
      <c r="K907" s="62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</row>
    <row r="908" spans="1:25" ht="12.75">
      <c r="A908" s="64"/>
      <c r="B908" s="64"/>
      <c r="C908" s="64"/>
      <c r="D908" s="64"/>
      <c r="E908" s="64"/>
      <c r="F908" s="64"/>
      <c r="G908" s="64"/>
      <c r="H908" s="64"/>
      <c r="I908" s="64"/>
      <c r="J908" s="62"/>
      <c r="K908" s="62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</row>
    <row r="909" spans="1:25" ht="12.75">
      <c r="A909" s="64"/>
      <c r="B909" s="64"/>
      <c r="C909" s="64"/>
      <c r="D909" s="64"/>
      <c r="E909" s="64"/>
      <c r="F909" s="64"/>
      <c r="G909" s="64"/>
      <c r="H909" s="64"/>
      <c r="I909" s="64"/>
      <c r="J909" s="62"/>
      <c r="K909" s="62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</row>
    <row r="910" spans="1:25" ht="12.75">
      <c r="A910" s="64"/>
      <c r="B910" s="64"/>
      <c r="C910" s="64"/>
      <c r="D910" s="64"/>
      <c r="E910" s="64"/>
      <c r="F910" s="64"/>
      <c r="G910" s="64"/>
      <c r="H910" s="64"/>
      <c r="I910" s="64"/>
      <c r="J910" s="62"/>
      <c r="K910" s="62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</row>
    <row r="911" spans="1:25" ht="12.75">
      <c r="A911" s="64"/>
      <c r="B911" s="64"/>
      <c r="C911" s="64"/>
      <c r="D911" s="64"/>
      <c r="E911" s="64"/>
      <c r="F911" s="64"/>
      <c r="G911" s="64"/>
      <c r="H911" s="64"/>
      <c r="I911" s="64"/>
      <c r="J911" s="62"/>
      <c r="K911" s="62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</row>
    <row r="912" spans="1:25" ht="12.75">
      <c r="A912" s="64"/>
      <c r="B912" s="64"/>
      <c r="C912" s="64"/>
      <c r="D912" s="64"/>
      <c r="E912" s="64"/>
      <c r="F912" s="64"/>
      <c r="G912" s="64"/>
      <c r="H912" s="64"/>
      <c r="I912" s="64"/>
      <c r="J912" s="62"/>
      <c r="K912" s="62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</row>
    <row r="913" spans="1:25" ht="12.75">
      <c r="A913" s="64"/>
      <c r="B913" s="64"/>
      <c r="C913" s="64"/>
      <c r="D913" s="64"/>
      <c r="E913" s="64"/>
      <c r="F913" s="64"/>
      <c r="G913" s="64"/>
      <c r="H913" s="64"/>
      <c r="I913" s="64"/>
      <c r="J913" s="62"/>
      <c r="K913" s="62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</row>
    <row r="914" spans="1:25" ht="12.75">
      <c r="A914" s="64"/>
      <c r="B914" s="64"/>
      <c r="C914" s="64"/>
      <c r="D914" s="64"/>
      <c r="E914" s="64"/>
      <c r="F914" s="64"/>
      <c r="G914" s="64"/>
      <c r="H914" s="64"/>
      <c r="I914" s="64"/>
      <c r="J914" s="62"/>
      <c r="K914" s="62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</row>
    <row r="915" spans="1:25" ht="12.75">
      <c r="A915" s="64"/>
      <c r="B915" s="64"/>
      <c r="C915" s="64"/>
      <c r="D915" s="64"/>
      <c r="E915" s="64"/>
      <c r="F915" s="64"/>
      <c r="G915" s="64"/>
      <c r="H915" s="64"/>
      <c r="I915" s="64"/>
      <c r="J915" s="62"/>
      <c r="K915" s="62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</row>
    <row r="916" spans="1:25" ht="12.75">
      <c r="A916" s="64"/>
      <c r="B916" s="64"/>
      <c r="C916" s="64"/>
      <c r="D916" s="64"/>
      <c r="E916" s="64"/>
      <c r="F916" s="64"/>
      <c r="G916" s="64"/>
      <c r="H916" s="64"/>
      <c r="I916" s="64"/>
      <c r="J916" s="62"/>
      <c r="K916" s="62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</row>
    <row r="917" spans="1:25" ht="12.75">
      <c r="A917" s="64"/>
      <c r="B917" s="64"/>
      <c r="C917" s="64"/>
      <c r="D917" s="64"/>
      <c r="E917" s="64"/>
      <c r="F917" s="64"/>
      <c r="G917" s="64"/>
      <c r="H917" s="64"/>
      <c r="I917" s="64"/>
      <c r="J917" s="62"/>
      <c r="K917" s="62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</row>
    <row r="918" spans="1:25" ht="12.75">
      <c r="A918" s="64"/>
      <c r="B918" s="64"/>
      <c r="C918" s="64"/>
      <c r="D918" s="64"/>
      <c r="E918" s="64"/>
      <c r="F918" s="64"/>
      <c r="G918" s="64"/>
      <c r="H918" s="64"/>
      <c r="I918" s="64"/>
      <c r="J918" s="62"/>
      <c r="K918" s="62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</row>
    <row r="919" spans="1:25" ht="12.75">
      <c r="A919" s="64"/>
      <c r="B919" s="64"/>
      <c r="C919" s="64"/>
      <c r="D919" s="64"/>
      <c r="E919" s="64"/>
      <c r="F919" s="64"/>
      <c r="G919" s="64"/>
      <c r="H919" s="64"/>
      <c r="I919" s="64"/>
      <c r="J919" s="62"/>
      <c r="K919" s="62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</row>
    <row r="920" spans="1:25" ht="12.75">
      <c r="A920" s="64"/>
      <c r="B920" s="64"/>
      <c r="C920" s="64"/>
      <c r="D920" s="64"/>
      <c r="E920" s="64"/>
      <c r="F920" s="64"/>
      <c r="G920" s="64"/>
      <c r="H920" s="64"/>
      <c r="I920" s="64"/>
      <c r="J920" s="62"/>
      <c r="K920" s="62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</row>
    <row r="921" spans="1:25" ht="12.75">
      <c r="A921" s="64"/>
      <c r="B921" s="64"/>
      <c r="C921" s="64"/>
      <c r="D921" s="64"/>
      <c r="E921" s="64"/>
      <c r="F921" s="64"/>
      <c r="G921" s="64"/>
      <c r="H921" s="64"/>
      <c r="I921" s="64"/>
      <c r="J921" s="62"/>
      <c r="K921" s="62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</row>
    <row r="922" spans="1:25" ht="12.75">
      <c r="A922" s="64"/>
      <c r="B922" s="64"/>
      <c r="C922" s="64"/>
      <c r="D922" s="64"/>
      <c r="E922" s="64"/>
      <c r="F922" s="64"/>
      <c r="G922" s="64"/>
      <c r="H922" s="64"/>
      <c r="I922" s="64"/>
      <c r="J922" s="62"/>
      <c r="K922" s="62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</row>
    <row r="923" spans="1:25" ht="12.75">
      <c r="A923" s="64"/>
      <c r="B923" s="64"/>
      <c r="C923" s="64"/>
      <c r="D923" s="64"/>
      <c r="E923" s="64"/>
      <c r="F923" s="64"/>
      <c r="G923" s="64"/>
      <c r="H923" s="64"/>
      <c r="I923" s="64"/>
      <c r="J923" s="62"/>
      <c r="K923" s="62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</row>
    <row r="924" spans="1:25" ht="12.75">
      <c r="A924" s="64"/>
      <c r="B924" s="64"/>
      <c r="C924" s="64"/>
      <c r="D924" s="64"/>
      <c r="E924" s="64"/>
      <c r="F924" s="64"/>
      <c r="G924" s="64"/>
      <c r="H924" s="64"/>
      <c r="I924" s="64"/>
      <c r="J924" s="62"/>
      <c r="K924" s="62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</row>
    <row r="925" spans="1:25" ht="12.75">
      <c r="A925" s="64"/>
      <c r="B925" s="64"/>
      <c r="C925" s="64"/>
      <c r="D925" s="64"/>
      <c r="E925" s="64"/>
      <c r="F925" s="64"/>
      <c r="G925" s="64"/>
      <c r="H925" s="64"/>
      <c r="I925" s="64"/>
      <c r="J925" s="62"/>
      <c r="K925" s="62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</row>
    <row r="926" spans="1:25" ht="12.75">
      <c r="A926" s="64"/>
      <c r="B926" s="64"/>
      <c r="C926" s="64"/>
      <c r="D926" s="64"/>
      <c r="E926" s="64"/>
      <c r="F926" s="64"/>
      <c r="G926" s="64"/>
      <c r="H926" s="64"/>
      <c r="I926" s="64"/>
      <c r="J926" s="62"/>
      <c r="K926" s="62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</row>
    <row r="927" spans="1:25" ht="12.75">
      <c r="A927" s="64"/>
      <c r="B927" s="64"/>
      <c r="C927" s="64"/>
      <c r="D927" s="64"/>
      <c r="E927" s="64"/>
      <c r="F927" s="64"/>
      <c r="G927" s="64"/>
      <c r="H927" s="64"/>
      <c r="I927" s="64"/>
      <c r="J927" s="62"/>
      <c r="K927" s="62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</row>
    <row r="928" spans="1:25" ht="12.75">
      <c r="A928" s="64"/>
      <c r="B928" s="64"/>
      <c r="C928" s="64"/>
      <c r="D928" s="64"/>
      <c r="E928" s="64"/>
      <c r="F928" s="64"/>
      <c r="G928" s="64"/>
      <c r="H928" s="64"/>
      <c r="I928" s="64"/>
      <c r="J928" s="62"/>
      <c r="K928" s="62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</row>
    <row r="929" spans="1:25" ht="12.75">
      <c r="A929" s="64"/>
      <c r="B929" s="64"/>
      <c r="C929" s="64"/>
      <c r="D929" s="64"/>
      <c r="E929" s="64"/>
      <c r="F929" s="64"/>
      <c r="G929" s="64"/>
      <c r="H929" s="64"/>
      <c r="I929" s="64"/>
      <c r="J929" s="62"/>
      <c r="K929" s="62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</row>
    <row r="930" spans="1:25" ht="12.75">
      <c r="A930" s="64"/>
      <c r="B930" s="64"/>
      <c r="C930" s="64"/>
      <c r="D930" s="64"/>
      <c r="E930" s="64"/>
      <c r="F930" s="64"/>
      <c r="G930" s="64"/>
      <c r="H930" s="64"/>
      <c r="I930" s="64"/>
      <c r="J930" s="62"/>
      <c r="K930" s="62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</row>
    <row r="931" spans="1:25" ht="12.75">
      <c r="A931" s="64"/>
      <c r="B931" s="64"/>
      <c r="C931" s="64"/>
      <c r="D931" s="64"/>
      <c r="E931" s="64"/>
      <c r="F931" s="64"/>
      <c r="G931" s="64"/>
      <c r="H931" s="64"/>
      <c r="I931" s="64"/>
      <c r="J931" s="62"/>
      <c r="K931" s="62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</row>
    <row r="932" spans="1:25" ht="12.75">
      <c r="A932" s="64"/>
      <c r="B932" s="64"/>
      <c r="C932" s="64"/>
      <c r="D932" s="64"/>
      <c r="E932" s="64"/>
      <c r="F932" s="64"/>
      <c r="G932" s="64"/>
      <c r="H932" s="64"/>
      <c r="I932" s="64"/>
      <c r="J932" s="62"/>
      <c r="K932" s="62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</row>
    <row r="933" spans="1:25" ht="12.75">
      <c r="A933" s="64"/>
      <c r="B933" s="64"/>
      <c r="C933" s="64"/>
      <c r="D933" s="64"/>
      <c r="E933" s="64"/>
      <c r="F933" s="64"/>
      <c r="G933" s="64"/>
      <c r="H933" s="64"/>
      <c r="I933" s="64"/>
      <c r="J933" s="62"/>
      <c r="K933" s="62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</row>
    <row r="934" spans="1:25" ht="12.75">
      <c r="A934" s="64"/>
      <c r="B934" s="64"/>
      <c r="C934" s="64"/>
      <c r="D934" s="64"/>
      <c r="E934" s="64"/>
      <c r="F934" s="64"/>
      <c r="G934" s="64"/>
      <c r="H934" s="64"/>
      <c r="I934" s="64"/>
      <c r="J934" s="62"/>
      <c r="K934" s="62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</row>
    <row r="935" spans="1:25" ht="12.75">
      <c r="A935" s="64"/>
      <c r="B935" s="64"/>
      <c r="C935" s="64"/>
      <c r="D935" s="64"/>
      <c r="E935" s="64"/>
      <c r="F935" s="64"/>
      <c r="G935" s="64"/>
      <c r="H935" s="64"/>
      <c r="I935" s="64"/>
      <c r="J935" s="62"/>
      <c r="K935" s="62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</row>
    <row r="936" spans="1:25" ht="12.75">
      <c r="A936" s="64"/>
      <c r="B936" s="64"/>
      <c r="C936" s="64"/>
      <c r="D936" s="64"/>
      <c r="E936" s="64"/>
      <c r="F936" s="64"/>
      <c r="G936" s="64"/>
      <c r="H936" s="64"/>
      <c r="I936" s="64"/>
      <c r="J936" s="62"/>
      <c r="K936" s="62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</row>
    <row r="937" spans="1:25" ht="12.75">
      <c r="A937" s="64"/>
      <c r="B937" s="64"/>
      <c r="C937" s="64"/>
      <c r="D937" s="64"/>
      <c r="E937" s="64"/>
      <c r="F937" s="64"/>
      <c r="G937" s="64"/>
      <c r="H937" s="64"/>
      <c r="I937" s="64"/>
      <c r="J937" s="62"/>
      <c r="K937" s="62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</row>
    <row r="938" spans="1:25" ht="12.75">
      <c r="A938" s="64"/>
      <c r="B938" s="64"/>
      <c r="C938" s="64"/>
      <c r="D938" s="64"/>
      <c r="E938" s="64"/>
      <c r="F938" s="64"/>
      <c r="G938" s="64"/>
      <c r="H938" s="64"/>
      <c r="I938" s="64"/>
      <c r="J938" s="62"/>
      <c r="K938" s="62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</row>
    <row r="939" spans="1:25" ht="12.75">
      <c r="A939" s="64"/>
      <c r="B939" s="64"/>
      <c r="C939" s="64"/>
      <c r="D939" s="64"/>
      <c r="E939" s="64"/>
      <c r="F939" s="64"/>
      <c r="G939" s="64"/>
      <c r="H939" s="64"/>
      <c r="I939" s="64"/>
      <c r="J939" s="62"/>
      <c r="K939" s="62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</row>
    <row r="940" spans="1:25" ht="12.75">
      <c r="A940" s="64"/>
      <c r="B940" s="64"/>
      <c r="C940" s="64"/>
      <c r="D940" s="64"/>
      <c r="E940" s="64"/>
      <c r="F940" s="64"/>
      <c r="G940" s="64"/>
      <c r="H940" s="64"/>
      <c r="I940" s="64"/>
      <c r="J940" s="62"/>
      <c r="K940" s="62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</row>
    <row r="941" spans="1:25" ht="12.75">
      <c r="A941" s="64"/>
      <c r="B941" s="64"/>
      <c r="C941" s="64"/>
      <c r="D941" s="64"/>
      <c r="E941" s="64"/>
      <c r="F941" s="64"/>
      <c r="G941" s="64"/>
      <c r="H941" s="64"/>
      <c r="I941" s="64"/>
      <c r="J941" s="62"/>
      <c r="K941" s="62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</row>
    <row r="942" spans="1:25" ht="12.75">
      <c r="A942" s="64"/>
      <c r="B942" s="64"/>
      <c r="C942" s="64"/>
      <c r="D942" s="64"/>
      <c r="E942" s="64"/>
      <c r="F942" s="64"/>
      <c r="G942" s="64"/>
      <c r="H942" s="64"/>
      <c r="I942" s="64"/>
      <c r="J942" s="62"/>
      <c r="K942" s="62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</row>
    <row r="943" spans="1:25" ht="12.75">
      <c r="A943" s="64"/>
      <c r="B943" s="64"/>
      <c r="C943" s="64"/>
      <c r="D943" s="64"/>
      <c r="E943" s="64"/>
      <c r="F943" s="64"/>
      <c r="G943" s="64"/>
      <c r="H943" s="64"/>
      <c r="I943" s="64"/>
      <c r="J943" s="62"/>
      <c r="K943" s="62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</row>
    <row r="944" spans="1:25" ht="12.75">
      <c r="A944" s="64"/>
      <c r="B944" s="64"/>
      <c r="C944" s="64"/>
      <c r="D944" s="64"/>
      <c r="E944" s="64"/>
      <c r="F944" s="64"/>
      <c r="G944" s="64"/>
      <c r="H944" s="64"/>
      <c r="I944" s="64"/>
      <c r="J944" s="62"/>
      <c r="K944" s="62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</row>
    <row r="945" spans="1:25" ht="12.75">
      <c r="A945" s="64"/>
      <c r="B945" s="64"/>
      <c r="C945" s="64"/>
      <c r="D945" s="64"/>
      <c r="E945" s="64"/>
      <c r="F945" s="64"/>
      <c r="G945" s="64"/>
      <c r="H945" s="64"/>
      <c r="I945" s="64"/>
      <c r="J945" s="62"/>
      <c r="K945" s="62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</row>
    <row r="946" spans="1:25" ht="12.75">
      <c r="A946" s="64"/>
      <c r="B946" s="64"/>
      <c r="C946" s="64"/>
      <c r="D946" s="64"/>
      <c r="E946" s="64"/>
      <c r="F946" s="64"/>
      <c r="G946" s="64"/>
      <c r="H946" s="64"/>
      <c r="I946" s="64"/>
      <c r="J946" s="62"/>
      <c r="K946" s="62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</row>
    <row r="947" spans="1:25" ht="12.75">
      <c r="A947" s="64"/>
      <c r="B947" s="64"/>
      <c r="C947" s="64"/>
      <c r="D947" s="64"/>
      <c r="E947" s="64"/>
      <c r="F947" s="64"/>
      <c r="G947" s="64"/>
      <c r="H947" s="64"/>
      <c r="I947" s="64"/>
      <c r="J947" s="62"/>
      <c r="K947" s="62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</row>
    <row r="948" spans="1:25" ht="12.75">
      <c r="A948" s="64"/>
      <c r="B948" s="64"/>
      <c r="C948" s="64"/>
      <c r="D948" s="64"/>
      <c r="E948" s="64"/>
      <c r="F948" s="64"/>
      <c r="G948" s="64"/>
      <c r="H948" s="64"/>
      <c r="I948" s="64"/>
      <c r="J948" s="62"/>
      <c r="K948" s="62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</row>
    <row r="949" spans="1:25" ht="12.75">
      <c r="A949" s="64"/>
      <c r="B949" s="64"/>
      <c r="C949" s="64"/>
      <c r="D949" s="64"/>
      <c r="E949" s="64"/>
      <c r="F949" s="64"/>
      <c r="G949" s="64"/>
      <c r="H949" s="64"/>
      <c r="I949" s="64"/>
      <c r="J949" s="62"/>
      <c r="K949" s="62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</row>
    <row r="950" spans="1:25" ht="12.75">
      <c r="A950" s="64"/>
      <c r="B950" s="64"/>
      <c r="C950" s="64"/>
      <c r="D950" s="64"/>
      <c r="E950" s="64"/>
      <c r="F950" s="64"/>
      <c r="G950" s="64"/>
      <c r="H950" s="64"/>
      <c r="I950" s="64"/>
      <c r="J950" s="62"/>
      <c r="K950" s="62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</row>
    <row r="951" spans="1:25" ht="12.75">
      <c r="A951" s="64"/>
      <c r="B951" s="64"/>
      <c r="C951" s="64"/>
      <c r="D951" s="64"/>
      <c r="E951" s="64"/>
      <c r="F951" s="64"/>
      <c r="G951" s="64"/>
      <c r="H951" s="64"/>
      <c r="I951" s="64"/>
      <c r="J951" s="62"/>
      <c r="K951" s="62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</row>
    <row r="952" spans="1:25" ht="12.75">
      <c r="A952" s="64"/>
      <c r="B952" s="64"/>
      <c r="C952" s="64"/>
      <c r="D952" s="64"/>
      <c r="E952" s="64"/>
      <c r="F952" s="64"/>
      <c r="G952" s="64"/>
      <c r="H952" s="64"/>
      <c r="I952" s="64"/>
      <c r="J952" s="62"/>
      <c r="K952" s="62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</row>
    <row r="953" spans="1:25" ht="12.75">
      <c r="A953" s="64"/>
      <c r="B953" s="64"/>
      <c r="C953" s="64"/>
      <c r="D953" s="64"/>
      <c r="E953" s="64"/>
      <c r="F953" s="64"/>
      <c r="G953" s="64"/>
      <c r="H953" s="64"/>
      <c r="I953" s="64"/>
      <c r="J953" s="62"/>
      <c r="K953" s="62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</row>
    <row r="954" spans="1:25" ht="12.75">
      <c r="A954" s="64"/>
      <c r="B954" s="64"/>
      <c r="C954" s="64"/>
      <c r="D954" s="64"/>
      <c r="E954" s="64"/>
      <c r="F954" s="64"/>
      <c r="G954" s="64"/>
      <c r="H954" s="64"/>
      <c r="I954" s="64"/>
      <c r="J954" s="62"/>
      <c r="K954" s="62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</row>
    <row r="955" spans="1:25" ht="12.75">
      <c r="A955" s="64"/>
      <c r="B955" s="64"/>
      <c r="C955" s="64"/>
      <c r="D955" s="64"/>
      <c r="E955" s="64"/>
      <c r="F955" s="64"/>
      <c r="G955" s="64"/>
      <c r="H955" s="64"/>
      <c r="I955" s="64"/>
      <c r="J955" s="62"/>
      <c r="K955" s="62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</row>
    <row r="956" spans="1:25" ht="12.75">
      <c r="A956" s="64"/>
      <c r="B956" s="64"/>
      <c r="C956" s="64"/>
      <c r="D956" s="64"/>
      <c r="E956" s="64"/>
      <c r="F956" s="64"/>
      <c r="G956" s="64"/>
      <c r="H956" s="64"/>
      <c r="I956" s="64"/>
      <c r="J956" s="62"/>
      <c r="K956" s="62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</row>
    <row r="957" spans="1:25" ht="12.75">
      <c r="A957" s="64"/>
      <c r="B957" s="64"/>
      <c r="C957" s="64"/>
      <c r="D957" s="64"/>
      <c r="E957" s="64"/>
      <c r="F957" s="64"/>
      <c r="G957" s="64"/>
      <c r="H957" s="64"/>
      <c r="I957" s="64"/>
      <c r="J957" s="62"/>
      <c r="K957" s="62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</row>
    <row r="958" spans="1:25" ht="12.75">
      <c r="A958" s="64"/>
      <c r="B958" s="64"/>
      <c r="C958" s="64"/>
      <c r="D958" s="64"/>
      <c r="E958" s="64"/>
      <c r="F958" s="64"/>
      <c r="G958" s="64"/>
      <c r="H958" s="64"/>
      <c r="I958" s="64"/>
      <c r="J958" s="62"/>
      <c r="K958" s="62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</row>
    <row r="959" spans="1:25" ht="12.75">
      <c r="A959" s="64"/>
      <c r="B959" s="64"/>
      <c r="C959" s="64"/>
      <c r="D959" s="64"/>
      <c r="E959" s="64"/>
      <c r="F959" s="64"/>
      <c r="G959" s="64"/>
      <c r="H959" s="64"/>
      <c r="I959" s="64"/>
      <c r="J959" s="62"/>
      <c r="K959" s="62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</row>
    <row r="960" spans="1:25" ht="12.75">
      <c r="A960" s="64"/>
      <c r="B960" s="64"/>
      <c r="C960" s="64"/>
      <c r="D960" s="64"/>
      <c r="E960" s="64"/>
      <c r="F960" s="64"/>
      <c r="G960" s="64"/>
      <c r="H960" s="64"/>
      <c r="I960" s="64"/>
      <c r="J960" s="62"/>
      <c r="K960" s="62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</row>
    <row r="961" spans="1:25" ht="12.75">
      <c r="A961" s="64"/>
      <c r="B961" s="64"/>
      <c r="C961" s="64"/>
      <c r="D961" s="64"/>
      <c r="E961" s="64"/>
      <c r="F961" s="64"/>
      <c r="G961" s="64"/>
      <c r="H961" s="64"/>
      <c r="I961" s="64"/>
      <c r="J961" s="62"/>
      <c r="K961" s="62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</row>
    <row r="962" spans="1:25" ht="12.75">
      <c r="A962" s="64"/>
      <c r="B962" s="64"/>
      <c r="C962" s="64"/>
      <c r="D962" s="64"/>
      <c r="E962" s="64"/>
      <c r="F962" s="64"/>
      <c r="G962" s="64"/>
      <c r="H962" s="64"/>
      <c r="I962" s="64"/>
      <c r="J962" s="62"/>
      <c r="K962" s="62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</row>
    <row r="963" spans="1:25" ht="12.75">
      <c r="A963" s="64"/>
      <c r="B963" s="64"/>
      <c r="C963" s="64"/>
      <c r="D963" s="64"/>
      <c r="E963" s="64"/>
      <c r="F963" s="64"/>
      <c r="G963" s="64"/>
      <c r="H963" s="64"/>
      <c r="I963" s="64"/>
      <c r="J963" s="62"/>
      <c r="K963" s="62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</row>
    <row r="964" spans="1:25" ht="12.75">
      <c r="A964" s="64"/>
      <c r="B964" s="64"/>
      <c r="C964" s="64"/>
      <c r="D964" s="64"/>
      <c r="E964" s="64"/>
      <c r="F964" s="64"/>
      <c r="G964" s="64"/>
      <c r="H964" s="64"/>
      <c r="I964" s="64"/>
      <c r="J964" s="62"/>
      <c r="K964" s="62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</row>
    <row r="965" spans="1:25" ht="12.75">
      <c r="A965" s="64"/>
      <c r="B965" s="64"/>
      <c r="C965" s="64"/>
      <c r="D965" s="64"/>
      <c r="E965" s="64"/>
      <c r="F965" s="64"/>
      <c r="G965" s="64"/>
      <c r="H965" s="64"/>
      <c r="I965" s="64"/>
      <c r="J965" s="62"/>
      <c r="K965" s="62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</row>
    <row r="966" spans="1:25" ht="12.75">
      <c r="A966" s="64"/>
      <c r="B966" s="64"/>
      <c r="C966" s="64"/>
      <c r="D966" s="64"/>
      <c r="E966" s="64"/>
      <c r="F966" s="64"/>
      <c r="G966" s="64"/>
      <c r="H966" s="64"/>
      <c r="I966" s="64"/>
      <c r="J966" s="62"/>
      <c r="K966" s="62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</row>
    <row r="967" spans="1:25" ht="12.75">
      <c r="A967" s="64"/>
      <c r="B967" s="64"/>
      <c r="C967" s="64"/>
      <c r="D967" s="64"/>
      <c r="E967" s="64"/>
      <c r="F967" s="64"/>
      <c r="G967" s="64"/>
      <c r="H967" s="64"/>
      <c r="I967" s="64"/>
      <c r="J967" s="62"/>
      <c r="K967" s="62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</row>
    <row r="968" spans="1:25" ht="12.75">
      <c r="A968" s="64"/>
      <c r="B968" s="64"/>
      <c r="C968" s="64"/>
      <c r="D968" s="64"/>
      <c r="E968" s="64"/>
      <c r="F968" s="64"/>
      <c r="G968" s="64"/>
      <c r="H968" s="64"/>
      <c r="I968" s="64"/>
      <c r="J968" s="62"/>
      <c r="K968" s="62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</row>
    <row r="969" spans="1:25" ht="12.75">
      <c r="A969" s="64"/>
      <c r="B969" s="64"/>
      <c r="C969" s="64"/>
      <c r="D969" s="64"/>
      <c r="E969" s="64"/>
      <c r="F969" s="64"/>
      <c r="G969" s="64"/>
      <c r="H969" s="64"/>
      <c r="I969" s="64"/>
      <c r="J969" s="62"/>
      <c r="K969" s="62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</row>
    <row r="970" spans="1:25" ht="12.75">
      <c r="A970" s="64"/>
      <c r="B970" s="64"/>
      <c r="C970" s="64"/>
      <c r="D970" s="64"/>
      <c r="E970" s="64"/>
      <c r="F970" s="64"/>
      <c r="G970" s="64"/>
      <c r="H970" s="64"/>
      <c r="I970" s="64"/>
      <c r="J970" s="62"/>
      <c r="K970" s="62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</row>
    <row r="971" spans="1:25" ht="12.75">
      <c r="A971" s="64"/>
      <c r="B971" s="64"/>
      <c r="C971" s="64"/>
      <c r="D971" s="64"/>
      <c r="E971" s="64"/>
      <c r="F971" s="64"/>
      <c r="G971" s="64"/>
      <c r="H971" s="64"/>
      <c r="I971" s="64"/>
      <c r="J971" s="62"/>
      <c r="K971" s="62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</row>
    <row r="972" spans="1:25" ht="12.75">
      <c r="A972" s="64"/>
      <c r="B972" s="64"/>
      <c r="C972" s="64"/>
      <c r="D972" s="64"/>
      <c r="E972" s="64"/>
      <c r="F972" s="64"/>
      <c r="G972" s="64"/>
      <c r="H972" s="64"/>
      <c r="I972" s="64"/>
      <c r="J972" s="62"/>
      <c r="K972" s="62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</row>
    <row r="973" spans="1:25" ht="12.75">
      <c r="A973" s="64"/>
      <c r="B973" s="64"/>
      <c r="C973" s="64"/>
      <c r="D973" s="64"/>
      <c r="E973" s="64"/>
      <c r="F973" s="64"/>
      <c r="G973" s="64"/>
      <c r="H973" s="64"/>
      <c r="I973" s="64"/>
      <c r="J973" s="62"/>
      <c r="K973" s="62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</row>
    <row r="974" spans="1:25" ht="12.75">
      <c r="A974" s="64"/>
      <c r="B974" s="64"/>
      <c r="C974" s="64"/>
      <c r="D974" s="64"/>
      <c r="E974" s="64"/>
      <c r="F974" s="64"/>
      <c r="G974" s="64"/>
      <c r="H974" s="64"/>
      <c r="I974" s="64"/>
      <c r="J974" s="62"/>
      <c r="K974" s="62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</row>
    <row r="975" spans="1:25" ht="12.75">
      <c r="A975" s="64"/>
      <c r="B975" s="64"/>
      <c r="C975" s="64"/>
      <c r="D975" s="64"/>
      <c r="E975" s="64"/>
      <c r="F975" s="64"/>
      <c r="G975" s="64"/>
      <c r="H975" s="64"/>
      <c r="I975" s="64"/>
      <c r="J975" s="62"/>
      <c r="K975" s="62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</row>
    <row r="976" spans="1:25" ht="12.75">
      <c r="A976" s="64"/>
      <c r="B976" s="64"/>
      <c r="C976" s="64"/>
      <c r="D976" s="64"/>
      <c r="E976" s="64"/>
      <c r="F976" s="64"/>
      <c r="G976" s="64"/>
      <c r="H976" s="64"/>
      <c r="I976" s="64"/>
      <c r="J976" s="62"/>
      <c r="K976" s="62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</row>
    <row r="977" spans="1:25" ht="12.75">
      <c r="A977" s="64"/>
      <c r="B977" s="64"/>
      <c r="C977" s="64"/>
      <c r="D977" s="64"/>
      <c r="E977" s="64"/>
      <c r="F977" s="64"/>
      <c r="G977" s="64"/>
      <c r="H977" s="64"/>
      <c r="I977" s="64"/>
      <c r="J977" s="62"/>
      <c r="K977" s="62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</row>
    <row r="978" spans="1:25" ht="12.75">
      <c r="A978" s="64"/>
      <c r="B978" s="64"/>
      <c r="C978" s="64"/>
      <c r="D978" s="64"/>
      <c r="E978" s="64"/>
      <c r="F978" s="64"/>
      <c r="G978" s="64"/>
      <c r="H978" s="64"/>
      <c r="I978" s="64"/>
      <c r="J978" s="62"/>
      <c r="K978" s="62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</row>
    <row r="979" spans="1:25" ht="12.75">
      <c r="A979" s="64"/>
      <c r="B979" s="64"/>
      <c r="C979" s="64"/>
      <c r="D979" s="64"/>
      <c r="E979" s="64"/>
      <c r="F979" s="64"/>
      <c r="G979" s="64"/>
      <c r="H979" s="64"/>
      <c r="I979" s="64"/>
      <c r="J979" s="62"/>
      <c r="K979" s="62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</row>
    <row r="980" spans="1:25" ht="12.75">
      <c r="A980" s="64"/>
      <c r="B980" s="64"/>
      <c r="C980" s="64"/>
      <c r="D980" s="64"/>
      <c r="E980" s="64"/>
      <c r="F980" s="64"/>
      <c r="G980" s="64"/>
      <c r="H980" s="64"/>
      <c r="I980" s="64"/>
      <c r="J980" s="62"/>
      <c r="K980" s="62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</row>
    <row r="981" spans="1:25" ht="12.75">
      <c r="A981" s="64"/>
      <c r="B981" s="64"/>
      <c r="C981" s="64"/>
      <c r="D981" s="64"/>
      <c r="E981" s="64"/>
      <c r="F981" s="64"/>
      <c r="G981" s="64"/>
      <c r="H981" s="64"/>
      <c r="I981" s="64"/>
      <c r="J981" s="62"/>
      <c r="K981" s="62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</row>
    <row r="982" spans="1:25" ht="12.75">
      <c r="A982" s="64"/>
      <c r="B982" s="64"/>
      <c r="C982" s="64"/>
      <c r="D982" s="64"/>
      <c r="E982" s="64"/>
      <c r="F982" s="64"/>
      <c r="G982" s="64"/>
      <c r="H982" s="64"/>
      <c r="I982" s="64"/>
      <c r="J982" s="62"/>
      <c r="K982" s="62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</row>
    <row r="983" spans="1:25" ht="12.75">
      <c r="A983" s="64"/>
      <c r="B983" s="64"/>
      <c r="C983" s="64"/>
      <c r="D983" s="64"/>
      <c r="E983" s="64"/>
      <c r="F983" s="64"/>
      <c r="G983" s="64"/>
      <c r="H983" s="64"/>
      <c r="I983" s="64"/>
      <c r="J983" s="62"/>
      <c r="K983" s="62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</row>
    <row r="984" spans="1:25" ht="12.75">
      <c r="A984" s="64"/>
      <c r="B984" s="64"/>
      <c r="C984" s="64"/>
      <c r="D984" s="64"/>
      <c r="E984" s="64"/>
      <c r="F984" s="64"/>
      <c r="G984" s="64"/>
      <c r="H984" s="64"/>
      <c r="I984" s="64"/>
      <c r="J984" s="62"/>
      <c r="K984" s="62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</row>
    <row r="985" spans="1:25" ht="12.75">
      <c r="A985" s="64"/>
      <c r="B985" s="64"/>
      <c r="C985" s="64"/>
      <c r="D985" s="64"/>
      <c r="E985" s="64"/>
      <c r="F985" s="64"/>
      <c r="G985" s="64"/>
      <c r="H985" s="64"/>
      <c r="I985" s="64"/>
      <c r="J985" s="62"/>
      <c r="K985" s="62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</row>
    <row r="986" spans="1:25" ht="12.75">
      <c r="A986" s="64"/>
      <c r="B986" s="64"/>
      <c r="C986" s="64"/>
      <c r="D986" s="64"/>
      <c r="E986" s="64"/>
      <c r="F986" s="64"/>
      <c r="G986" s="64"/>
      <c r="H986" s="64"/>
      <c r="I986" s="64"/>
      <c r="J986" s="62"/>
      <c r="K986" s="62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</row>
    <row r="987" spans="1:25" ht="12.75">
      <c r="A987" s="64"/>
      <c r="B987" s="64"/>
      <c r="C987" s="64"/>
      <c r="D987" s="64"/>
      <c r="E987" s="64"/>
      <c r="F987" s="64"/>
      <c r="G987" s="64"/>
      <c r="H987" s="64"/>
      <c r="I987" s="64"/>
      <c r="J987" s="62"/>
      <c r="K987" s="62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</row>
    <row r="988" spans="1:25" ht="12.75">
      <c r="A988" s="64"/>
      <c r="B988" s="64"/>
      <c r="C988" s="64"/>
      <c r="D988" s="64"/>
      <c r="E988" s="64"/>
      <c r="F988" s="64"/>
      <c r="G988" s="64"/>
      <c r="H988" s="64"/>
      <c r="I988" s="64"/>
      <c r="J988" s="62"/>
      <c r="K988" s="62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</row>
    <row r="989" spans="1:25" ht="12.75">
      <c r="A989" s="64"/>
      <c r="B989" s="64"/>
      <c r="C989" s="64"/>
      <c r="D989" s="64"/>
      <c r="E989" s="64"/>
      <c r="F989" s="64"/>
      <c r="G989" s="64"/>
      <c r="H989" s="64"/>
      <c r="I989" s="64"/>
      <c r="J989" s="62"/>
      <c r="K989" s="62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</row>
    <row r="990" spans="1:25" ht="12.75">
      <c r="A990" s="64"/>
      <c r="B990" s="64"/>
      <c r="C990" s="64"/>
      <c r="D990" s="64"/>
      <c r="E990" s="64"/>
      <c r="F990" s="64"/>
      <c r="G990" s="64"/>
      <c r="H990" s="64"/>
      <c r="I990" s="64"/>
      <c r="J990" s="62"/>
      <c r="K990" s="62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</row>
    <row r="991" spans="1:25" ht="12.75">
      <c r="A991" s="64"/>
      <c r="B991" s="64"/>
      <c r="C991" s="64"/>
      <c r="D991" s="64"/>
      <c r="E991" s="64"/>
      <c r="F991" s="64"/>
      <c r="G991" s="64"/>
      <c r="H991" s="64"/>
      <c r="I991" s="64"/>
      <c r="J991" s="62"/>
      <c r="K991" s="62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</row>
    <row r="992" spans="1:25" ht="12.75">
      <c r="A992" s="64"/>
      <c r="B992" s="64"/>
      <c r="C992" s="64"/>
      <c r="D992" s="64"/>
      <c r="E992" s="64"/>
      <c r="F992" s="64"/>
      <c r="G992" s="64"/>
      <c r="H992" s="64"/>
      <c r="I992" s="64"/>
      <c r="J992" s="62"/>
      <c r="K992" s="62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</row>
    <row r="993" spans="1:25" ht="12.75">
      <c r="A993" s="64"/>
      <c r="B993" s="64"/>
      <c r="C993" s="64"/>
      <c r="D993" s="64"/>
      <c r="E993" s="64"/>
      <c r="F993" s="64"/>
      <c r="G993" s="64"/>
      <c r="H993" s="64"/>
      <c r="I993" s="64"/>
      <c r="J993" s="62"/>
      <c r="K993" s="62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</row>
    <row r="994" spans="1:25" ht="12.75">
      <c r="A994" s="64"/>
      <c r="B994" s="64"/>
      <c r="C994" s="64"/>
      <c r="D994" s="64"/>
      <c r="E994" s="64"/>
      <c r="F994" s="64"/>
      <c r="G994" s="64"/>
      <c r="H994" s="64"/>
      <c r="I994" s="64"/>
      <c r="J994" s="62"/>
      <c r="K994" s="62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</row>
    <row r="995" spans="1:25" ht="12.75">
      <c r="A995" s="64"/>
      <c r="B995" s="64"/>
      <c r="C995" s="64"/>
      <c r="D995" s="64"/>
      <c r="E995" s="64"/>
      <c r="F995" s="64"/>
      <c r="G995" s="64"/>
      <c r="H995" s="64"/>
      <c r="I995" s="64"/>
      <c r="J995" s="62"/>
      <c r="K995" s="62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</row>
    <row r="996" spans="1:25" ht="12.75">
      <c r="A996" s="64"/>
      <c r="B996" s="64"/>
      <c r="C996" s="64"/>
      <c r="D996" s="64"/>
      <c r="E996" s="64"/>
      <c r="F996" s="64"/>
      <c r="G996" s="64"/>
      <c r="H996" s="64"/>
      <c r="I996" s="64"/>
      <c r="J996" s="62"/>
      <c r="K996" s="62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</row>
    <row r="997" spans="1:25" ht="12.75">
      <c r="A997" s="64"/>
      <c r="B997" s="64"/>
      <c r="C997" s="64"/>
      <c r="D997" s="64"/>
      <c r="E997" s="64"/>
      <c r="F997" s="64"/>
      <c r="G997" s="64"/>
      <c r="H997" s="64"/>
      <c r="I997" s="64"/>
      <c r="J997" s="62"/>
      <c r="K997" s="62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</row>
    <row r="998" spans="1:25" ht="12.75">
      <c r="A998" s="64"/>
      <c r="B998" s="64"/>
      <c r="C998" s="64"/>
      <c r="D998" s="64"/>
      <c r="E998" s="64"/>
      <c r="F998" s="64"/>
      <c r="G998" s="64"/>
      <c r="H998" s="64"/>
      <c r="I998" s="64"/>
      <c r="J998" s="62"/>
      <c r="K998" s="62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</row>
    <row r="999" spans="1:25" ht="12.75">
      <c r="A999" s="64"/>
      <c r="B999" s="64"/>
      <c r="C999" s="64"/>
      <c r="D999" s="64"/>
      <c r="E999" s="64"/>
      <c r="F999" s="64"/>
      <c r="G999" s="64"/>
      <c r="H999" s="64"/>
      <c r="I999" s="64"/>
      <c r="J999" s="62"/>
      <c r="K999" s="62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</row>
    <row r="1000" spans="1:25" ht="12.75">
      <c r="A1000" s="64"/>
      <c r="B1000" s="64"/>
      <c r="C1000" s="64"/>
      <c r="D1000" s="64"/>
      <c r="E1000" s="64"/>
      <c r="F1000" s="64"/>
      <c r="G1000" s="64"/>
      <c r="H1000" s="64"/>
      <c r="I1000" s="64"/>
      <c r="J1000" s="62"/>
      <c r="K1000" s="62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</row>
  </sheetData>
  <mergeCells count="14">
    <mergeCell ref="A135:A179"/>
    <mergeCell ref="A1:A2"/>
    <mergeCell ref="B1:B2"/>
    <mergeCell ref="C1:D1"/>
    <mergeCell ref="A23:A42"/>
    <mergeCell ref="A43:A62"/>
    <mergeCell ref="A63:A82"/>
    <mergeCell ref="A83:A102"/>
    <mergeCell ref="A103:A118"/>
    <mergeCell ref="E1:I1"/>
    <mergeCell ref="L1:T1"/>
    <mergeCell ref="V1:Y1"/>
    <mergeCell ref="A3:A22"/>
    <mergeCell ref="A119:A134"/>
  </mergeCells>
  <phoneticPr fontId="1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V1000"/>
  <sheetViews>
    <sheetView workbookViewId="0">
      <selection activeCell="M33" sqref="M33"/>
    </sheetView>
  </sheetViews>
  <sheetFormatPr defaultColWidth="12.59765625" defaultRowHeight="15.75" customHeight="1"/>
  <sheetData>
    <row r="1" spans="1:22" ht="15.75" customHeight="1">
      <c r="A1" s="292" t="s">
        <v>0</v>
      </c>
      <c r="B1" s="292" t="s">
        <v>2</v>
      </c>
      <c r="C1" s="302" t="s">
        <v>226</v>
      </c>
      <c r="D1" s="302"/>
      <c r="E1" s="298" t="s">
        <v>227</v>
      </c>
      <c r="F1" s="298"/>
      <c r="G1" s="298"/>
      <c r="H1" s="298"/>
      <c r="I1" s="299" t="s">
        <v>228</v>
      </c>
      <c r="J1" s="299"/>
      <c r="K1" s="299"/>
      <c r="L1" s="299"/>
      <c r="M1" s="299"/>
      <c r="N1" s="299"/>
      <c r="O1" s="175" t="s">
        <v>229</v>
      </c>
      <c r="P1" s="300" t="s">
        <v>230</v>
      </c>
      <c r="Q1" s="300"/>
      <c r="R1" s="15"/>
      <c r="S1" s="15"/>
      <c r="T1" s="15"/>
      <c r="U1" s="15"/>
      <c r="V1" s="15"/>
    </row>
    <row r="2" spans="1:22" ht="15.75" customHeight="1">
      <c r="A2" s="292"/>
      <c r="B2" s="292"/>
      <c r="C2" s="176" t="s">
        <v>231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8" t="s">
        <v>237</v>
      </c>
      <c r="J2" s="178" t="s">
        <v>238</v>
      </c>
      <c r="K2" s="178" t="s">
        <v>239</v>
      </c>
      <c r="L2" s="178" t="s">
        <v>240</v>
      </c>
      <c r="M2" s="178" t="s">
        <v>241</v>
      </c>
      <c r="N2" s="178" t="s">
        <v>242</v>
      </c>
      <c r="O2" s="175" t="s">
        <v>243</v>
      </c>
      <c r="P2" s="179" t="s">
        <v>244</v>
      </c>
      <c r="Q2" s="179" t="s">
        <v>245</v>
      </c>
      <c r="R2" s="15"/>
      <c r="S2" s="15"/>
      <c r="T2" s="15"/>
      <c r="U2" s="15"/>
      <c r="V2" s="15"/>
    </row>
    <row r="3" spans="1:22" ht="15.75" customHeight="1">
      <c r="A3" s="293" t="s">
        <v>3</v>
      </c>
      <c r="B3" s="180" t="s">
        <v>4</v>
      </c>
      <c r="C3" s="197" t="s">
        <v>246</v>
      </c>
      <c r="D3" s="135"/>
      <c r="E3" s="197" t="s">
        <v>247</v>
      </c>
      <c r="F3" s="197" t="s">
        <v>247</v>
      </c>
      <c r="G3" s="197" t="s">
        <v>247</v>
      </c>
      <c r="H3" s="197" t="s">
        <v>247</v>
      </c>
      <c r="I3" s="244">
        <v>15</v>
      </c>
      <c r="J3" s="244">
        <v>55671.44</v>
      </c>
      <c r="K3" s="244">
        <v>947155</v>
      </c>
      <c r="L3" s="134">
        <v>790942241298</v>
      </c>
      <c r="M3" s="239">
        <v>132</v>
      </c>
      <c r="N3" s="134">
        <v>-2.267197387</v>
      </c>
      <c r="O3" s="134" t="b">
        <v>0</v>
      </c>
      <c r="P3" s="134">
        <v>0.89</v>
      </c>
      <c r="Q3" s="134">
        <v>70.89</v>
      </c>
      <c r="R3" s="15"/>
      <c r="S3" s="15"/>
      <c r="T3" s="15"/>
      <c r="U3" s="15"/>
      <c r="V3" s="15"/>
    </row>
    <row r="4" spans="1:22" ht="15.75" customHeight="1">
      <c r="A4" s="293"/>
      <c r="B4" s="180" t="s">
        <v>5</v>
      </c>
      <c r="C4" s="197" t="s">
        <v>252</v>
      </c>
      <c r="D4" s="135"/>
      <c r="E4" s="197" t="s">
        <v>247</v>
      </c>
      <c r="F4" s="197" t="s">
        <v>247</v>
      </c>
      <c r="G4" s="197" t="s">
        <v>247</v>
      </c>
      <c r="H4" s="197" t="s">
        <v>247</v>
      </c>
      <c r="I4" s="244">
        <v>4</v>
      </c>
      <c r="J4" s="244">
        <v>70186.13</v>
      </c>
      <c r="K4" s="244">
        <v>872641</v>
      </c>
      <c r="L4" s="134">
        <v>244989178677</v>
      </c>
      <c r="M4" s="239">
        <v>51</v>
      </c>
      <c r="N4" s="134">
        <v>0.55076385569999997</v>
      </c>
      <c r="O4" s="134" t="b">
        <v>0</v>
      </c>
      <c r="P4" s="134">
        <v>18.89</v>
      </c>
      <c r="Q4" s="134">
        <v>62.22</v>
      </c>
      <c r="R4" s="15"/>
      <c r="S4" s="15"/>
      <c r="T4" s="15"/>
      <c r="U4" s="15"/>
      <c r="V4" s="15"/>
    </row>
    <row r="5" spans="1:22" ht="15.75" customHeight="1">
      <c r="A5" s="293"/>
      <c r="B5" s="180" t="s">
        <v>6</v>
      </c>
      <c r="C5" s="197" t="s">
        <v>246</v>
      </c>
      <c r="D5" s="135"/>
      <c r="E5" s="197" t="s">
        <v>247</v>
      </c>
      <c r="F5" s="197" t="s">
        <v>247</v>
      </c>
      <c r="G5" s="197" t="s">
        <v>247</v>
      </c>
      <c r="H5" s="197" t="s">
        <v>247</v>
      </c>
      <c r="I5" s="244">
        <v>4.5</v>
      </c>
      <c r="J5" s="244">
        <v>58361.89</v>
      </c>
      <c r="K5" s="244">
        <v>913402</v>
      </c>
      <c r="L5" s="134">
        <v>239885401724</v>
      </c>
      <c r="M5" s="239">
        <v>48</v>
      </c>
      <c r="N5" s="134">
        <v>0.57710722950000004</v>
      </c>
      <c r="O5" s="134" t="b">
        <v>0</v>
      </c>
      <c r="P5" s="134">
        <v>19.559999999999999</v>
      </c>
      <c r="Q5" s="134">
        <v>89.56</v>
      </c>
      <c r="R5" s="15"/>
      <c r="S5" s="15"/>
      <c r="T5" s="15"/>
      <c r="U5" s="15"/>
      <c r="V5" s="15"/>
    </row>
    <row r="6" spans="1:22" ht="15.75" customHeight="1">
      <c r="A6" s="293"/>
      <c r="B6" s="180" t="s">
        <v>7</v>
      </c>
      <c r="C6" s="197" t="s">
        <v>252</v>
      </c>
      <c r="D6" s="135"/>
      <c r="E6" s="197" t="s">
        <v>247</v>
      </c>
      <c r="F6" s="197" t="s">
        <v>247</v>
      </c>
      <c r="G6" s="197" t="s">
        <v>247</v>
      </c>
      <c r="H6" s="197" t="s">
        <v>247</v>
      </c>
      <c r="I6" s="244">
        <v>11.7</v>
      </c>
      <c r="J6" s="244">
        <v>98899.92</v>
      </c>
      <c r="K6" s="244">
        <v>960489</v>
      </c>
      <c r="L6" s="134">
        <v>1111409737552</v>
      </c>
      <c r="M6" s="239">
        <v>135</v>
      </c>
      <c r="N6" s="134">
        <v>-3.9213047570000001</v>
      </c>
      <c r="O6" s="134" t="b">
        <v>0</v>
      </c>
      <c r="P6" s="134">
        <v>0.22</v>
      </c>
      <c r="Q6" s="134">
        <v>49.15</v>
      </c>
      <c r="R6" s="15"/>
      <c r="S6" s="15"/>
      <c r="T6" s="15"/>
      <c r="U6" s="15"/>
      <c r="V6" s="15"/>
    </row>
    <row r="7" spans="1:22" ht="15.75" customHeight="1">
      <c r="A7" s="293"/>
      <c r="B7" s="180" t="s">
        <v>8</v>
      </c>
      <c r="C7" s="197" t="s">
        <v>246</v>
      </c>
      <c r="D7" s="135"/>
      <c r="E7" s="197" t="s">
        <v>247</v>
      </c>
      <c r="F7" s="197" t="s">
        <v>247</v>
      </c>
      <c r="G7" s="197" t="s">
        <v>247</v>
      </c>
      <c r="H7" s="197" t="s">
        <v>247</v>
      </c>
      <c r="I7" s="244">
        <v>9.1</v>
      </c>
      <c r="J7" s="244">
        <v>58318.14</v>
      </c>
      <c r="K7" s="244">
        <v>853016</v>
      </c>
      <c r="L7" s="134">
        <v>452691389243</v>
      </c>
      <c r="M7" s="239">
        <v>104</v>
      </c>
      <c r="N7" s="134">
        <v>-0.52130042889999995</v>
      </c>
      <c r="O7" s="134" t="b">
        <v>0</v>
      </c>
      <c r="P7" s="134">
        <v>7.11</v>
      </c>
      <c r="Q7" s="134">
        <v>77.11</v>
      </c>
      <c r="R7" s="15"/>
      <c r="S7" s="15"/>
      <c r="T7" s="15"/>
      <c r="U7" s="15"/>
      <c r="V7" s="15"/>
    </row>
    <row r="8" spans="1:22" ht="15.75" customHeight="1">
      <c r="A8" s="293"/>
      <c r="B8" s="180" t="s">
        <v>9</v>
      </c>
      <c r="C8" s="197" t="s">
        <v>252</v>
      </c>
      <c r="D8" s="135"/>
      <c r="E8" s="197" t="s">
        <v>247</v>
      </c>
      <c r="F8" s="197" t="s">
        <v>247</v>
      </c>
      <c r="G8" s="197" t="s">
        <v>247</v>
      </c>
      <c r="H8" s="197" t="s">
        <v>247</v>
      </c>
      <c r="I8" s="244">
        <v>7.5</v>
      </c>
      <c r="J8" s="244">
        <v>62852.23</v>
      </c>
      <c r="K8" s="244">
        <v>888926</v>
      </c>
      <c r="L8" s="134">
        <v>419032360537</v>
      </c>
      <c r="M8" s="239">
        <v>98</v>
      </c>
      <c r="N8" s="134">
        <v>-0.3475678411</v>
      </c>
      <c r="O8" s="134" t="b">
        <v>0</v>
      </c>
      <c r="P8" s="134">
        <v>8.44</v>
      </c>
      <c r="Q8" s="134">
        <v>54.91</v>
      </c>
      <c r="R8" s="15"/>
      <c r="S8" s="15"/>
      <c r="T8" s="15"/>
      <c r="U8" s="15"/>
      <c r="V8" s="15"/>
    </row>
    <row r="9" spans="1:22" ht="15.75" customHeight="1">
      <c r="A9" s="293"/>
      <c r="B9" s="140" t="s">
        <v>10</v>
      </c>
      <c r="C9" s="197" t="s">
        <v>248</v>
      </c>
      <c r="D9" s="197" t="s">
        <v>249</v>
      </c>
      <c r="E9" s="197" t="s">
        <v>248</v>
      </c>
      <c r="F9" s="135"/>
      <c r="G9" s="135"/>
      <c r="H9" s="135"/>
      <c r="I9" s="135"/>
      <c r="J9" s="135"/>
      <c r="K9" s="135"/>
      <c r="L9" s="134" t="s">
        <v>267</v>
      </c>
      <c r="M9" s="245" t="s">
        <v>267</v>
      </c>
      <c r="N9" s="134" t="s">
        <v>267</v>
      </c>
      <c r="O9" s="134" t="b">
        <v>0</v>
      </c>
      <c r="P9" s="134">
        <v>0</v>
      </c>
      <c r="Q9" s="134">
        <v>0</v>
      </c>
      <c r="R9" s="15"/>
      <c r="S9" s="15"/>
      <c r="T9" s="15"/>
      <c r="U9" s="15"/>
      <c r="V9" s="15"/>
    </row>
    <row r="10" spans="1:22" ht="15.75" customHeight="1">
      <c r="A10" s="293"/>
      <c r="B10" s="180" t="s">
        <v>11</v>
      </c>
      <c r="C10" s="197" t="s">
        <v>246</v>
      </c>
      <c r="D10" s="135"/>
      <c r="E10" s="197" t="s">
        <v>247</v>
      </c>
      <c r="F10" s="197" t="s">
        <v>247</v>
      </c>
      <c r="G10" s="197" t="s">
        <v>247</v>
      </c>
      <c r="H10" s="197" t="s">
        <v>247</v>
      </c>
      <c r="I10" s="244">
        <v>4.3</v>
      </c>
      <c r="J10" s="244">
        <v>73842.149999999994</v>
      </c>
      <c r="K10" s="244">
        <v>826551</v>
      </c>
      <c r="L10" s="134">
        <v>262447502576</v>
      </c>
      <c r="M10" s="239">
        <v>59</v>
      </c>
      <c r="N10" s="134">
        <v>0.46065193310000002</v>
      </c>
      <c r="O10" s="134" t="b">
        <v>0</v>
      </c>
      <c r="P10" s="134">
        <v>17.11</v>
      </c>
      <c r="Q10" s="134">
        <v>87.11</v>
      </c>
      <c r="R10" s="15"/>
      <c r="S10" s="15"/>
      <c r="T10" s="15"/>
      <c r="U10" s="15"/>
      <c r="V10" s="15"/>
    </row>
    <row r="11" spans="1:22" ht="15.75" customHeight="1">
      <c r="A11" s="293"/>
      <c r="B11" s="180" t="s">
        <v>12</v>
      </c>
      <c r="C11" s="197" t="s">
        <v>246</v>
      </c>
      <c r="D11" s="135"/>
      <c r="E11" s="197" t="s">
        <v>247</v>
      </c>
      <c r="F11" s="197" t="s">
        <v>247</v>
      </c>
      <c r="G11" s="197" t="s">
        <v>247</v>
      </c>
      <c r="H11" s="197" t="s">
        <v>247</v>
      </c>
      <c r="I11" s="244">
        <v>8</v>
      </c>
      <c r="J11" s="244">
        <v>61055.47</v>
      </c>
      <c r="K11" s="244">
        <v>884650</v>
      </c>
      <c r="L11" s="134">
        <v>432101772284</v>
      </c>
      <c r="M11" s="239">
        <v>100</v>
      </c>
      <c r="N11" s="134">
        <v>-0.41502619660000001</v>
      </c>
      <c r="O11" s="134" t="b">
        <v>0</v>
      </c>
      <c r="P11" s="134">
        <v>8</v>
      </c>
      <c r="Q11" s="134">
        <v>78</v>
      </c>
      <c r="R11" s="15"/>
      <c r="S11" s="15"/>
      <c r="T11" s="15"/>
      <c r="U11" s="15"/>
      <c r="V11" s="15"/>
    </row>
    <row r="12" spans="1:22" ht="15.75" customHeight="1">
      <c r="A12" s="293"/>
      <c r="B12" s="180" t="s">
        <v>13</v>
      </c>
      <c r="C12" s="197" t="s">
        <v>248</v>
      </c>
      <c r="D12" s="197" t="s">
        <v>249</v>
      </c>
      <c r="E12" s="197" t="s">
        <v>248</v>
      </c>
      <c r="F12" s="135"/>
      <c r="G12" s="135"/>
      <c r="H12" s="135"/>
      <c r="I12" s="135"/>
      <c r="J12" s="135"/>
      <c r="K12" s="135"/>
      <c r="L12" s="134" t="s">
        <v>267</v>
      </c>
      <c r="M12" s="245" t="s">
        <v>267</v>
      </c>
      <c r="N12" s="134" t="s">
        <v>267</v>
      </c>
      <c r="O12" s="134" t="b">
        <v>0</v>
      </c>
      <c r="P12" s="134">
        <v>0</v>
      </c>
      <c r="Q12" s="134">
        <v>0</v>
      </c>
      <c r="R12" s="15"/>
      <c r="S12" s="15"/>
      <c r="T12" s="15"/>
      <c r="U12" s="15"/>
      <c r="V12" s="15"/>
    </row>
    <row r="13" spans="1:22" ht="15.75" customHeight="1">
      <c r="A13" s="293"/>
      <c r="B13" s="180" t="s">
        <v>14</v>
      </c>
      <c r="C13" s="197" t="s">
        <v>246</v>
      </c>
      <c r="D13" s="135"/>
      <c r="E13" s="197" t="s">
        <v>247</v>
      </c>
      <c r="F13" s="197" t="s">
        <v>247</v>
      </c>
      <c r="G13" s="197" t="s">
        <v>247</v>
      </c>
      <c r="H13" s="197" t="s">
        <v>247</v>
      </c>
      <c r="I13" s="244">
        <v>2.2000000000000002</v>
      </c>
      <c r="J13" s="244">
        <v>78976.2</v>
      </c>
      <c r="K13" s="244">
        <v>854168</v>
      </c>
      <c r="L13" s="134">
        <v>148409674164</v>
      </c>
      <c r="M13" s="239">
        <v>7</v>
      </c>
      <c r="N13" s="134">
        <v>1.0492633039999999</v>
      </c>
      <c r="O13" s="134" t="b">
        <v>0</v>
      </c>
      <c r="P13" s="134">
        <v>28.67</v>
      </c>
      <c r="Q13" s="134">
        <v>98.67</v>
      </c>
      <c r="R13" s="15"/>
      <c r="S13" s="15"/>
      <c r="T13" s="15"/>
      <c r="U13" s="15"/>
      <c r="V13" s="15"/>
    </row>
    <row r="14" spans="1:22" ht="15.75" customHeight="1">
      <c r="A14" s="293"/>
      <c r="B14" s="180" t="s">
        <v>15</v>
      </c>
      <c r="C14" s="197" t="s">
        <v>248</v>
      </c>
      <c r="D14" s="197" t="s">
        <v>270</v>
      </c>
      <c r="E14" s="197" t="s">
        <v>247</v>
      </c>
      <c r="F14" s="197" t="s">
        <v>248</v>
      </c>
      <c r="G14" s="135"/>
      <c r="H14" s="135"/>
      <c r="I14" s="244">
        <v>4.7</v>
      </c>
      <c r="J14" s="135"/>
      <c r="K14" s="135"/>
      <c r="L14" s="134" t="s">
        <v>267</v>
      </c>
      <c r="M14" s="245" t="s">
        <v>267</v>
      </c>
      <c r="N14" s="134" t="s">
        <v>267</v>
      </c>
      <c r="O14" s="134" t="b">
        <v>0</v>
      </c>
      <c r="P14" s="134">
        <v>0</v>
      </c>
      <c r="Q14" s="134">
        <v>0</v>
      </c>
      <c r="R14" s="15"/>
      <c r="S14" s="15"/>
      <c r="T14" s="15"/>
      <c r="U14" s="15"/>
      <c r="V14" s="15"/>
    </row>
    <row r="15" spans="1:22" ht="15.75" customHeight="1">
      <c r="A15" s="293"/>
      <c r="B15" s="180" t="s">
        <v>16</v>
      </c>
      <c r="C15" s="197" t="s">
        <v>246</v>
      </c>
      <c r="D15" s="135"/>
      <c r="E15" s="197" t="s">
        <v>247</v>
      </c>
      <c r="F15" s="197" t="s">
        <v>247</v>
      </c>
      <c r="G15" s="197" t="s">
        <v>247</v>
      </c>
      <c r="H15" s="197" t="s">
        <v>247</v>
      </c>
      <c r="I15" s="244">
        <v>2.6</v>
      </c>
      <c r="J15" s="244">
        <v>62692.86</v>
      </c>
      <c r="K15" s="244">
        <v>859680</v>
      </c>
      <c r="L15" s="134">
        <v>140129074500</v>
      </c>
      <c r="M15" s="239">
        <v>5</v>
      </c>
      <c r="N15" s="134">
        <v>1.0920039909999999</v>
      </c>
      <c r="O15" s="134" t="b">
        <v>0</v>
      </c>
      <c r="P15" s="134">
        <v>29.11</v>
      </c>
      <c r="Q15" s="134">
        <v>99.11</v>
      </c>
      <c r="R15" s="15"/>
      <c r="S15" s="15"/>
      <c r="T15" s="15"/>
      <c r="U15" s="15"/>
      <c r="V15" s="15"/>
    </row>
    <row r="16" spans="1:22" ht="15.75" customHeight="1">
      <c r="A16" s="293"/>
      <c r="B16" s="140" t="s">
        <v>17</v>
      </c>
      <c r="C16" s="197" t="s">
        <v>248</v>
      </c>
      <c r="D16" s="197" t="s">
        <v>249</v>
      </c>
      <c r="E16" s="197" t="s">
        <v>248</v>
      </c>
      <c r="F16" s="135"/>
      <c r="G16" s="135"/>
      <c r="H16" s="135"/>
      <c r="I16" s="135"/>
      <c r="J16" s="135"/>
      <c r="K16" s="135"/>
      <c r="L16" s="134" t="s">
        <v>267</v>
      </c>
      <c r="M16" s="245" t="s">
        <v>267</v>
      </c>
      <c r="N16" s="134" t="s">
        <v>267</v>
      </c>
      <c r="O16" s="134" t="b">
        <v>0</v>
      </c>
      <c r="P16" s="134">
        <v>0</v>
      </c>
      <c r="Q16" s="134">
        <v>0</v>
      </c>
      <c r="R16" s="15"/>
      <c r="S16" s="15"/>
      <c r="T16" s="15"/>
      <c r="U16" s="15"/>
      <c r="V16" s="15"/>
    </row>
    <row r="17" spans="1:22" ht="15.75" customHeight="1">
      <c r="A17" s="293"/>
      <c r="B17" s="180" t="s">
        <v>18</v>
      </c>
      <c r="C17" s="197" t="s">
        <v>252</v>
      </c>
      <c r="D17" s="135"/>
      <c r="E17" s="197" t="s">
        <v>247</v>
      </c>
      <c r="F17" s="197" t="s">
        <v>247</v>
      </c>
      <c r="G17" s="197" t="s">
        <v>247</v>
      </c>
      <c r="H17" s="197" t="s">
        <v>247</v>
      </c>
      <c r="I17" s="244">
        <v>8.9</v>
      </c>
      <c r="J17" s="244">
        <v>69489.3</v>
      </c>
      <c r="K17" s="244">
        <v>860009</v>
      </c>
      <c r="L17" s="134">
        <v>531876668293</v>
      </c>
      <c r="M17" s="239">
        <v>110</v>
      </c>
      <c r="N17" s="134">
        <v>-0.93001880169999995</v>
      </c>
      <c r="O17" s="134" t="b">
        <v>0</v>
      </c>
      <c r="P17" s="134">
        <v>5.78</v>
      </c>
      <c r="Q17" s="134">
        <v>53.05</v>
      </c>
      <c r="R17" s="15"/>
      <c r="S17" s="15"/>
      <c r="T17" s="15"/>
      <c r="U17" s="15"/>
      <c r="V17" s="15"/>
    </row>
    <row r="18" spans="1:22" ht="15.75" customHeight="1">
      <c r="A18" s="293"/>
      <c r="B18" s="180" t="s">
        <v>19</v>
      </c>
      <c r="C18" s="197" t="s">
        <v>252</v>
      </c>
      <c r="D18" s="135"/>
      <c r="E18" s="197" t="s">
        <v>247</v>
      </c>
      <c r="F18" s="197" t="s">
        <v>247</v>
      </c>
      <c r="G18" s="197" t="s">
        <v>247</v>
      </c>
      <c r="H18" s="197" t="s">
        <v>247</v>
      </c>
      <c r="I18" s="244">
        <v>13</v>
      </c>
      <c r="J18" s="244">
        <v>58243.15</v>
      </c>
      <c r="K18" s="244">
        <v>839672</v>
      </c>
      <c r="L18" s="134">
        <v>635766849208</v>
      </c>
      <c r="M18" s="239">
        <v>117</v>
      </c>
      <c r="N18" s="134">
        <v>-1.466252635</v>
      </c>
      <c r="O18" s="134" t="b">
        <v>0</v>
      </c>
      <c r="P18" s="134">
        <v>4.22</v>
      </c>
      <c r="Q18" s="134">
        <v>51.95</v>
      </c>
      <c r="R18" s="15"/>
      <c r="S18" s="15"/>
      <c r="T18" s="15"/>
      <c r="U18" s="15"/>
      <c r="V18" s="15"/>
    </row>
    <row r="19" spans="1:22" ht="15.75" customHeight="1">
      <c r="A19" s="293"/>
      <c r="B19" s="180" t="s">
        <v>20</v>
      </c>
      <c r="C19" s="197" t="s">
        <v>246</v>
      </c>
      <c r="D19" s="135"/>
      <c r="E19" s="197" t="s">
        <v>247</v>
      </c>
      <c r="F19" s="197" t="s">
        <v>247</v>
      </c>
      <c r="G19" s="197" t="s">
        <v>247</v>
      </c>
      <c r="H19" s="197" t="s">
        <v>247</v>
      </c>
      <c r="I19" s="244">
        <v>2.6</v>
      </c>
      <c r="J19" s="244">
        <v>90759.82</v>
      </c>
      <c r="K19" s="244">
        <v>851704</v>
      </c>
      <c r="L19" s="134">
        <v>200981304507</v>
      </c>
      <c r="M19" s="239">
        <v>29</v>
      </c>
      <c r="N19" s="134">
        <v>0.77791247389999996</v>
      </c>
      <c r="O19" s="134" t="b">
        <v>0</v>
      </c>
      <c r="P19" s="134">
        <v>23.78</v>
      </c>
      <c r="Q19" s="134">
        <v>93.78</v>
      </c>
      <c r="R19" s="15"/>
      <c r="S19" s="15"/>
      <c r="T19" s="15"/>
      <c r="U19" s="15"/>
      <c r="V19" s="15"/>
    </row>
    <row r="20" spans="1:22" ht="15.75" customHeight="1">
      <c r="A20" s="293"/>
      <c r="B20" s="180" t="s">
        <v>21</v>
      </c>
      <c r="C20" s="197" t="s">
        <v>246</v>
      </c>
      <c r="D20" s="135"/>
      <c r="E20" s="197" t="s">
        <v>247</v>
      </c>
      <c r="F20" s="197" t="s">
        <v>247</v>
      </c>
      <c r="G20" s="197" t="s">
        <v>247</v>
      </c>
      <c r="H20" s="197" t="s">
        <v>247</v>
      </c>
      <c r="I20" s="244">
        <v>4.2</v>
      </c>
      <c r="J20" s="244">
        <v>66155.14</v>
      </c>
      <c r="K20" s="244">
        <v>933858</v>
      </c>
      <c r="L20" s="134">
        <v>259473928267</v>
      </c>
      <c r="M20" s="239">
        <v>58</v>
      </c>
      <c r="N20" s="134">
        <v>0.47600017039999998</v>
      </c>
      <c r="O20" s="134" t="b">
        <v>0</v>
      </c>
      <c r="P20" s="134">
        <v>17.329999999999998</v>
      </c>
      <c r="Q20" s="134">
        <v>87.33</v>
      </c>
      <c r="R20" s="15"/>
      <c r="S20" s="15"/>
      <c r="T20" s="15"/>
      <c r="U20" s="15"/>
      <c r="V20" s="15"/>
    </row>
    <row r="21" spans="1:22" ht="15.75" customHeight="1">
      <c r="A21" s="293"/>
      <c r="B21" s="180" t="s">
        <v>22</v>
      </c>
      <c r="C21" s="197" t="s">
        <v>246</v>
      </c>
      <c r="D21" s="135"/>
      <c r="E21" s="197" t="s">
        <v>247</v>
      </c>
      <c r="F21" s="197" t="s">
        <v>247</v>
      </c>
      <c r="G21" s="197" t="s">
        <v>247</v>
      </c>
      <c r="H21" s="197" t="s">
        <v>247</v>
      </c>
      <c r="I21" s="244">
        <v>4.2</v>
      </c>
      <c r="J21" s="244">
        <v>78988.69</v>
      </c>
      <c r="K21" s="244">
        <v>876339</v>
      </c>
      <c r="L21" s="134">
        <v>290727652345</v>
      </c>
      <c r="M21" s="239">
        <v>74</v>
      </c>
      <c r="N21" s="134">
        <v>0.31468267039999998</v>
      </c>
      <c r="O21" s="134" t="b">
        <v>0</v>
      </c>
      <c r="P21" s="134">
        <v>13.78</v>
      </c>
      <c r="Q21" s="134">
        <v>83.78</v>
      </c>
      <c r="R21" s="15"/>
      <c r="S21" s="15"/>
      <c r="T21" s="15"/>
      <c r="U21" s="15"/>
      <c r="V21" s="15"/>
    </row>
    <row r="22" spans="1:22" ht="15.75" customHeight="1">
      <c r="A22" s="293"/>
      <c r="B22" s="180" t="s">
        <v>23</v>
      </c>
      <c r="C22" s="197" t="s">
        <v>248</v>
      </c>
      <c r="D22" s="197" t="s">
        <v>249</v>
      </c>
      <c r="E22" s="197" t="s">
        <v>248</v>
      </c>
      <c r="F22" s="135"/>
      <c r="G22" s="135"/>
      <c r="H22" s="135"/>
      <c r="I22" s="135"/>
      <c r="J22" s="135"/>
      <c r="K22" s="135"/>
      <c r="L22" s="134" t="s">
        <v>267</v>
      </c>
      <c r="M22" s="245" t="s">
        <v>267</v>
      </c>
      <c r="N22" s="134" t="s">
        <v>267</v>
      </c>
      <c r="O22" s="134" t="b">
        <v>0</v>
      </c>
      <c r="P22" s="134">
        <v>0</v>
      </c>
      <c r="Q22" s="134">
        <v>0</v>
      </c>
      <c r="R22" s="15"/>
      <c r="S22" s="15"/>
      <c r="T22" s="15"/>
      <c r="U22" s="15"/>
      <c r="V22" s="15"/>
    </row>
    <row r="23" spans="1:22" ht="15.75" customHeight="1">
      <c r="A23" s="294" t="s">
        <v>24</v>
      </c>
      <c r="B23" s="182" t="s">
        <v>25</v>
      </c>
      <c r="C23" s="197" t="s">
        <v>265</v>
      </c>
      <c r="D23" s="135"/>
      <c r="E23" s="197" t="s">
        <v>247</v>
      </c>
      <c r="F23" s="197" t="s">
        <v>247</v>
      </c>
      <c r="G23" s="197" t="s">
        <v>247</v>
      </c>
      <c r="H23" s="197" t="s">
        <v>247</v>
      </c>
      <c r="I23" s="135"/>
      <c r="J23" s="135"/>
      <c r="K23" s="135"/>
      <c r="L23" s="134" t="s">
        <v>267</v>
      </c>
      <c r="M23" s="245" t="s">
        <v>267</v>
      </c>
      <c r="N23" s="134" t="s">
        <v>267</v>
      </c>
      <c r="O23" s="134" t="b">
        <v>0</v>
      </c>
      <c r="P23" s="134">
        <v>0</v>
      </c>
      <c r="Q23" s="134">
        <v>35</v>
      </c>
      <c r="R23" s="15"/>
      <c r="S23" s="15"/>
      <c r="T23" s="15"/>
      <c r="U23" s="15"/>
      <c r="V23" s="15"/>
    </row>
    <row r="24" spans="1:22" ht="15.75" customHeight="1">
      <c r="A24" s="294"/>
      <c r="B24" s="182" t="s">
        <v>26</v>
      </c>
      <c r="C24" s="197" t="s">
        <v>246</v>
      </c>
      <c r="D24" s="135"/>
      <c r="E24" s="197" t="s">
        <v>247</v>
      </c>
      <c r="F24" s="197" t="s">
        <v>247</v>
      </c>
      <c r="G24" s="197" t="s">
        <v>247</v>
      </c>
      <c r="H24" s="197" t="s">
        <v>247</v>
      </c>
      <c r="I24" s="244">
        <v>3</v>
      </c>
      <c r="J24" s="244">
        <v>70114.259999999995</v>
      </c>
      <c r="K24" s="244">
        <v>874758</v>
      </c>
      <c r="L24" s="134">
        <v>183999029547</v>
      </c>
      <c r="M24" s="239">
        <v>17</v>
      </c>
      <c r="N24" s="134">
        <v>0.8655672485</v>
      </c>
      <c r="O24" s="134" t="b">
        <v>0</v>
      </c>
      <c r="P24" s="134">
        <v>26.44</v>
      </c>
      <c r="Q24" s="134">
        <v>96.44</v>
      </c>
      <c r="R24" s="15"/>
      <c r="S24" s="15"/>
      <c r="T24" s="15"/>
      <c r="U24" s="15"/>
      <c r="V24" s="15"/>
    </row>
    <row r="25" spans="1:22" ht="15.75" customHeight="1">
      <c r="A25" s="294"/>
      <c r="B25" s="182" t="s">
        <v>27</v>
      </c>
      <c r="C25" s="197" t="s">
        <v>248</v>
      </c>
      <c r="D25" s="197" t="s">
        <v>249</v>
      </c>
      <c r="E25" s="197" t="s">
        <v>248</v>
      </c>
      <c r="F25" s="135"/>
      <c r="G25" s="135"/>
      <c r="H25" s="135"/>
      <c r="I25" s="135"/>
      <c r="J25" s="135"/>
      <c r="K25" s="135"/>
      <c r="L25" s="134" t="s">
        <v>267</v>
      </c>
      <c r="M25" s="245" t="s">
        <v>267</v>
      </c>
      <c r="N25" s="134" t="s">
        <v>267</v>
      </c>
      <c r="O25" s="134" t="b">
        <v>0</v>
      </c>
      <c r="P25" s="134">
        <v>0</v>
      </c>
      <c r="Q25" s="134">
        <v>0</v>
      </c>
      <c r="R25" s="15"/>
      <c r="S25" s="15"/>
      <c r="T25" s="15"/>
      <c r="U25" s="15"/>
      <c r="V25" s="15"/>
    </row>
    <row r="26" spans="1:22" ht="15.75" customHeight="1">
      <c r="A26" s="294"/>
      <c r="B26" s="182" t="s">
        <v>28</v>
      </c>
      <c r="C26" s="197" t="s">
        <v>252</v>
      </c>
      <c r="D26" s="135"/>
      <c r="E26" s="197" t="s">
        <v>247</v>
      </c>
      <c r="F26" s="197" t="s">
        <v>247</v>
      </c>
      <c r="G26" s="197" t="s">
        <v>247</v>
      </c>
      <c r="H26" s="197" t="s">
        <v>247</v>
      </c>
      <c r="I26" s="244">
        <v>4.5</v>
      </c>
      <c r="J26" s="244">
        <v>56440.14</v>
      </c>
      <c r="K26" s="244">
        <v>817555</v>
      </c>
      <c r="L26" s="134">
        <v>207643133960</v>
      </c>
      <c r="M26" s="239">
        <v>31</v>
      </c>
      <c r="N26" s="134">
        <v>0.74352714210000004</v>
      </c>
      <c r="O26" s="134" t="b">
        <v>0</v>
      </c>
      <c r="P26" s="134">
        <v>23.33</v>
      </c>
      <c r="Q26" s="134">
        <v>65.33</v>
      </c>
      <c r="R26" s="15"/>
      <c r="S26" s="15"/>
      <c r="T26" s="15"/>
      <c r="U26" s="15"/>
      <c r="V26" s="15"/>
    </row>
    <row r="27" spans="1:22" ht="15.75" customHeight="1">
      <c r="A27" s="294"/>
      <c r="B27" s="182" t="s">
        <v>29</v>
      </c>
      <c r="C27" s="197" t="s">
        <v>248</v>
      </c>
      <c r="D27" s="197" t="s">
        <v>249</v>
      </c>
      <c r="E27" s="197" t="s">
        <v>248</v>
      </c>
      <c r="F27" s="135"/>
      <c r="G27" s="135"/>
      <c r="H27" s="135"/>
      <c r="I27" s="135"/>
      <c r="J27" s="135"/>
      <c r="K27" s="135"/>
      <c r="L27" s="134" t="s">
        <v>267</v>
      </c>
      <c r="M27" s="245" t="s">
        <v>267</v>
      </c>
      <c r="N27" s="134" t="s">
        <v>267</v>
      </c>
      <c r="O27" s="134" t="b">
        <v>0</v>
      </c>
      <c r="P27" s="134">
        <v>0</v>
      </c>
      <c r="Q27" s="134">
        <v>0</v>
      </c>
      <c r="R27" s="15"/>
      <c r="S27" s="15"/>
      <c r="T27" s="15"/>
      <c r="U27" s="15"/>
      <c r="V27" s="15"/>
    </row>
    <row r="28" spans="1:22" ht="15.75" customHeight="1">
      <c r="A28" s="294"/>
      <c r="B28" s="182" t="s">
        <v>31</v>
      </c>
      <c r="C28" s="197" t="s">
        <v>246</v>
      </c>
      <c r="D28" s="135"/>
      <c r="E28" s="197" t="s">
        <v>247</v>
      </c>
      <c r="F28" s="197" t="s">
        <v>247</v>
      </c>
      <c r="G28" s="197" t="s">
        <v>247</v>
      </c>
      <c r="H28" s="197" t="s">
        <v>247</v>
      </c>
      <c r="I28" s="244">
        <v>7</v>
      </c>
      <c r="J28" s="244">
        <v>69426.81</v>
      </c>
      <c r="K28" s="244">
        <v>899676</v>
      </c>
      <c r="L28" s="134">
        <v>437231442995</v>
      </c>
      <c r="M28" s="239">
        <v>101</v>
      </c>
      <c r="N28" s="134">
        <v>-0.44150322219999999</v>
      </c>
      <c r="O28" s="134" t="b">
        <v>0</v>
      </c>
      <c r="P28" s="134">
        <v>7.78</v>
      </c>
      <c r="Q28" s="134">
        <v>77.78</v>
      </c>
      <c r="R28" s="15"/>
      <c r="S28" s="15"/>
      <c r="T28" s="15"/>
      <c r="U28" s="15"/>
      <c r="V28" s="15"/>
    </row>
    <row r="29" spans="1:22" ht="15.75" customHeight="1">
      <c r="A29" s="294"/>
      <c r="B29" s="182" t="s">
        <v>32</v>
      </c>
      <c r="C29" s="197" t="s">
        <v>246</v>
      </c>
      <c r="D29" s="135"/>
      <c r="E29" s="197" t="s">
        <v>247</v>
      </c>
      <c r="F29" s="197" t="s">
        <v>247</v>
      </c>
      <c r="G29" s="197" t="s">
        <v>247</v>
      </c>
      <c r="H29" s="197" t="s">
        <v>247</v>
      </c>
      <c r="I29" s="244">
        <v>9.8000000000000007</v>
      </c>
      <c r="J29" s="244">
        <v>73757.78</v>
      </c>
      <c r="K29" s="244">
        <v>885625</v>
      </c>
      <c r="L29" s="134">
        <v>640152992343</v>
      </c>
      <c r="M29" s="239">
        <v>118</v>
      </c>
      <c r="N29" s="134">
        <v>-1.4888919089999999</v>
      </c>
      <c r="O29" s="134" t="b">
        <v>0</v>
      </c>
      <c r="P29" s="134">
        <v>4</v>
      </c>
      <c r="Q29" s="134">
        <v>74</v>
      </c>
      <c r="R29" s="15"/>
      <c r="S29" s="15"/>
      <c r="T29" s="15"/>
      <c r="U29" s="15"/>
      <c r="V29" s="15"/>
    </row>
    <row r="30" spans="1:22" ht="15.75" customHeight="1">
      <c r="A30" s="294"/>
      <c r="B30" s="182" t="s">
        <v>33</v>
      </c>
      <c r="C30" s="197" t="s">
        <v>246</v>
      </c>
      <c r="D30" s="135"/>
      <c r="E30" s="197" t="s">
        <v>247</v>
      </c>
      <c r="F30" s="197" t="s">
        <v>247</v>
      </c>
      <c r="G30" s="197" t="s">
        <v>247</v>
      </c>
      <c r="H30" s="197" t="s">
        <v>247</v>
      </c>
      <c r="I30" s="244">
        <v>7</v>
      </c>
      <c r="J30" s="244">
        <v>112602.2</v>
      </c>
      <c r="K30" s="244">
        <v>849672</v>
      </c>
      <c r="L30" s="134">
        <v>669724555349</v>
      </c>
      <c r="M30" s="239">
        <v>122</v>
      </c>
      <c r="N30" s="134">
        <v>-1.6415268590000001</v>
      </c>
      <c r="O30" s="134" t="b">
        <v>0</v>
      </c>
      <c r="P30" s="134">
        <v>3.11</v>
      </c>
      <c r="Q30" s="134">
        <v>73.11</v>
      </c>
      <c r="R30" s="15"/>
      <c r="S30" s="15"/>
      <c r="T30" s="15"/>
      <c r="U30" s="15"/>
      <c r="V30" s="15"/>
    </row>
    <row r="31" spans="1:22" ht="15.75" customHeight="1">
      <c r="A31" s="294"/>
      <c r="B31" s="182" t="s">
        <v>34</v>
      </c>
      <c r="C31" s="197" t="s">
        <v>248</v>
      </c>
      <c r="D31" s="197" t="s">
        <v>249</v>
      </c>
      <c r="E31" s="197" t="s">
        <v>248</v>
      </c>
      <c r="F31" s="135"/>
      <c r="G31" s="135"/>
      <c r="H31" s="135"/>
      <c r="I31" s="135"/>
      <c r="J31" s="135"/>
      <c r="K31" s="135"/>
      <c r="L31" s="134" t="s">
        <v>267</v>
      </c>
      <c r="M31" s="245" t="s">
        <v>267</v>
      </c>
      <c r="N31" s="134" t="s">
        <v>267</v>
      </c>
      <c r="O31" s="134" t="b">
        <v>0</v>
      </c>
      <c r="P31" s="134">
        <v>0</v>
      </c>
      <c r="Q31" s="134">
        <v>0</v>
      </c>
      <c r="R31" s="15"/>
      <c r="S31" s="15"/>
      <c r="T31" s="15"/>
      <c r="U31" s="15"/>
      <c r="V31" s="15"/>
    </row>
    <row r="32" spans="1:22" ht="15.75" customHeight="1">
      <c r="A32" s="294"/>
      <c r="B32" s="182" t="s">
        <v>35</v>
      </c>
      <c r="C32" s="197" t="s">
        <v>252</v>
      </c>
      <c r="D32" s="135"/>
      <c r="E32" s="197" t="s">
        <v>247</v>
      </c>
      <c r="F32" s="197" t="s">
        <v>247</v>
      </c>
      <c r="G32" s="197" t="s">
        <v>247</v>
      </c>
      <c r="H32" s="197" t="s">
        <v>247</v>
      </c>
      <c r="I32" s="244">
        <v>4.8</v>
      </c>
      <c r="J32" s="244">
        <v>52568.51</v>
      </c>
      <c r="K32" s="244">
        <v>876256</v>
      </c>
      <c r="L32" s="134">
        <v>221104667033</v>
      </c>
      <c r="M32" s="239">
        <v>41</v>
      </c>
      <c r="N32" s="134">
        <v>0.67404483479999999</v>
      </c>
      <c r="O32" s="134" t="b">
        <v>0</v>
      </c>
      <c r="P32" s="134">
        <v>21.11</v>
      </c>
      <c r="Q32" s="134">
        <v>63.78</v>
      </c>
      <c r="R32" s="15"/>
      <c r="S32" s="15"/>
      <c r="T32" s="15"/>
      <c r="U32" s="15"/>
      <c r="V32" s="15"/>
    </row>
    <row r="33" spans="1:22" ht="15.75" customHeight="1">
      <c r="A33" s="294"/>
      <c r="B33" s="182" t="s">
        <v>36</v>
      </c>
      <c r="C33" s="197" t="s">
        <v>252</v>
      </c>
      <c r="D33" s="135"/>
      <c r="E33" s="197" t="s">
        <v>247</v>
      </c>
      <c r="F33" s="197" t="s">
        <v>247</v>
      </c>
      <c r="G33" s="197" t="s">
        <v>247</v>
      </c>
      <c r="H33" s="197" t="s">
        <v>247</v>
      </c>
      <c r="I33" s="244">
        <v>3.8</v>
      </c>
      <c r="J33" s="244">
        <v>78204.37</v>
      </c>
      <c r="K33" s="244">
        <v>858342</v>
      </c>
      <c r="L33" s="134">
        <v>255079162347</v>
      </c>
      <c r="M33" s="239">
        <v>56</v>
      </c>
      <c r="N33" s="134">
        <v>0.49868395199999999</v>
      </c>
      <c r="O33" s="134" t="b">
        <v>0</v>
      </c>
      <c r="P33" s="134">
        <v>17.78</v>
      </c>
      <c r="Q33" s="134">
        <v>61.45</v>
      </c>
      <c r="R33" s="15"/>
      <c r="S33" s="15"/>
      <c r="T33" s="15"/>
      <c r="U33" s="15"/>
      <c r="V33" s="15"/>
    </row>
    <row r="34" spans="1:22" ht="15.75" customHeight="1">
      <c r="A34" s="294"/>
      <c r="B34" s="182" t="s">
        <v>37</v>
      </c>
      <c r="C34" s="197" t="s">
        <v>252</v>
      </c>
      <c r="D34" s="135"/>
      <c r="E34" s="197" t="s">
        <v>247</v>
      </c>
      <c r="F34" s="197" t="s">
        <v>247</v>
      </c>
      <c r="G34" s="197" t="s">
        <v>247</v>
      </c>
      <c r="H34" s="197" t="s">
        <v>247</v>
      </c>
      <c r="I34" s="244">
        <v>3.9</v>
      </c>
      <c r="J34" s="244">
        <v>61367.95</v>
      </c>
      <c r="K34" s="244">
        <v>867714</v>
      </c>
      <c r="L34" s="134">
        <v>207674334529</v>
      </c>
      <c r="M34" s="239">
        <v>32</v>
      </c>
      <c r="N34" s="134">
        <v>0.74336609899999995</v>
      </c>
      <c r="O34" s="134" t="b">
        <v>0</v>
      </c>
      <c r="P34" s="134">
        <v>23.11</v>
      </c>
      <c r="Q34" s="134">
        <v>65.180000000000007</v>
      </c>
      <c r="R34" s="15"/>
      <c r="S34" s="15"/>
      <c r="T34" s="15"/>
      <c r="U34" s="15"/>
      <c r="V34" s="15"/>
    </row>
    <row r="35" spans="1:22" ht="15.75" customHeight="1">
      <c r="A35" s="294"/>
      <c r="B35" s="182" t="s">
        <v>38</v>
      </c>
      <c r="C35" s="197" t="s">
        <v>252</v>
      </c>
      <c r="D35" s="135"/>
      <c r="E35" s="197" t="s">
        <v>247</v>
      </c>
      <c r="F35" s="197" t="s">
        <v>247</v>
      </c>
      <c r="G35" s="197" t="s">
        <v>247</v>
      </c>
      <c r="H35" s="197" t="s">
        <v>247</v>
      </c>
      <c r="I35" s="244">
        <v>5.8</v>
      </c>
      <c r="J35" s="244">
        <v>74298.37</v>
      </c>
      <c r="K35" s="244">
        <v>870008</v>
      </c>
      <c r="L35" s="134">
        <v>374913022464</v>
      </c>
      <c r="M35" s="239">
        <v>90</v>
      </c>
      <c r="N35" s="134">
        <v>-0.1198438969</v>
      </c>
      <c r="O35" s="134" t="b">
        <v>0</v>
      </c>
      <c r="P35" s="134">
        <v>10.220000000000001</v>
      </c>
      <c r="Q35" s="134">
        <v>56.15</v>
      </c>
      <c r="R35" s="15"/>
      <c r="S35" s="15"/>
      <c r="T35" s="15"/>
      <c r="U35" s="15"/>
      <c r="V35" s="15"/>
    </row>
    <row r="36" spans="1:22" ht="15.75" customHeight="1">
      <c r="A36" s="294"/>
      <c r="B36" s="182" t="s">
        <v>39</v>
      </c>
      <c r="C36" s="197" t="s">
        <v>246</v>
      </c>
      <c r="D36" s="135"/>
      <c r="E36" s="197" t="s">
        <v>247</v>
      </c>
      <c r="F36" s="197" t="s">
        <v>247</v>
      </c>
      <c r="G36" s="197" t="s">
        <v>247</v>
      </c>
      <c r="H36" s="197" t="s">
        <v>247</v>
      </c>
      <c r="I36" s="244">
        <v>4.7</v>
      </c>
      <c r="J36" s="244">
        <v>69773.66</v>
      </c>
      <c r="K36" s="244">
        <v>845838</v>
      </c>
      <c r="L36" s="134">
        <v>277380901227</v>
      </c>
      <c r="M36" s="239">
        <v>65</v>
      </c>
      <c r="N36" s="134">
        <v>0.38357252549999998</v>
      </c>
      <c r="O36" s="134" t="b">
        <v>0</v>
      </c>
      <c r="P36" s="134">
        <v>15.78</v>
      </c>
      <c r="Q36" s="134">
        <v>85.78</v>
      </c>
      <c r="R36" s="15"/>
      <c r="S36" s="15"/>
      <c r="T36" s="15"/>
      <c r="U36" s="15"/>
      <c r="V36" s="15"/>
    </row>
    <row r="37" spans="1:22">
      <c r="A37" s="294"/>
      <c r="B37" s="182" t="s">
        <v>40</v>
      </c>
      <c r="C37" s="197" t="s">
        <v>248</v>
      </c>
      <c r="D37" s="197" t="s">
        <v>249</v>
      </c>
      <c r="E37" s="197" t="s">
        <v>248</v>
      </c>
      <c r="F37" s="135"/>
      <c r="G37" s="135"/>
      <c r="H37" s="135"/>
      <c r="I37" s="135"/>
      <c r="J37" s="135"/>
      <c r="K37" s="135"/>
      <c r="L37" s="134" t="s">
        <v>267</v>
      </c>
      <c r="M37" s="245" t="s">
        <v>267</v>
      </c>
      <c r="N37" s="134" t="s">
        <v>267</v>
      </c>
      <c r="O37" s="134" t="b">
        <v>0</v>
      </c>
      <c r="P37" s="134">
        <v>0</v>
      </c>
      <c r="Q37" s="134">
        <v>0</v>
      </c>
      <c r="R37" s="15"/>
      <c r="S37" s="15"/>
      <c r="T37" s="15"/>
      <c r="U37" s="15"/>
      <c r="V37" s="15"/>
    </row>
    <row r="38" spans="1:22">
      <c r="A38" s="294"/>
      <c r="B38" s="182" t="s">
        <v>41</v>
      </c>
      <c r="C38" s="197" t="s">
        <v>246</v>
      </c>
      <c r="D38" s="135"/>
      <c r="E38" s="197" t="s">
        <v>247</v>
      </c>
      <c r="F38" s="197" t="s">
        <v>247</v>
      </c>
      <c r="G38" s="197" t="s">
        <v>247</v>
      </c>
      <c r="H38" s="197" t="s">
        <v>247</v>
      </c>
      <c r="I38" s="244">
        <v>9</v>
      </c>
      <c r="J38" s="244">
        <v>61389.82</v>
      </c>
      <c r="K38" s="244">
        <v>853007</v>
      </c>
      <c r="L38" s="134">
        <v>471293515699</v>
      </c>
      <c r="M38" s="239">
        <v>106</v>
      </c>
      <c r="N38" s="134">
        <v>-0.61731613969999999</v>
      </c>
      <c r="O38" s="134" t="b">
        <v>0</v>
      </c>
      <c r="P38" s="134">
        <v>6.67</v>
      </c>
      <c r="Q38" s="134">
        <v>76.67</v>
      </c>
      <c r="R38" s="15"/>
      <c r="S38" s="15"/>
      <c r="T38" s="15"/>
      <c r="U38" s="15"/>
      <c r="V38" s="15"/>
    </row>
    <row r="39" spans="1:22">
      <c r="A39" s="294"/>
      <c r="B39" s="182" t="s">
        <v>42</v>
      </c>
      <c r="C39" s="197" t="s">
        <v>246</v>
      </c>
      <c r="D39" s="135"/>
      <c r="E39" s="197" t="s">
        <v>247</v>
      </c>
      <c r="F39" s="197" t="s">
        <v>247</v>
      </c>
      <c r="G39" s="197" t="s">
        <v>247</v>
      </c>
      <c r="H39" s="197" t="s">
        <v>247</v>
      </c>
      <c r="I39" s="244">
        <v>4</v>
      </c>
      <c r="J39" s="244">
        <v>63989.65</v>
      </c>
      <c r="K39" s="244">
        <v>866338</v>
      </c>
      <c r="L39" s="134">
        <v>221746661607</v>
      </c>
      <c r="M39" s="239">
        <v>42</v>
      </c>
      <c r="N39" s="134">
        <v>0.67073115100000003</v>
      </c>
      <c r="O39" s="134" t="b">
        <v>0</v>
      </c>
      <c r="P39" s="134">
        <v>20.89</v>
      </c>
      <c r="Q39" s="134">
        <v>90.89</v>
      </c>
      <c r="R39" s="15"/>
      <c r="S39" s="15"/>
      <c r="T39" s="15"/>
      <c r="U39" s="15"/>
      <c r="V39" s="15"/>
    </row>
    <row r="40" spans="1:22">
      <c r="A40" s="294"/>
      <c r="B40" s="182" t="s">
        <v>43</v>
      </c>
      <c r="C40" s="197" t="s">
        <v>252</v>
      </c>
      <c r="D40" s="135"/>
      <c r="E40" s="197" t="s">
        <v>247</v>
      </c>
      <c r="F40" s="197" t="s">
        <v>247</v>
      </c>
      <c r="G40" s="197" t="s">
        <v>247</v>
      </c>
      <c r="H40" s="197" t="s">
        <v>247</v>
      </c>
      <c r="I40" s="244">
        <v>8</v>
      </c>
      <c r="J40" s="244">
        <v>66142.64</v>
      </c>
      <c r="K40" s="244">
        <v>840340</v>
      </c>
      <c r="L40" s="134">
        <v>444658448781</v>
      </c>
      <c r="M40" s="239">
        <v>102</v>
      </c>
      <c r="N40" s="134">
        <v>-0.47983804600000002</v>
      </c>
      <c r="O40" s="134" t="b">
        <v>0</v>
      </c>
      <c r="P40" s="134">
        <v>7.56</v>
      </c>
      <c r="Q40" s="134">
        <v>54.29</v>
      </c>
      <c r="R40" s="15"/>
      <c r="S40" s="15"/>
      <c r="T40" s="15"/>
      <c r="U40" s="15"/>
      <c r="V40" s="15"/>
    </row>
    <row r="41" spans="1:22">
      <c r="A41" s="294"/>
      <c r="B41" s="182" t="s">
        <v>44</v>
      </c>
      <c r="C41" s="197" t="s">
        <v>246</v>
      </c>
      <c r="D41" s="135"/>
      <c r="E41" s="197" t="s">
        <v>247</v>
      </c>
      <c r="F41" s="197" t="s">
        <v>247</v>
      </c>
      <c r="G41" s="197" t="s">
        <v>247</v>
      </c>
      <c r="H41" s="197" t="s">
        <v>247</v>
      </c>
      <c r="I41" s="244">
        <v>10</v>
      </c>
      <c r="J41" s="244">
        <v>70817.34</v>
      </c>
      <c r="K41" s="244">
        <v>913821</v>
      </c>
      <c r="L41" s="134">
        <v>647143724561</v>
      </c>
      <c r="M41" s="239">
        <v>120</v>
      </c>
      <c r="N41" s="134">
        <v>-1.5249748869999999</v>
      </c>
      <c r="O41" s="134" t="b">
        <v>0</v>
      </c>
      <c r="P41" s="134">
        <v>3.56</v>
      </c>
      <c r="Q41" s="134">
        <v>73.56</v>
      </c>
      <c r="R41" s="15"/>
      <c r="S41" s="15"/>
      <c r="T41" s="15"/>
      <c r="U41" s="15"/>
      <c r="V41" s="15"/>
    </row>
    <row r="42" spans="1:22">
      <c r="A42" s="294"/>
      <c r="B42" s="182" t="s">
        <v>45</v>
      </c>
      <c r="C42" s="197" t="s">
        <v>248</v>
      </c>
      <c r="D42" s="197" t="s">
        <v>249</v>
      </c>
      <c r="E42" s="197" t="s">
        <v>248</v>
      </c>
      <c r="F42" s="135"/>
      <c r="G42" s="135"/>
      <c r="H42" s="135"/>
      <c r="I42" s="135"/>
      <c r="J42" s="135"/>
      <c r="K42" s="135"/>
      <c r="L42" s="134" t="s">
        <v>267</v>
      </c>
      <c r="M42" s="245" t="s">
        <v>267</v>
      </c>
      <c r="N42" s="134" t="s">
        <v>267</v>
      </c>
      <c r="O42" s="134" t="b">
        <v>0</v>
      </c>
      <c r="P42" s="134">
        <v>0</v>
      </c>
      <c r="Q42" s="134">
        <v>0</v>
      </c>
      <c r="R42" s="15"/>
      <c r="S42" s="15"/>
      <c r="T42" s="15"/>
      <c r="U42" s="15"/>
      <c r="V42" s="15"/>
    </row>
    <row r="43" spans="1:22">
      <c r="A43" s="295" t="s">
        <v>46</v>
      </c>
      <c r="B43" s="183" t="s">
        <v>47</v>
      </c>
      <c r="C43" s="197" t="s">
        <v>246</v>
      </c>
      <c r="D43" s="135"/>
      <c r="E43" s="197" t="s">
        <v>247</v>
      </c>
      <c r="F43" s="197" t="s">
        <v>247</v>
      </c>
      <c r="G43" s="197" t="s">
        <v>247</v>
      </c>
      <c r="H43" s="197" t="s">
        <v>247</v>
      </c>
      <c r="I43" s="244">
        <v>5.7</v>
      </c>
      <c r="J43" s="244">
        <v>73882.77</v>
      </c>
      <c r="K43" s="244">
        <v>812735</v>
      </c>
      <c r="L43" s="134">
        <v>342268544533</v>
      </c>
      <c r="M43" s="239">
        <v>86</v>
      </c>
      <c r="N43" s="134">
        <v>4.8652041479999998E-2</v>
      </c>
      <c r="O43" s="134" t="b">
        <v>0</v>
      </c>
      <c r="P43" s="134">
        <v>11.11</v>
      </c>
      <c r="Q43" s="134">
        <v>81.11</v>
      </c>
      <c r="R43" s="15"/>
      <c r="S43" s="15"/>
      <c r="T43" s="15"/>
      <c r="U43" s="15"/>
      <c r="V43" s="15"/>
    </row>
    <row r="44" spans="1:22">
      <c r="A44" s="295"/>
      <c r="B44" s="183" t="s">
        <v>48</v>
      </c>
      <c r="C44" s="197" t="s">
        <v>246</v>
      </c>
      <c r="D44" s="135"/>
      <c r="E44" s="197" t="s">
        <v>247</v>
      </c>
      <c r="F44" s="197" t="s">
        <v>247</v>
      </c>
      <c r="G44" s="197" t="s">
        <v>247</v>
      </c>
      <c r="H44" s="197" t="s">
        <v>247</v>
      </c>
      <c r="I44" s="244">
        <v>4.2</v>
      </c>
      <c r="J44" s="244">
        <v>76345.11</v>
      </c>
      <c r="K44" s="244">
        <v>963820</v>
      </c>
      <c r="L44" s="134">
        <v>309048364465</v>
      </c>
      <c r="M44" s="239">
        <v>83</v>
      </c>
      <c r="N44" s="134">
        <v>0.2201194923</v>
      </c>
      <c r="O44" s="134" t="b">
        <v>0</v>
      </c>
      <c r="P44" s="134">
        <v>11.78</v>
      </c>
      <c r="Q44" s="134">
        <v>81.78</v>
      </c>
      <c r="R44" s="15"/>
      <c r="S44" s="15"/>
      <c r="T44" s="15"/>
      <c r="U44" s="15"/>
      <c r="V44" s="15"/>
    </row>
    <row r="45" spans="1:22" ht="30.75">
      <c r="A45" s="295"/>
      <c r="B45" s="183" t="s">
        <v>49</v>
      </c>
      <c r="C45" s="197" t="s">
        <v>248</v>
      </c>
      <c r="D45" s="197" t="s">
        <v>270</v>
      </c>
      <c r="E45" s="197" t="s">
        <v>247</v>
      </c>
      <c r="F45" s="197" t="s">
        <v>248</v>
      </c>
      <c r="G45" s="135"/>
      <c r="H45" s="135"/>
      <c r="I45" s="244">
        <v>13</v>
      </c>
      <c r="J45" s="135"/>
      <c r="K45" s="135"/>
      <c r="L45" s="134" t="s">
        <v>267</v>
      </c>
      <c r="M45" s="245" t="s">
        <v>267</v>
      </c>
      <c r="N45" s="134" t="s">
        <v>267</v>
      </c>
      <c r="O45" s="134" t="b">
        <v>0</v>
      </c>
      <c r="P45" s="134">
        <v>0</v>
      </c>
      <c r="Q45" s="134">
        <v>0</v>
      </c>
      <c r="R45" s="15"/>
      <c r="S45" s="15"/>
      <c r="T45" s="15"/>
      <c r="U45" s="15"/>
      <c r="V45" s="15"/>
    </row>
    <row r="46" spans="1:22">
      <c r="A46" s="295"/>
      <c r="B46" s="183" t="s">
        <v>50</v>
      </c>
      <c r="C46" s="197" t="s">
        <v>246</v>
      </c>
      <c r="D46" s="135"/>
      <c r="E46" s="197" t="s">
        <v>247</v>
      </c>
      <c r="F46" s="197" t="s">
        <v>247</v>
      </c>
      <c r="G46" s="197" t="s">
        <v>247</v>
      </c>
      <c r="H46" s="197" t="s">
        <v>247</v>
      </c>
      <c r="I46" s="244">
        <v>3.1</v>
      </c>
      <c r="J46" s="244">
        <v>75829.52</v>
      </c>
      <c r="K46" s="244">
        <v>850176</v>
      </c>
      <c r="L46" s="134">
        <v>199852157786</v>
      </c>
      <c r="M46" s="239">
        <v>27</v>
      </c>
      <c r="N46" s="134">
        <v>0.78374061539999995</v>
      </c>
      <c r="O46" s="134" t="b">
        <v>0</v>
      </c>
      <c r="P46" s="134">
        <v>24.22</v>
      </c>
      <c r="Q46" s="134">
        <v>94.22</v>
      </c>
      <c r="R46" s="15"/>
      <c r="S46" s="15"/>
      <c r="T46" s="15"/>
      <c r="U46" s="15"/>
      <c r="V46" s="15"/>
    </row>
    <row r="47" spans="1:22">
      <c r="A47" s="295"/>
      <c r="B47" s="183" t="s">
        <v>51</v>
      </c>
      <c r="C47" s="197" t="s">
        <v>246</v>
      </c>
      <c r="D47" s="135"/>
      <c r="E47" s="197" t="s">
        <v>247</v>
      </c>
      <c r="F47" s="197" t="s">
        <v>247</v>
      </c>
      <c r="G47" s="197" t="s">
        <v>247</v>
      </c>
      <c r="H47" s="197" t="s">
        <v>247</v>
      </c>
      <c r="I47" s="244">
        <v>9.3000000000000007</v>
      </c>
      <c r="J47" s="244">
        <v>95515.76</v>
      </c>
      <c r="K47" s="244">
        <v>839672</v>
      </c>
      <c r="L47" s="134">
        <v>745877755846</v>
      </c>
      <c r="M47" s="239">
        <v>129</v>
      </c>
      <c r="N47" s="134">
        <v>-2.0345950230000001</v>
      </c>
      <c r="O47" s="134" t="b">
        <v>0</v>
      </c>
      <c r="P47" s="134">
        <v>1.56</v>
      </c>
      <c r="Q47" s="134">
        <v>71.56</v>
      </c>
      <c r="R47" s="15"/>
      <c r="S47" s="15"/>
      <c r="T47" s="15"/>
      <c r="U47" s="15"/>
      <c r="V47" s="15"/>
    </row>
    <row r="48" spans="1:22">
      <c r="A48" s="295"/>
      <c r="B48" s="183" t="s">
        <v>52</v>
      </c>
      <c r="C48" s="197" t="s">
        <v>246</v>
      </c>
      <c r="D48" s="135"/>
      <c r="E48" s="197" t="s">
        <v>247</v>
      </c>
      <c r="F48" s="197" t="s">
        <v>247</v>
      </c>
      <c r="G48" s="197" t="s">
        <v>247</v>
      </c>
      <c r="H48" s="197" t="s">
        <v>247</v>
      </c>
      <c r="I48" s="244">
        <v>10.6</v>
      </c>
      <c r="J48" s="244">
        <v>72204.75</v>
      </c>
      <c r="K48" s="244">
        <v>942171</v>
      </c>
      <c r="L48" s="134">
        <v>721109748030</v>
      </c>
      <c r="M48" s="239">
        <v>127</v>
      </c>
      <c r="N48" s="134">
        <v>-1.906753838</v>
      </c>
      <c r="O48" s="134" t="b">
        <v>0</v>
      </c>
      <c r="P48" s="134">
        <v>2</v>
      </c>
      <c r="Q48" s="134">
        <v>72</v>
      </c>
      <c r="R48" s="15"/>
      <c r="S48" s="15"/>
      <c r="T48" s="15"/>
      <c r="U48" s="15"/>
      <c r="V48" s="15"/>
    </row>
    <row r="49" spans="1:22">
      <c r="A49" s="295"/>
      <c r="B49" s="183" t="s">
        <v>53</v>
      </c>
      <c r="C49" s="197" t="s">
        <v>246</v>
      </c>
      <c r="D49" s="135"/>
      <c r="E49" s="197" t="s">
        <v>247</v>
      </c>
      <c r="F49" s="197" t="s">
        <v>247</v>
      </c>
      <c r="G49" s="197" t="s">
        <v>247</v>
      </c>
      <c r="H49" s="197" t="s">
        <v>247</v>
      </c>
      <c r="I49" s="244">
        <v>4.0999999999999996</v>
      </c>
      <c r="J49" s="244">
        <v>59602.44</v>
      </c>
      <c r="K49" s="244">
        <v>869819</v>
      </c>
      <c r="L49" s="134">
        <v>212557672509</v>
      </c>
      <c r="M49" s="239">
        <v>37</v>
      </c>
      <c r="N49" s="134">
        <v>0.71816053069999997</v>
      </c>
      <c r="O49" s="134" t="b">
        <v>0</v>
      </c>
      <c r="P49" s="134">
        <v>22</v>
      </c>
      <c r="Q49" s="134">
        <v>92</v>
      </c>
      <c r="R49" s="15"/>
      <c r="S49" s="15"/>
      <c r="T49" s="15"/>
      <c r="U49" s="15"/>
      <c r="V49" s="15"/>
    </row>
    <row r="50" spans="1:22">
      <c r="A50" s="295"/>
      <c r="B50" s="183" t="s">
        <v>54</v>
      </c>
      <c r="C50" s="197" t="s">
        <v>252</v>
      </c>
      <c r="D50" s="135"/>
      <c r="E50" s="197" t="s">
        <v>247</v>
      </c>
      <c r="F50" s="197" t="s">
        <v>247</v>
      </c>
      <c r="G50" s="197" t="s">
        <v>247</v>
      </c>
      <c r="H50" s="197" t="s">
        <v>247</v>
      </c>
      <c r="I50" s="244">
        <v>4.4000000000000004</v>
      </c>
      <c r="J50" s="244">
        <v>64224.01</v>
      </c>
      <c r="K50" s="244">
        <v>930629</v>
      </c>
      <c r="L50" s="134">
        <v>262982395290</v>
      </c>
      <c r="M50" s="239">
        <v>60</v>
      </c>
      <c r="N50" s="134">
        <v>0.45789106029999999</v>
      </c>
      <c r="O50" s="134" t="b">
        <v>0</v>
      </c>
      <c r="P50" s="134">
        <v>16.89</v>
      </c>
      <c r="Q50" s="134">
        <v>60.82</v>
      </c>
      <c r="R50" s="15"/>
      <c r="S50" s="15"/>
      <c r="T50" s="15"/>
      <c r="U50" s="15"/>
      <c r="V50" s="15"/>
    </row>
    <row r="51" spans="1:22">
      <c r="A51" s="295"/>
      <c r="B51" s="183" t="s">
        <v>55</v>
      </c>
      <c r="C51" s="197" t="s">
        <v>248</v>
      </c>
      <c r="D51" s="197" t="s">
        <v>249</v>
      </c>
      <c r="E51" s="197" t="s">
        <v>248</v>
      </c>
      <c r="F51" s="135"/>
      <c r="G51" s="135"/>
      <c r="H51" s="135"/>
      <c r="I51" s="135"/>
      <c r="J51" s="135"/>
      <c r="K51" s="135"/>
      <c r="L51" s="134" t="s">
        <v>267</v>
      </c>
      <c r="M51" s="245" t="s">
        <v>267</v>
      </c>
      <c r="N51" s="134" t="s">
        <v>267</v>
      </c>
      <c r="O51" s="134" t="b">
        <v>0</v>
      </c>
      <c r="P51" s="134">
        <v>0</v>
      </c>
      <c r="Q51" s="134">
        <v>0</v>
      </c>
      <c r="R51" s="15"/>
      <c r="S51" s="15"/>
      <c r="T51" s="15"/>
      <c r="U51" s="15"/>
      <c r="V51" s="15"/>
    </row>
    <row r="52" spans="1:22">
      <c r="A52" s="295"/>
      <c r="B52" s="183" t="s">
        <v>56</v>
      </c>
      <c r="C52" s="197" t="s">
        <v>252</v>
      </c>
      <c r="D52" s="135"/>
      <c r="E52" s="197" t="s">
        <v>247</v>
      </c>
      <c r="F52" s="197" t="s">
        <v>247</v>
      </c>
      <c r="G52" s="197" t="s">
        <v>247</v>
      </c>
      <c r="H52" s="197" t="s">
        <v>247</v>
      </c>
      <c r="I52" s="244">
        <v>3.7</v>
      </c>
      <c r="J52" s="244">
        <v>66139.520000000004</v>
      </c>
      <c r="K52" s="244">
        <v>866280</v>
      </c>
      <c r="L52" s="134">
        <v>211992770527</v>
      </c>
      <c r="M52" s="239">
        <v>36</v>
      </c>
      <c r="N52" s="134">
        <v>0.72107629770000004</v>
      </c>
      <c r="O52" s="134" t="b">
        <v>0</v>
      </c>
      <c r="P52" s="134">
        <v>22.22</v>
      </c>
      <c r="Q52" s="134">
        <v>64.55</v>
      </c>
      <c r="R52" s="15"/>
      <c r="S52" s="15"/>
      <c r="T52" s="15"/>
      <c r="U52" s="15"/>
      <c r="V52" s="15"/>
    </row>
    <row r="53" spans="1:22">
      <c r="A53" s="295"/>
      <c r="B53" s="183" t="s">
        <v>57</v>
      </c>
      <c r="C53" s="197" t="s">
        <v>246</v>
      </c>
      <c r="D53" s="135"/>
      <c r="E53" s="197" t="s">
        <v>247</v>
      </c>
      <c r="F53" s="197" t="s">
        <v>247</v>
      </c>
      <c r="G53" s="197" t="s">
        <v>247</v>
      </c>
      <c r="H53" s="197" t="s">
        <v>247</v>
      </c>
      <c r="I53" s="244">
        <v>4.4000000000000004</v>
      </c>
      <c r="J53" s="244">
        <v>76007.64</v>
      </c>
      <c r="K53" s="244">
        <v>923848</v>
      </c>
      <c r="L53" s="134">
        <v>308965827274</v>
      </c>
      <c r="M53" s="239">
        <v>82</v>
      </c>
      <c r="N53" s="134">
        <v>0.2205455117</v>
      </c>
      <c r="O53" s="134" t="b">
        <v>0</v>
      </c>
      <c r="P53" s="134">
        <v>12</v>
      </c>
      <c r="Q53" s="134">
        <v>82</v>
      </c>
      <c r="R53" s="15"/>
      <c r="S53" s="15"/>
      <c r="T53" s="15"/>
      <c r="U53" s="15"/>
      <c r="V53" s="15"/>
    </row>
    <row r="54" spans="1:22">
      <c r="A54" s="295"/>
      <c r="B54" s="183" t="s">
        <v>58</v>
      </c>
      <c r="C54" s="197" t="s">
        <v>246</v>
      </c>
      <c r="D54" s="135"/>
      <c r="E54" s="197" t="s">
        <v>247</v>
      </c>
      <c r="F54" s="197" t="s">
        <v>247</v>
      </c>
      <c r="G54" s="197" t="s">
        <v>247</v>
      </c>
      <c r="H54" s="197" t="s">
        <v>247</v>
      </c>
      <c r="I54" s="244">
        <v>9</v>
      </c>
      <c r="J54" s="244">
        <v>88669.32</v>
      </c>
      <c r="K54" s="244">
        <v>843565</v>
      </c>
      <c r="L54" s="134">
        <v>673185014332</v>
      </c>
      <c r="M54" s="239">
        <v>123</v>
      </c>
      <c r="N54" s="134">
        <v>-1.659388174</v>
      </c>
      <c r="O54" s="134" t="b">
        <v>0</v>
      </c>
      <c r="P54" s="134">
        <v>2.89</v>
      </c>
      <c r="Q54" s="134">
        <v>72.89</v>
      </c>
      <c r="R54" s="15"/>
      <c r="S54" s="15"/>
      <c r="T54" s="15"/>
      <c r="U54" s="15"/>
      <c r="V54" s="15"/>
    </row>
    <row r="55" spans="1:22">
      <c r="A55" s="295"/>
      <c r="B55" s="183" t="s">
        <v>59</v>
      </c>
      <c r="C55" s="197" t="s">
        <v>246</v>
      </c>
      <c r="D55" s="135"/>
      <c r="E55" s="197" t="s">
        <v>247</v>
      </c>
      <c r="F55" s="197" t="s">
        <v>247</v>
      </c>
      <c r="G55" s="197" t="s">
        <v>247</v>
      </c>
      <c r="H55" s="197" t="s">
        <v>247</v>
      </c>
      <c r="I55" s="244">
        <v>4.2</v>
      </c>
      <c r="J55" s="244">
        <v>54971.48</v>
      </c>
      <c r="K55" s="244">
        <v>903578</v>
      </c>
      <c r="L55" s="134">
        <v>208618283813</v>
      </c>
      <c r="M55" s="239">
        <v>33</v>
      </c>
      <c r="N55" s="134">
        <v>0.73849386240000003</v>
      </c>
      <c r="O55" s="134" t="b">
        <v>0</v>
      </c>
      <c r="P55" s="134">
        <v>22.89</v>
      </c>
      <c r="Q55" s="134">
        <v>92.89</v>
      </c>
      <c r="R55" s="15"/>
      <c r="S55" s="15"/>
      <c r="T55" s="15"/>
      <c r="U55" s="15"/>
      <c r="V55" s="15"/>
    </row>
    <row r="56" spans="1:22">
      <c r="A56" s="295"/>
      <c r="B56" s="183" t="s">
        <v>60</v>
      </c>
      <c r="C56" s="197" t="s">
        <v>248</v>
      </c>
      <c r="D56" s="197" t="s">
        <v>249</v>
      </c>
      <c r="E56" s="197" t="s">
        <v>248</v>
      </c>
      <c r="F56" s="135"/>
      <c r="G56" s="135"/>
      <c r="H56" s="135"/>
      <c r="I56" s="135"/>
      <c r="J56" s="135"/>
      <c r="K56" s="135"/>
      <c r="L56" s="134" t="s">
        <v>267</v>
      </c>
      <c r="M56" s="245" t="s">
        <v>267</v>
      </c>
      <c r="N56" s="134" t="s">
        <v>267</v>
      </c>
      <c r="O56" s="134" t="b">
        <v>0</v>
      </c>
      <c r="P56" s="134">
        <v>0</v>
      </c>
      <c r="Q56" s="134">
        <v>0</v>
      </c>
      <c r="R56" s="15"/>
      <c r="S56" s="15"/>
      <c r="T56" s="15"/>
      <c r="U56" s="15"/>
      <c r="V56" s="15"/>
    </row>
    <row r="57" spans="1:22">
      <c r="A57" s="295"/>
      <c r="B57" s="183" t="s">
        <v>61</v>
      </c>
      <c r="C57" s="197" t="s">
        <v>252</v>
      </c>
      <c r="D57" s="135"/>
      <c r="E57" s="197" t="s">
        <v>247</v>
      </c>
      <c r="F57" s="197" t="s">
        <v>247</v>
      </c>
      <c r="G57" s="197" t="s">
        <v>247</v>
      </c>
      <c r="H57" s="197" t="s">
        <v>247</v>
      </c>
      <c r="I57" s="244">
        <v>2.1</v>
      </c>
      <c r="J57" s="244">
        <v>65339.57</v>
      </c>
      <c r="K57" s="244">
        <v>846760</v>
      </c>
      <c r="L57" s="134">
        <v>116186562016</v>
      </c>
      <c r="M57" s="239">
        <v>1</v>
      </c>
      <c r="N57" s="134">
        <v>1.215584344</v>
      </c>
      <c r="O57" s="134" t="b">
        <v>0</v>
      </c>
      <c r="P57" s="134">
        <v>30</v>
      </c>
      <c r="Q57" s="134">
        <v>70</v>
      </c>
      <c r="R57" s="15"/>
      <c r="S57" s="15"/>
      <c r="T57" s="15"/>
      <c r="U57" s="15"/>
      <c r="V57" s="15"/>
    </row>
    <row r="58" spans="1:22">
      <c r="A58" s="295"/>
      <c r="B58" s="183" t="s">
        <v>62</v>
      </c>
      <c r="C58" s="197" t="s">
        <v>246</v>
      </c>
      <c r="D58" s="135"/>
      <c r="E58" s="197" t="s">
        <v>247</v>
      </c>
      <c r="F58" s="197" t="s">
        <v>247</v>
      </c>
      <c r="G58" s="197" t="s">
        <v>247</v>
      </c>
      <c r="H58" s="197" t="s">
        <v>247</v>
      </c>
      <c r="I58" s="244">
        <v>4.5</v>
      </c>
      <c r="J58" s="244">
        <v>77204.429999999993</v>
      </c>
      <c r="K58" s="244">
        <v>844815</v>
      </c>
      <c r="L58" s="134">
        <v>293505572387</v>
      </c>
      <c r="M58" s="239">
        <v>75</v>
      </c>
      <c r="N58" s="134">
        <v>0.30034431140000001</v>
      </c>
      <c r="O58" s="134" t="b">
        <v>0</v>
      </c>
      <c r="P58" s="134">
        <v>13.56</v>
      </c>
      <c r="Q58" s="134">
        <v>83.56</v>
      </c>
      <c r="R58" s="15"/>
      <c r="S58" s="15"/>
      <c r="T58" s="15"/>
      <c r="U58" s="15"/>
      <c r="V58" s="15"/>
    </row>
    <row r="59" spans="1:22">
      <c r="A59" s="295"/>
      <c r="B59" s="183" t="s">
        <v>63</v>
      </c>
      <c r="C59" s="197" t="s">
        <v>252</v>
      </c>
      <c r="D59" s="135"/>
      <c r="E59" s="197" t="s">
        <v>247</v>
      </c>
      <c r="F59" s="197" t="s">
        <v>247</v>
      </c>
      <c r="G59" s="197" t="s">
        <v>247</v>
      </c>
      <c r="H59" s="197" t="s">
        <v>247</v>
      </c>
      <c r="I59" s="244">
        <v>4.0999999999999996</v>
      </c>
      <c r="J59" s="244">
        <v>74388.990000000005</v>
      </c>
      <c r="K59" s="244">
        <v>943821</v>
      </c>
      <c r="L59" s="134">
        <v>287860552816</v>
      </c>
      <c r="M59" s="239">
        <v>72</v>
      </c>
      <c r="N59" s="134">
        <v>0.32948133340000002</v>
      </c>
      <c r="O59" s="134" t="b">
        <v>0</v>
      </c>
      <c r="P59" s="134">
        <v>14.22</v>
      </c>
      <c r="Q59" s="134">
        <v>58.95</v>
      </c>
      <c r="R59" s="15"/>
      <c r="S59" s="15"/>
      <c r="T59" s="15"/>
      <c r="U59" s="15"/>
      <c r="V59" s="15"/>
    </row>
    <row r="60" spans="1:22">
      <c r="A60" s="295"/>
      <c r="B60" s="183" t="s">
        <v>64</v>
      </c>
      <c r="C60" s="197" t="s">
        <v>246</v>
      </c>
      <c r="D60" s="135"/>
      <c r="E60" s="197" t="s">
        <v>247</v>
      </c>
      <c r="F60" s="197" t="s">
        <v>247</v>
      </c>
      <c r="G60" s="197" t="s">
        <v>247</v>
      </c>
      <c r="H60" s="197" t="s">
        <v>247</v>
      </c>
      <c r="I60" s="244">
        <v>9</v>
      </c>
      <c r="J60" s="244">
        <v>68695.600000000006</v>
      </c>
      <c r="K60" s="244">
        <v>873008</v>
      </c>
      <c r="L60" s="134">
        <v>539746275283</v>
      </c>
      <c r="M60" s="239">
        <v>111</v>
      </c>
      <c r="N60" s="134">
        <v>-0.9706381315</v>
      </c>
      <c r="O60" s="134" t="b">
        <v>0</v>
      </c>
      <c r="P60" s="134">
        <v>5.56</v>
      </c>
      <c r="Q60" s="134">
        <v>75.56</v>
      </c>
      <c r="R60" s="15"/>
      <c r="S60" s="15"/>
      <c r="T60" s="15"/>
      <c r="U60" s="15"/>
      <c r="V60" s="15"/>
    </row>
    <row r="61" spans="1:22">
      <c r="A61" s="295"/>
      <c r="B61" s="183" t="s">
        <v>65</v>
      </c>
      <c r="C61" s="197" t="s">
        <v>246</v>
      </c>
      <c r="D61" s="135"/>
      <c r="E61" s="197" t="s">
        <v>247</v>
      </c>
      <c r="F61" s="197" t="s">
        <v>247</v>
      </c>
      <c r="G61" s="197" t="s">
        <v>247</v>
      </c>
      <c r="H61" s="197" t="s">
        <v>247</v>
      </c>
      <c r="I61" s="244">
        <v>10</v>
      </c>
      <c r="J61" s="244">
        <v>90609.83</v>
      </c>
      <c r="K61" s="244">
        <v>859674</v>
      </c>
      <c r="L61" s="134">
        <v>778949149954</v>
      </c>
      <c r="M61" s="239">
        <v>130</v>
      </c>
      <c r="N61" s="134">
        <v>-2.2052945080000002</v>
      </c>
      <c r="O61" s="134" t="b">
        <v>0</v>
      </c>
      <c r="P61" s="134">
        <v>1.33</v>
      </c>
      <c r="Q61" s="134">
        <v>71.33</v>
      </c>
      <c r="R61" s="15"/>
      <c r="S61" s="15"/>
      <c r="T61" s="15"/>
      <c r="U61" s="15"/>
      <c r="V61" s="15"/>
    </row>
    <row r="62" spans="1:22">
      <c r="A62" s="295"/>
      <c r="B62" s="183" t="s">
        <v>66</v>
      </c>
      <c r="C62" s="197" t="s">
        <v>246</v>
      </c>
      <c r="D62" s="135"/>
      <c r="E62" s="197" t="s">
        <v>247</v>
      </c>
      <c r="F62" s="197" t="s">
        <v>247</v>
      </c>
      <c r="G62" s="197" t="s">
        <v>247</v>
      </c>
      <c r="H62" s="197" t="s">
        <v>247</v>
      </c>
      <c r="I62" s="244">
        <v>4</v>
      </c>
      <c r="J62" s="244">
        <v>61749.17</v>
      </c>
      <c r="K62" s="244">
        <v>844638</v>
      </c>
      <c r="L62" s="134">
        <v>208622781802</v>
      </c>
      <c r="M62" s="239">
        <v>34</v>
      </c>
      <c r="N62" s="134">
        <v>0.73847064579999999</v>
      </c>
      <c r="O62" s="134" t="b">
        <v>0</v>
      </c>
      <c r="P62" s="134">
        <v>22.67</v>
      </c>
      <c r="Q62" s="134">
        <v>92.67</v>
      </c>
      <c r="R62" s="15"/>
      <c r="S62" s="15"/>
      <c r="T62" s="15"/>
      <c r="U62" s="15"/>
      <c r="V62" s="15"/>
    </row>
    <row r="63" spans="1:22">
      <c r="A63" s="296" t="s">
        <v>67</v>
      </c>
      <c r="B63" s="184" t="s">
        <v>68</v>
      </c>
      <c r="C63" s="197" t="s">
        <v>246</v>
      </c>
      <c r="D63" s="135"/>
      <c r="E63" s="197" t="s">
        <v>247</v>
      </c>
      <c r="F63" s="197" t="s">
        <v>247</v>
      </c>
      <c r="G63" s="197" t="s">
        <v>247</v>
      </c>
      <c r="H63" s="197" t="s">
        <v>247</v>
      </c>
      <c r="I63" s="244">
        <v>5.3</v>
      </c>
      <c r="J63" s="244">
        <v>66223.89</v>
      </c>
      <c r="K63" s="244">
        <v>862915</v>
      </c>
      <c r="L63" s="134">
        <v>302871616609</v>
      </c>
      <c r="M63" s="239">
        <v>79</v>
      </c>
      <c r="N63" s="134">
        <v>0.25200105369999998</v>
      </c>
      <c r="O63" s="134" t="b">
        <v>0</v>
      </c>
      <c r="P63" s="134">
        <v>12.67</v>
      </c>
      <c r="Q63" s="134">
        <v>82.67</v>
      </c>
      <c r="R63" s="15"/>
      <c r="S63" s="15"/>
      <c r="T63" s="15"/>
      <c r="U63" s="15"/>
      <c r="V63" s="15"/>
    </row>
    <row r="64" spans="1:22">
      <c r="A64" s="296"/>
      <c r="B64" s="184" t="s">
        <v>69</v>
      </c>
      <c r="C64" s="197" t="s">
        <v>246</v>
      </c>
      <c r="D64" s="135"/>
      <c r="E64" s="197" t="s">
        <v>247</v>
      </c>
      <c r="F64" s="197" t="s">
        <v>247</v>
      </c>
      <c r="G64" s="197" t="s">
        <v>247</v>
      </c>
      <c r="H64" s="197" t="s">
        <v>247</v>
      </c>
      <c r="I64" s="244">
        <v>4.3</v>
      </c>
      <c r="J64" s="244">
        <v>63686.55</v>
      </c>
      <c r="K64" s="244">
        <v>901127</v>
      </c>
      <c r="L64" s="134">
        <v>246775579890</v>
      </c>
      <c r="M64" s="239">
        <v>52</v>
      </c>
      <c r="N64" s="134">
        <v>0.54154326559999999</v>
      </c>
      <c r="O64" s="134" t="b">
        <v>0</v>
      </c>
      <c r="P64" s="134">
        <v>18.670000000000002</v>
      </c>
      <c r="Q64" s="134">
        <v>88.67</v>
      </c>
      <c r="R64" s="15"/>
      <c r="S64" s="15"/>
      <c r="T64" s="15"/>
      <c r="U64" s="15"/>
      <c r="V64" s="15"/>
    </row>
    <row r="65" spans="1:22">
      <c r="A65" s="296"/>
      <c r="B65" s="192" t="s">
        <v>70</v>
      </c>
      <c r="C65" s="197" t="s">
        <v>248</v>
      </c>
      <c r="D65" s="197" t="s">
        <v>249</v>
      </c>
      <c r="E65" s="197" t="s">
        <v>248</v>
      </c>
      <c r="F65" s="135"/>
      <c r="G65" s="135"/>
      <c r="H65" s="135"/>
      <c r="I65" s="135"/>
      <c r="J65" s="135"/>
      <c r="K65" s="135"/>
      <c r="L65" s="134" t="s">
        <v>267</v>
      </c>
      <c r="M65" s="245" t="s">
        <v>267</v>
      </c>
      <c r="N65" s="134" t="s">
        <v>267</v>
      </c>
      <c r="O65" s="134" t="b">
        <v>0</v>
      </c>
      <c r="P65" s="134">
        <v>0</v>
      </c>
      <c r="Q65" s="134">
        <v>0</v>
      </c>
      <c r="R65" s="15"/>
      <c r="S65" s="15"/>
      <c r="T65" s="15"/>
      <c r="U65" s="15"/>
      <c r="V65" s="15"/>
    </row>
    <row r="66" spans="1:22">
      <c r="A66" s="296"/>
      <c r="B66" s="140" t="s">
        <v>71</v>
      </c>
      <c r="C66" s="197" t="s">
        <v>248</v>
      </c>
      <c r="D66" s="197" t="s">
        <v>249</v>
      </c>
      <c r="E66" s="197" t="s">
        <v>248</v>
      </c>
      <c r="F66" s="135"/>
      <c r="G66" s="135"/>
      <c r="H66" s="135"/>
      <c r="I66" s="135"/>
      <c r="J66" s="135"/>
      <c r="K66" s="135"/>
      <c r="L66" s="134" t="s">
        <v>267</v>
      </c>
      <c r="M66" s="245" t="s">
        <v>267</v>
      </c>
      <c r="N66" s="134" t="s">
        <v>267</v>
      </c>
      <c r="O66" s="134" t="b">
        <v>0</v>
      </c>
      <c r="P66" s="134">
        <v>0</v>
      </c>
      <c r="Q66" s="134">
        <v>0</v>
      </c>
      <c r="R66" s="15"/>
      <c r="S66" s="15"/>
      <c r="T66" s="15"/>
      <c r="U66" s="15"/>
      <c r="V66" s="15"/>
    </row>
    <row r="67" spans="1:22">
      <c r="A67" s="296"/>
      <c r="B67" s="184" t="s">
        <v>72</v>
      </c>
      <c r="C67" s="197" t="s">
        <v>246</v>
      </c>
      <c r="D67" s="135"/>
      <c r="E67" s="197" t="s">
        <v>247</v>
      </c>
      <c r="F67" s="197" t="s">
        <v>247</v>
      </c>
      <c r="G67" s="197" t="s">
        <v>247</v>
      </c>
      <c r="H67" s="197" t="s">
        <v>247</v>
      </c>
      <c r="I67" s="244">
        <v>5.7</v>
      </c>
      <c r="J67" s="244">
        <v>60155.519999999997</v>
      </c>
      <c r="K67" s="244">
        <v>856226</v>
      </c>
      <c r="L67" s="134">
        <v>293588305525</v>
      </c>
      <c r="M67" s="239">
        <v>76</v>
      </c>
      <c r="N67" s="134">
        <v>0.2999172806</v>
      </c>
      <c r="O67" s="134" t="b">
        <v>0</v>
      </c>
      <c r="P67" s="134">
        <v>13.33</v>
      </c>
      <c r="Q67" s="134">
        <v>83.33</v>
      </c>
      <c r="R67" s="15"/>
      <c r="S67" s="15"/>
      <c r="T67" s="15"/>
      <c r="U67" s="15"/>
      <c r="V67" s="15"/>
    </row>
    <row r="68" spans="1:22">
      <c r="A68" s="296"/>
      <c r="B68" s="184" t="s">
        <v>73</v>
      </c>
      <c r="C68" s="197" t="s">
        <v>248</v>
      </c>
      <c r="D68" s="197" t="s">
        <v>249</v>
      </c>
      <c r="E68" s="197" t="s">
        <v>248</v>
      </c>
      <c r="F68" s="135"/>
      <c r="G68" s="135"/>
      <c r="H68" s="135"/>
      <c r="I68" s="135"/>
      <c r="J68" s="135"/>
      <c r="K68" s="135"/>
      <c r="L68" s="134" t="s">
        <v>267</v>
      </c>
      <c r="M68" s="245" t="s">
        <v>267</v>
      </c>
      <c r="N68" s="134" t="s">
        <v>267</v>
      </c>
      <c r="O68" s="134" t="b">
        <v>0</v>
      </c>
      <c r="P68" s="134">
        <v>0</v>
      </c>
      <c r="Q68" s="134">
        <v>0</v>
      </c>
      <c r="R68" s="15"/>
      <c r="S68" s="15"/>
      <c r="T68" s="15"/>
      <c r="U68" s="15"/>
      <c r="V68" s="15"/>
    </row>
    <row r="69" spans="1:22">
      <c r="A69" s="296"/>
      <c r="B69" s="184" t="s">
        <v>74</v>
      </c>
      <c r="C69" s="197" t="s">
        <v>246</v>
      </c>
      <c r="D69" s="135"/>
      <c r="E69" s="197" t="s">
        <v>247</v>
      </c>
      <c r="F69" s="197" t="s">
        <v>247</v>
      </c>
      <c r="G69" s="197" t="s">
        <v>247</v>
      </c>
      <c r="H69" s="197" t="s">
        <v>247</v>
      </c>
      <c r="I69" s="244">
        <v>10</v>
      </c>
      <c r="J69" s="244">
        <v>75735.78</v>
      </c>
      <c r="K69" s="244">
        <v>933866</v>
      </c>
      <c r="L69" s="134">
        <v>707270699255</v>
      </c>
      <c r="M69" s="239">
        <v>125</v>
      </c>
      <c r="N69" s="134">
        <v>-1.835322967</v>
      </c>
      <c r="O69" s="134" t="b">
        <v>0</v>
      </c>
      <c r="P69" s="134">
        <v>2.44</v>
      </c>
      <c r="Q69" s="134">
        <v>72.44</v>
      </c>
      <c r="R69" s="15"/>
      <c r="S69" s="15"/>
      <c r="T69" s="15"/>
      <c r="U69" s="15"/>
      <c r="V69" s="15"/>
    </row>
    <row r="70" spans="1:22">
      <c r="A70" s="296"/>
      <c r="B70" s="184" t="s">
        <v>75</v>
      </c>
      <c r="C70" s="197" t="s">
        <v>246</v>
      </c>
      <c r="D70" s="135"/>
      <c r="E70" s="197" t="s">
        <v>247</v>
      </c>
      <c r="F70" s="197" t="s">
        <v>247</v>
      </c>
      <c r="G70" s="197" t="s">
        <v>247</v>
      </c>
      <c r="H70" s="197" t="s">
        <v>247</v>
      </c>
      <c r="I70" s="244">
        <v>11</v>
      </c>
      <c r="J70" s="244">
        <v>68864.34</v>
      </c>
      <c r="K70" s="244">
        <v>882746</v>
      </c>
      <c r="L70" s="134">
        <v>668686927454</v>
      </c>
      <c r="M70" s="239">
        <v>121</v>
      </c>
      <c r="N70" s="134">
        <v>-1.636171096</v>
      </c>
      <c r="O70" s="134" t="b">
        <v>0</v>
      </c>
      <c r="P70" s="134">
        <v>3.33</v>
      </c>
      <c r="Q70" s="134">
        <v>73.33</v>
      </c>
      <c r="R70" s="15"/>
      <c r="S70" s="15"/>
      <c r="T70" s="15"/>
      <c r="U70" s="15"/>
      <c r="V70" s="15"/>
    </row>
    <row r="71" spans="1:22">
      <c r="A71" s="296"/>
      <c r="B71" s="184" t="s">
        <v>76</v>
      </c>
      <c r="C71" s="197" t="s">
        <v>248</v>
      </c>
      <c r="D71" s="197" t="s">
        <v>249</v>
      </c>
      <c r="E71" s="197" t="s">
        <v>248</v>
      </c>
      <c r="F71" s="135"/>
      <c r="G71" s="135"/>
      <c r="H71" s="135"/>
      <c r="I71" s="135"/>
      <c r="J71" s="135"/>
      <c r="K71" s="135"/>
      <c r="L71" s="134" t="s">
        <v>267</v>
      </c>
      <c r="M71" s="245" t="s">
        <v>267</v>
      </c>
      <c r="N71" s="134" t="s">
        <v>267</v>
      </c>
      <c r="O71" s="134" t="b">
        <v>0</v>
      </c>
      <c r="P71" s="134">
        <v>0</v>
      </c>
      <c r="Q71" s="134">
        <v>0</v>
      </c>
      <c r="R71" s="15"/>
      <c r="S71" s="15"/>
      <c r="T71" s="15"/>
      <c r="U71" s="15"/>
      <c r="V71" s="15"/>
    </row>
    <row r="72" spans="1:22">
      <c r="A72" s="296"/>
      <c r="B72" s="184" t="s">
        <v>77</v>
      </c>
      <c r="C72" s="197" t="s">
        <v>252</v>
      </c>
      <c r="D72" s="135"/>
      <c r="E72" s="197" t="s">
        <v>247</v>
      </c>
      <c r="F72" s="197" t="s">
        <v>247</v>
      </c>
      <c r="G72" s="197" t="s">
        <v>247</v>
      </c>
      <c r="H72" s="197" t="s">
        <v>247</v>
      </c>
      <c r="I72" s="244">
        <v>10</v>
      </c>
      <c r="J72" s="244">
        <v>88578.71</v>
      </c>
      <c r="K72" s="244">
        <v>947155</v>
      </c>
      <c r="L72" s="134">
        <v>838977680701</v>
      </c>
      <c r="M72" s="239">
        <v>134</v>
      </c>
      <c r="N72" s="134">
        <v>-2.515134464</v>
      </c>
      <c r="O72" s="134" t="b">
        <v>0</v>
      </c>
      <c r="P72" s="134">
        <v>0.44</v>
      </c>
      <c r="Q72" s="134">
        <v>49.31</v>
      </c>
      <c r="R72" s="15"/>
      <c r="S72" s="15"/>
      <c r="T72" s="15"/>
      <c r="U72" s="15"/>
      <c r="V72" s="15"/>
    </row>
    <row r="73" spans="1:22">
      <c r="A73" s="296"/>
      <c r="B73" s="184" t="s">
        <v>78</v>
      </c>
      <c r="C73" s="197" t="s">
        <v>246</v>
      </c>
      <c r="D73" s="135"/>
      <c r="E73" s="197" t="s">
        <v>247</v>
      </c>
      <c r="F73" s="197" t="s">
        <v>247</v>
      </c>
      <c r="G73" s="197" t="s">
        <v>247</v>
      </c>
      <c r="H73" s="197" t="s">
        <v>247</v>
      </c>
      <c r="I73" s="244">
        <v>6</v>
      </c>
      <c r="J73" s="244">
        <v>52774.75</v>
      </c>
      <c r="K73" s="244">
        <v>865183</v>
      </c>
      <c r="L73" s="134">
        <v>273958899176</v>
      </c>
      <c r="M73" s="239">
        <v>64</v>
      </c>
      <c r="N73" s="134">
        <v>0.4012353427</v>
      </c>
      <c r="O73" s="134" t="b">
        <v>0</v>
      </c>
      <c r="P73" s="134">
        <v>16</v>
      </c>
      <c r="Q73" s="134">
        <v>86</v>
      </c>
      <c r="R73" s="15"/>
      <c r="S73" s="15"/>
      <c r="T73" s="15"/>
      <c r="U73" s="15"/>
      <c r="V73" s="15"/>
    </row>
    <row r="74" spans="1:22">
      <c r="A74" s="296"/>
      <c r="B74" s="184" t="s">
        <v>79</v>
      </c>
      <c r="C74" s="197" t="s">
        <v>246</v>
      </c>
      <c r="D74" s="135"/>
      <c r="E74" s="197" t="s">
        <v>247</v>
      </c>
      <c r="F74" s="197" t="s">
        <v>247</v>
      </c>
      <c r="G74" s="197" t="s">
        <v>247</v>
      </c>
      <c r="H74" s="197" t="s">
        <v>247</v>
      </c>
      <c r="I74" s="244">
        <v>2.7</v>
      </c>
      <c r="J74" s="244">
        <v>78688.710000000006</v>
      </c>
      <c r="K74" s="244">
        <v>870785</v>
      </c>
      <c r="L74" s="134">
        <v>185006560511</v>
      </c>
      <c r="M74" s="239">
        <v>18</v>
      </c>
      <c r="N74" s="134">
        <v>0.86036683219999999</v>
      </c>
      <c r="O74" s="134" t="b">
        <v>0</v>
      </c>
      <c r="P74" s="134">
        <v>26.22</v>
      </c>
      <c r="Q74" s="134">
        <v>96.22</v>
      </c>
      <c r="R74" s="15"/>
      <c r="S74" s="15"/>
      <c r="T74" s="15"/>
      <c r="U74" s="15"/>
      <c r="V74" s="15"/>
    </row>
    <row r="75" spans="1:22">
      <c r="A75" s="296"/>
      <c r="B75" s="184" t="s">
        <v>80</v>
      </c>
      <c r="C75" s="197" t="s">
        <v>246</v>
      </c>
      <c r="D75" s="135"/>
      <c r="E75" s="197" t="s">
        <v>247</v>
      </c>
      <c r="F75" s="197" t="s">
        <v>247</v>
      </c>
      <c r="G75" s="197" t="s">
        <v>247</v>
      </c>
      <c r="H75" s="197" t="s">
        <v>247</v>
      </c>
      <c r="I75" s="244">
        <v>4.3</v>
      </c>
      <c r="J75" s="244">
        <v>74879.58</v>
      </c>
      <c r="K75" s="244">
        <v>876067</v>
      </c>
      <c r="L75" s="134">
        <v>282077974751</v>
      </c>
      <c r="M75" s="239">
        <v>68</v>
      </c>
      <c r="N75" s="134">
        <v>0.35932836959999997</v>
      </c>
      <c r="O75" s="134" t="b">
        <v>0</v>
      </c>
      <c r="P75" s="134">
        <v>15.11</v>
      </c>
      <c r="Q75" s="134">
        <v>85.11</v>
      </c>
      <c r="R75" s="15"/>
      <c r="S75" s="15"/>
      <c r="T75" s="15"/>
      <c r="U75" s="15"/>
      <c r="V75" s="15"/>
    </row>
    <row r="76" spans="1:22">
      <c r="A76" s="296"/>
      <c r="B76" s="184" t="s">
        <v>81</v>
      </c>
      <c r="C76" s="197" t="s">
        <v>246</v>
      </c>
      <c r="D76" s="135"/>
      <c r="E76" s="197" t="s">
        <v>247</v>
      </c>
      <c r="F76" s="197" t="s">
        <v>247</v>
      </c>
      <c r="G76" s="197" t="s">
        <v>247</v>
      </c>
      <c r="H76" s="197" t="s">
        <v>247</v>
      </c>
      <c r="I76" s="244">
        <v>9</v>
      </c>
      <c r="J76" s="244">
        <v>60230.52</v>
      </c>
      <c r="K76" s="244">
        <v>840007</v>
      </c>
      <c r="L76" s="134">
        <v>455346525723</v>
      </c>
      <c r="M76" s="239">
        <v>105</v>
      </c>
      <c r="N76" s="134">
        <v>-0.53500503499999996</v>
      </c>
      <c r="O76" s="134" t="b">
        <v>0</v>
      </c>
      <c r="P76" s="134">
        <v>6.89</v>
      </c>
      <c r="Q76" s="134">
        <v>76.89</v>
      </c>
      <c r="R76" s="15"/>
      <c r="S76" s="15"/>
      <c r="T76" s="15"/>
      <c r="U76" s="15"/>
      <c r="V76" s="15"/>
    </row>
    <row r="77" spans="1:22">
      <c r="A77" s="296"/>
      <c r="B77" s="184" t="s">
        <v>82</v>
      </c>
      <c r="C77" s="197" t="s">
        <v>246</v>
      </c>
      <c r="D77" s="135"/>
      <c r="E77" s="197" t="s">
        <v>247</v>
      </c>
      <c r="F77" s="197" t="s">
        <v>247</v>
      </c>
      <c r="G77" s="197" t="s">
        <v>247</v>
      </c>
      <c r="H77" s="197" t="s">
        <v>247</v>
      </c>
      <c r="I77" s="244">
        <v>6</v>
      </c>
      <c r="J77" s="244">
        <v>79098.06</v>
      </c>
      <c r="K77" s="244">
        <v>902625</v>
      </c>
      <c r="L77" s="134">
        <v>428375318445</v>
      </c>
      <c r="M77" s="239">
        <v>99</v>
      </c>
      <c r="N77" s="134">
        <v>-0.39579193779999999</v>
      </c>
      <c r="O77" s="134" t="b">
        <v>0</v>
      </c>
      <c r="P77" s="134">
        <v>8.2200000000000006</v>
      </c>
      <c r="Q77" s="134">
        <v>78.22</v>
      </c>
      <c r="R77" s="15"/>
      <c r="S77" s="15"/>
      <c r="T77" s="15"/>
      <c r="U77" s="15"/>
      <c r="V77" s="15"/>
    </row>
    <row r="78" spans="1:22">
      <c r="A78" s="296"/>
      <c r="B78" s="184" t="s">
        <v>83</v>
      </c>
      <c r="C78" s="197" t="s">
        <v>246</v>
      </c>
      <c r="D78" s="135"/>
      <c r="E78" s="197" t="s">
        <v>247</v>
      </c>
      <c r="F78" s="197" t="s">
        <v>247</v>
      </c>
      <c r="G78" s="197" t="s">
        <v>247</v>
      </c>
      <c r="H78" s="197" t="s">
        <v>247</v>
      </c>
      <c r="I78" s="244">
        <v>9.5</v>
      </c>
      <c r="J78" s="244">
        <v>68517.490000000005</v>
      </c>
      <c r="K78" s="244">
        <v>856675</v>
      </c>
      <c r="L78" s="134">
        <v>557623597085</v>
      </c>
      <c r="M78" s="239">
        <v>112</v>
      </c>
      <c r="N78" s="134">
        <v>-1.0629127309999999</v>
      </c>
      <c r="O78" s="134" t="b">
        <v>0</v>
      </c>
      <c r="P78" s="134">
        <v>5.33</v>
      </c>
      <c r="Q78" s="134">
        <v>75.33</v>
      </c>
      <c r="R78" s="15"/>
      <c r="S78" s="15"/>
      <c r="T78" s="15"/>
      <c r="U78" s="15"/>
      <c r="V78" s="15"/>
    </row>
    <row r="79" spans="1:22">
      <c r="A79" s="296"/>
      <c r="B79" s="184" t="s">
        <v>84</v>
      </c>
      <c r="C79" s="197" t="s">
        <v>248</v>
      </c>
      <c r="D79" s="197" t="s">
        <v>249</v>
      </c>
      <c r="E79" s="197" t="s">
        <v>248</v>
      </c>
      <c r="F79" s="135"/>
      <c r="G79" s="135"/>
      <c r="H79" s="135"/>
      <c r="I79" s="135"/>
      <c r="J79" s="135"/>
      <c r="K79" s="135"/>
      <c r="L79" s="134" t="s">
        <v>267</v>
      </c>
      <c r="M79" s="245" t="s">
        <v>267</v>
      </c>
      <c r="N79" s="134" t="s">
        <v>267</v>
      </c>
      <c r="O79" s="134" t="b">
        <v>0</v>
      </c>
      <c r="P79" s="134">
        <v>0</v>
      </c>
      <c r="Q79" s="134">
        <v>0</v>
      </c>
      <c r="R79" s="15"/>
      <c r="S79" s="15"/>
      <c r="T79" s="15"/>
      <c r="U79" s="15"/>
      <c r="V79" s="15"/>
    </row>
    <row r="80" spans="1:22">
      <c r="A80" s="296"/>
      <c r="B80" s="184" t="s">
        <v>85</v>
      </c>
      <c r="C80" s="197" t="s">
        <v>246</v>
      </c>
      <c r="D80" s="135"/>
      <c r="E80" s="197" t="s">
        <v>247</v>
      </c>
      <c r="F80" s="197" t="s">
        <v>247</v>
      </c>
      <c r="G80" s="197" t="s">
        <v>247</v>
      </c>
      <c r="H80" s="197" t="s">
        <v>247</v>
      </c>
      <c r="I80" s="244">
        <v>4</v>
      </c>
      <c r="J80" s="244">
        <v>74829.59</v>
      </c>
      <c r="K80" s="244">
        <v>935502</v>
      </c>
      <c r="L80" s="134">
        <v>280012924417</v>
      </c>
      <c r="M80" s="239">
        <v>66</v>
      </c>
      <c r="N80" s="134">
        <v>0.36998721969999998</v>
      </c>
      <c r="O80" s="134" t="b">
        <v>0</v>
      </c>
      <c r="P80" s="134">
        <v>15.56</v>
      </c>
      <c r="Q80" s="134">
        <v>85.56</v>
      </c>
      <c r="R80" s="15"/>
      <c r="S80" s="15"/>
      <c r="T80" s="15"/>
      <c r="U80" s="15"/>
      <c r="V80" s="15"/>
    </row>
    <row r="81" spans="1:22">
      <c r="A81" s="296"/>
      <c r="B81" s="184" t="s">
        <v>86</v>
      </c>
      <c r="C81" s="197" t="s">
        <v>246</v>
      </c>
      <c r="D81" s="135"/>
      <c r="E81" s="197" t="s">
        <v>247</v>
      </c>
      <c r="F81" s="197" t="s">
        <v>247</v>
      </c>
      <c r="G81" s="197" t="s">
        <v>247</v>
      </c>
      <c r="H81" s="197" t="s">
        <v>247</v>
      </c>
      <c r="I81" s="244">
        <v>3.3</v>
      </c>
      <c r="J81" s="244">
        <v>72579.73</v>
      </c>
      <c r="K81" s="244">
        <v>876748</v>
      </c>
      <c r="L81" s="134">
        <v>209992639290</v>
      </c>
      <c r="M81" s="239">
        <v>35</v>
      </c>
      <c r="N81" s="134">
        <v>0.73140006489999998</v>
      </c>
      <c r="O81" s="134" t="b">
        <v>0</v>
      </c>
      <c r="P81" s="134">
        <v>22.44</v>
      </c>
      <c r="Q81" s="134">
        <v>92.44</v>
      </c>
      <c r="R81" s="15"/>
      <c r="S81" s="15"/>
      <c r="T81" s="15"/>
      <c r="U81" s="15"/>
      <c r="V81" s="15"/>
    </row>
    <row r="82" spans="1:22">
      <c r="A82" s="296"/>
      <c r="B82" s="184" t="s">
        <v>87</v>
      </c>
      <c r="C82" s="197" t="s">
        <v>246</v>
      </c>
      <c r="D82" s="135"/>
      <c r="E82" s="197" t="s">
        <v>247</v>
      </c>
      <c r="F82" s="197" t="s">
        <v>247</v>
      </c>
      <c r="G82" s="197" t="s">
        <v>247</v>
      </c>
      <c r="H82" s="197" t="s">
        <v>247</v>
      </c>
      <c r="I82" s="244">
        <v>4.3</v>
      </c>
      <c r="J82" s="244">
        <v>70573.61</v>
      </c>
      <c r="K82" s="244">
        <v>928852</v>
      </c>
      <c r="L82" s="134">
        <v>281875486822</v>
      </c>
      <c r="M82" s="239">
        <v>67</v>
      </c>
      <c r="N82" s="134">
        <v>0.36037352020000002</v>
      </c>
      <c r="O82" s="134" t="b">
        <v>0</v>
      </c>
      <c r="P82" s="134">
        <v>15.33</v>
      </c>
      <c r="Q82" s="134">
        <v>85.33</v>
      </c>
      <c r="R82" s="15"/>
      <c r="S82" s="15"/>
      <c r="T82" s="15"/>
      <c r="U82" s="15"/>
      <c r="V82" s="15"/>
    </row>
    <row r="83" spans="1:22">
      <c r="A83" s="297" t="s">
        <v>88</v>
      </c>
      <c r="B83" s="185" t="s">
        <v>89</v>
      </c>
      <c r="C83" s="197" t="s">
        <v>252</v>
      </c>
      <c r="D83" s="135"/>
      <c r="E83" s="197" t="s">
        <v>247</v>
      </c>
      <c r="F83" s="197" t="s">
        <v>247</v>
      </c>
      <c r="G83" s="197" t="s">
        <v>247</v>
      </c>
      <c r="H83" s="197" t="s">
        <v>247</v>
      </c>
      <c r="I83" s="244">
        <v>10.8</v>
      </c>
      <c r="J83" s="244">
        <v>87731.88</v>
      </c>
      <c r="K83" s="244">
        <v>846183</v>
      </c>
      <c r="L83" s="134">
        <v>801762034472</v>
      </c>
      <c r="M83" s="239">
        <v>133</v>
      </c>
      <c r="N83" s="134">
        <v>-2.3230442359999999</v>
      </c>
      <c r="O83" s="134" t="b">
        <v>0</v>
      </c>
      <c r="P83" s="134">
        <v>0.67</v>
      </c>
      <c r="Q83" s="134">
        <v>49.47</v>
      </c>
      <c r="R83" s="15"/>
      <c r="S83" s="15"/>
      <c r="T83" s="15"/>
      <c r="U83" s="15"/>
      <c r="V83" s="15"/>
    </row>
    <row r="84" spans="1:22">
      <c r="A84" s="297"/>
      <c r="B84" s="185" t="s">
        <v>90</v>
      </c>
      <c r="C84" s="197" t="s">
        <v>246</v>
      </c>
      <c r="D84" s="135"/>
      <c r="E84" s="197" t="s">
        <v>247</v>
      </c>
      <c r="F84" s="197" t="s">
        <v>247</v>
      </c>
      <c r="G84" s="197" t="s">
        <v>247</v>
      </c>
      <c r="H84" s="197" t="s">
        <v>247</v>
      </c>
      <c r="I84" s="244">
        <v>4.2</v>
      </c>
      <c r="J84" s="244">
        <v>79273.05</v>
      </c>
      <c r="K84" s="244">
        <v>950906</v>
      </c>
      <c r="L84" s="134">
        <v>316601119310</v>
      </c>
      <c r="M84" s="239">
        <v>85</v>
      </c>
      <c r="N84" s="134">
        <v>0.18113560910000001</v>
      </c>
      <c r="O84" s="134" t="b">
        <v>0</v>
      </c>
      <c r="P84" s="134">
        <v>11.33</v>
      </c>
      <c r="Q84" s="134">
        <v>81.33</v>
      </c>
      <c r="R84" s="15"/>
      <c r="S84" s="15"/>
      <c r="T84" s="15"/>
      <c r="U84" s="15"/>
      <c r="V84" s="15"/>
    </row>
    <row r="85" spans="1:22">
      <c r="A85" s="297"/>
      <c r="B85" s="185" t="s">
        <v>91</v>
      </c>
      <c r="C85" s="197" t="s">
        <v>246</v>
      </c>
      <c r="D85" s="135"/>
      <c r="E85" s="197" t="s">
        <v>247</v>
      </c>
      <c r="F85" s="197" t="s">
        <v>247</v>
      </c>
      <c r="G85" s="197" t="s">
        <v>247</v>
      </c>
      <c r="H85" s="197" t="s">
        <v>247</v>
      </c>
      <c r="I85" s="244">
        <v>3.5</v>
      </c>
      <c r="J85" s="244">
        <v>74357.740000000005</v>
      </c>
      <c r="K85" s="244">
        <v>867764</v>
      </c>
      <c r="L85" s="134">
        <v>225837394627</v>
      </c>
      <c r="M85" s="239">
        <v>44</v>
      </c>
      <c r="N85" s="134">
        <v>0.64961664880000003</v>
      </c>
      <c r="O85" s="134" t="b">
        <v>0</v>
      </c>
      <c r="P85" s="134">
        <v>20.440000000000001</v>
      </c>
      <c r="Q85" s="134">
        <v>90.44</v>
      </c>
      <c r="R85" s="15"/>
      <c r="S85" s="15"/>
      <c r="T85" s="15"/>
      <c r="U85" s="15"/>
      <c r="V85" s="15"/>
    </row>
    <row r="86" spans="1:22">
      <c r="A86" s="297"/>
      <c r="B86" s="185" t="s">
        <v>92</v>
      </c>
      <c r="C86" s="197" t="s">
        <v>246</v>
      </c>
      <c r="D86" s="135"/>
      <c r="E86" s="197" t="s">
        <v>247</v>
      </c>
      <c r="F86" s="197" t="s">
        <v>247</v>
      </c>
      <c r="G86" s="197" t="s">
        <v>247</v>
      </c>
      <c r="H86" s="197" t="s">
        <v>247</v>
      </c>
      <c r="I86" s="244">
        <v>2.5</v>
      </c>
      <c r="J86" s="244">
        <v>73873.399999999994</v>
      </c>
      <c r="K86" s="244">
        <v>875505</v>
      </c>
      <c r="L86" s="134">
        <v>161691327668</v>
      </c>
      <c r="M86" s="239">
        <v>13</v>
      </c>
      <c r="N86" s="134">
        <v>0.98070945330000003</v>
      </c>
      <c r="O86" s="134" t="b">
        <v>0</v>
      </c>
      <c r="P86" s="134">
        <v>27.33</v>
      </c>
      <c r="Q86" s="134">
        <v>97.33</v>
      </c>
      <c r="R86" s="15"/>
      <c r="S86" s="15"/>
      <c r="T86" s="15"/>
      <c r="U86" s="15"/>
      <c r="V86" s="15"/>
    </row>
    <row r="87" spans="1:22">
      <c r="A87" s="297"/>
      <c r="B87" s="185" t="s">
        <v>93</v>
      </c>
      <c r="C87" s="197" t="s">
        <v>246</v>
      </c>
      <c r="D87" s="135"/>
      <c r="E87" s="197" t="s">
        <v>247</v>
      </c>
      <c r="F87" s="197" t="s">
        <v>247</v>
      </c>
      <c r="G87" s="197" t="s">
        <v>247</v>
      </c>
      <c r="H87" s="197" t="s">
        <v>247</v>
      </c>
      <c r="I87" s="244">
        <v>4.2</v>
      </c>
      <c r="J87" s="244">
        <v>76591.97</v>
      </c>
      <c r="K87" s="244">
        <v>952188</v>
      </c>
      <c r="L87" s="134">
        <v>306305809868</v>
      </c>
      <c r="M87" s="239">
        <v>81</v>
      </c>
      <c r="N87" s="134">
        <v>0.23427531100000001</v>
      </c>
      <c r="O87" s="134" t="b">
        <v>0</v>
      </c>
      <c r="P87" s="134">
        <v>12.22</v>
      </c>
      <c r="Q87" s="134">
        <v>82.22</v>
      </c>
      <c r="R87" s="15"/>
      <c r="S87" s="15"/>
      <c r="T87" s="15"/>
      <c r="U87" s="15"/>
      <c r="V87" s="15"/>
    </row>
    <row r="88" spans="1:22">
      <c r="A88" s="297"/>
      <c r="B88" s="185" t="s">
        <v>94</v>
      </c>
      <c r="C88" s="197" t="s">
        <v>246</v>
      </c>
      <c r="D88" s="135"/>
      <c r="E88" s="197" t="s">
        <v>247</v>
      </c>
      <c r="F88" s="197" t="s">
        <v>247</v>
      </c>
      <c r="G88" s="197" t="s">
        <v>247</v>
      </c>
      <c r="H88" s="197" t="s">
        <v>247</v>
      </c>
      <c r="I88" s="244">
        <v>3.5</v>
      </c>
      <c r="J88" s="244">
        <v>75982.64</v>
      </c>
      <c r="K88" s="244">
        <v>840007</v>
      </c>
      <c r="L88" s="134">
        <v>223390823175</v>
      </c>
      <c r="M88" s="239">
        <v>43</v>
      </c>
      <c r="N88" s="134">
        <v>0.66224473719999999</v>
      </c>
      <c r="O88" s="134" t="b">
        <v>0</v>
      </c>
      <c r="P88" s="134">
        <v>20.67</v>
      </c>
      <c r="Q88" s="134">
        <v>90.67</v>
      </c>
      <c r="R88" s="15"/>
      <c r="S88" s="15"/>
      <c r="T88" s="15"/>
      <c r="U88" s="15"/>
      <c r="V88" s="15"/>
    </row>
    <row r="89" spans="1:22">
      <c r="A89" s="297"/>
      <c r="B89" s="185" t="s">
        <v>95</v>
      </c>
      <c r="C89" s="197" t="s">
        <v>248</v>
      </c>
      <c r="D89" s="197" t="s">
        <v>249</v>
      </c>
      <c r="E89" s="197" t="s">
        <v>248</v>
      </c>
      <c r="F89" s="135"/>
      <c r="G89" s="135"/>
      <c r="H89" s="135"/>
      <c r="I89" s="135"/>
      <c r="J89" s="135"/>
      <c r="K89" s="135"/>
      <c r="L89" s="134" t="s">
        <v>267</v>
      </c>
      <c r="M89" s="245" t="s">
        <v>267</v>
      </c>
      <c r="N89" s="134" t="s">
        <v>267</v>
      </c>
      <c r="O89" s="134" t="b">
        <v>0</v>
      </c>
      <c r="P89" s="134">
        <v>0</v>
      </c>
      <c r="Q89" s="134">
        <v>0</v>
      </c>
      <c r="R89" s="15"/>
      <c r="S89" s="15"/>
      <c r="T89" s="15"/>
      <c r="U89" s="15"/>
      <c r="V89" s="15"/>
    </row>
    <row r="90" spans="1:22">
      <c r="A90" s="297"/>
      <c r="B90" s="185" t="s">
        <v>96</v>
      </c>
      <c r="C90" s="197" t="s">
        <v>246</v>
      </c>
      <c r="D90" s="135"/>
      <c r="E90" s="197" t="s">
        <v>247</v>
      </c>
      <c r="F90" s="197" t="s">
        <v>247</v>
      </c>
      <c r="G90" s="197" t="s">
        <v>247</v>
      </c>
      <c r="H90" s="197" t="s">
        <v>247</v>
      </c>
      <c r="I90" s="244">
        <v>4.2</v>
      </c>
      <c r="J90" s="244">
        <v>52215.41</v>
      </c>
      <c r="K90" s="244">
        <v>860002</v>
      </c>
      <c r="L90" s="134">
        <v>188602499529</v>
      </c>
      <c r="M90" s="239">
        <v>21</v>
      </c>
      <c r="N90" s="134">
        <v>0.8418062315</v>
      </c>
      <c r="O90" s="134" t="b">
        <v>0</v>
      </c>
      <c r="P90" s="134">
        <v>25.56</v>
      </c>
      <c r="Q90" s="134">
        <v>95.56</v>
      </c>
      <c r="R90" s="15"/>
      <c r="S90" s="15"/>
      <c r="T90" s="15"/>
      <c r="U90" s="15"/>
      <c r="V90" s="15"/>
    </row>
    <row r="91" spans="1:22">
      <c r="A91" s="297"/>
      <c r="B91" s="185" t="s">
        <v>97</v>
      </c>
      <c r="C91" s="197" t="s">
        <v>246</v>
      </c>
      <c r="D91" s="135"/>
      <c r="E91" s="197" t="s">
        <v>247</v>
      </c>
      <c r="F91" s="197" t="s">
        <v>247</v>
      </c>
      <c r="G91" s="197" t="s">
        <v>247</v>
      </c>
      <c r="H91" s="197" t="s">
        <v>247</v>
      </c>
      <c r="I91" s="244">
        <v>2.7</v>
      </c>
      <c r="J91" s="244">
        <v>79110.559999999998</v>
      </c>
      <c r="K91" s="244">
        <v>859270</v>
      </c>
      <c r="L91" s="134">
        <v>183538793406</v>
      </c>
      <c r="M91" s="239">
        <v>16</v>
      </c>
      <c r="N91" s="134">
        <v>0.86794277799999997</v>
      </c>
      <c r="O91" s="134" t="b">
        <v>0</v>
      </c>
      <c r="P91" s="134">
        <v>26.67</v>
      </c>
      <c r="Q91" s="134">
        <v>96.67</v>
      </c>
      <c r="R91" s="15"/>
      <c r="S91" s="15"/>
      <c r="T91" s="15"/>
      <c r="U91" s="15"/>
      <c r="V91" s="15"/>
    </row>
    <row r="92" spans="1:22">
      <c r="A92" s="297"/>
      <c r="B92" s="185" t="s">
        <v>98</v>
      </c>
      <c r="C92" s="197" t="s">
        <v>246</v>
      </c>
      <c r="D92" s="135"/>
      <c r="E92" s="197" t="s">
        <v>247</v>
      </c>
      <c r="F92" s="197" t="s">
        <v>247</v>
      </c>
      <c r="G92" s="197" t="s">
        <v>247</v>
      </c>
      <c r="H92" s="197" t="s">
        <v>247</v>
      </c>
      <c r="I92" s="244">
        <v>2.8</v>
      </c>
      <c r="J92" s="244">
        <v>76960.7</v>
      </c>
      <c r="K92" s="244">
        <v>867531</v>
      </c>
      <c r="L92" s="134">
        <v>186944220489</v>
      </c>
      <c r="M92" s="239">
        <v>19</v>
      </c>
      <c r="N92" s="134">
        <v>0.85036551329999999</v>
      </c>
      <c r="O92" s="134" t="b">
        <v>0</v>
      </c>
      <c r="P92" s="134">
        <v>26</v>
      </c>
      <c r="Q92" s="134">
        <v>96</v>
      </c>
      <c r="R92" s="15"/>
      <c r="S92" s="15"/>
      <c r="T92" s="15"/>
      <c r="U92" s="15"/>
      <c r="V92" s="15"/>
    </row>
    <row r="93" spans="1:22">
      <c r="A93" s="297"/>
      <c r="B93" s="185" t="s">
        <v>99</v>
      </c>
      <c r="C93" s="197" t="s">
        <v>246</v>
      </c>
      <c r="D93" s="135"/>
      <c r="E93" s="197" t="s">
        <v>247</v>
      </c>
      <c r="F93" s="197" t="s">
        <v>247</v>
      </c>
      <c r="G93" s="197" t="s">
        <v>247</v>
      </c>
      <c r="H93" s="197" t="s">
        <v>247</v>
      </c>
      <c r="I93" s="244">
        <v>3.3</v>
      </c>
      <c r="J93" s="244">
        <v>68005.02</v>
      </c>
      <c r="K93" s="244">
        <v>854563</v>
      </c>
      <c r="L93" s="134">
        <v>191778093891</v>
      </c>
      <c r="M93" s="239">
        <v>23</v>
      </c>
      <c r="N93" s="134">
        <v>0.82541525869999999</v>
      </c>
      <c r="O93" s="134" t="b">
        <v>0</v>
      </c>
      <c r="P93" s="134">
        <v>25.11</v>
      </c>
      <c r="Q93" s="134">
        <v>95.11</v>
      </c>
      <c r="R93" s="15"/>
      <c r="S93" s="15"/>
      <c r="T93" s="15"/>
      <c r="U93" s="15"/>
      <c r="V93" s="15"/>
    </row>
    <row r="94" spans="1:22">
      <c r="A94" s="297"/>
      <c r="B94" s="185" t="s">
        <v>100</v>
      </c>
      <c r="C94" s="197" t="s">
        <v>246</v>
      </c>
      <c r="D94" s="135"/>
      <c r="E94" s="197" t="s">
        <v>247</v>
      </c>
      <c r="F94" s="197" t="s">
        <v>247</v>
      </c>
      <c r="G94" s="197" t="s">
        <v>247</v>
      </c>
      <c r="H94" s="197" t="s">
        <v>247</v>
      </c>
      <c r="I94" s="244">
        <v>4.3</v>
      </c>
      <c r="J94" s="244">
        <v>59139.96</v>
      </c>
      <c r="K94" s="244">
        <v>859889</v>
      </c>
      <c r="L94" s="134">
        <v>218671344577</v>
      </c>
      <c r="M94" s="239">
        <v>40</v>
      </c>
      <c r="N94" s="134">
        <v>0.68660453789999998</v>
      </c>
      <c r="O94" s="134" t="b">
        <v>0</v>
      </c>
      <c r="P94" s="134">
        <v>21.33</v>
      </c>
      <c r="Q94" s="134">
        <v>91.33</v>
      </c>
      <c r="R94" s="15"/>
      <c r="S94" s="15"/>
      <c r="T94" s="15"/>
      <c r="U94" s="15"/>
      <c r="V94" s="15"/>
    </row>
    <row r="95" spans="1:22">
      <c r="A95" s="297"/>
      <c r="B95" s="185" t="s">
        <v>101</v>
      </c>
      <c r="C95" s="197" t="s">
        <v>248</v>
      </c>
      <c r="D95" s="197" t="s">
        <v>249</v>
      </c>
      <c r="E95" s="197" t="s">
        <v>248</v>
      </c>
      <c r="F95" s="135"/>
      <c r="G95" s="135"/>
      <c r="H95" s="135"/>
      <c r="I95" s="135"/>
      <c r="J95" s="135"/>
      <c r="K95" s="135"/>
      <c r="L95" s="134" t="s">
        <v>267</v>
      </c>
      <c r="M95" s="245" t="s">
        <v>267</v>
      </c>
      <c r="N95" s="134" t="s">
        <v>267</v>
      </c>
      <c r="O95" s="134" t="b">
        <v>0</v>
      </c>
      <c r="P95" s="134">
        <v>0</v>
      </c>
      <c r="Q95" s="134">
        <v>0</v>
      </c>
      <c r="R95" s="15"/>
      <c r="S95" s="15"/>
      <c r="T95" s="15"/>
      <c r="U95" s="15"/>
      <c r="V95" s="15"/>
    </row>
    <row r="96" spans="1:22">
      <c r="A96" s="297"/>
      <c r="B96" s="185" t="s">
        <v>102</v>
      </c>
      <c r="C96" s="197" t="s">
        <v>246</v>
      </c>
      <c r="D96" s="135"/>
      <c r="E96" s="197" t="s">
        <v>247</v>
      </c>
      <c r="F96" s="197" t="s">
        <v>247</v>
      </c>
      <c r="G96" s="197" t="s">
        <v>247</v>
      </c>
      <c r="H96" s="197" t="s">
        <v>247</v>
      </c>
      <c r="I96" s="244">
        <v>3</v>
      </c>
      <c r="J96" s="244">
        <v>76651.34</v>
      </c>
      <c r="K96" s="244">
        <v>870836</v>
      </c>
      <c r="L96" s="134">
        <v>200252238961</v>
      </c>
      <c r="M96" s="239">
        <v>28</v>
      </c>
      <c r="N96" s="134">
        <v>0.78167557850000002</v>
      </c>
      <c r="O96" s="134" t="b">
        <v>0</v>
      </c>
      <c r="P96" s="134">
        <v>24</v>
      </c>
      <c r="Q96" s="134">
        <v>94</v>
      </c>
      <c r="R96" s="15"/>
      <c r="S96" s="15"/>
      <c r="T96" s="15"/>
      <c r="U96" s="15"/>
      <c r="V96" s="15"/>
    </row>
    <row r="97" spans="1:22">
      <c r="A97" s="297"/>
      <c r="B97" s="140" t="s">
        <v>103</v>
      </c>
      <c r="C97" s="197" t="s">
        <v>248</v>
      </c>
      <c r="D97" s="197" t="s">
        <v>249</v>
      </c>
      <c r="E97" s="197" t="s">
        <v>248</v>
      </c>
      <c r="F97" s="135"/>
      <c r="G97" s="135"/>
      <c r="H97" s="135"/>
      <c r="I97" s="135"/>
      <c r="J97" s="135"/>
      <c r="K97" s="135"/>
      <c r="L97" s="134" t="s">
        <v>267</v>
      </c>
      <c r="M97" s="245" t="s">
        <v>267</v>
      </c>
      <c r="N97" s="134" t="s">
        <v>267</v>
      </c>
      <c r="O97" s="134" t="b">
        <v>0</v>
      </c>
      <c r="P97" s="134">
        <v>0</v>
      </c>
      <c r="Q97" s="134">
        <v>0</v>
      </c>
      <c r="R97" s="15"/>
      <c r="S97" s="15"/>
      <c r="T97" s="15"/>
      <c r="U97" s="15"/>
      <c r="V97" s="15"/>
    </row>
    <row r="98" spans="1:22">
      <c r="A98" s="297"/>
      <c r="B98" s="185" t="s">
        <v>104</v>
      </c>
      <c r="C98" s="197" t="s">
        <v>246</v>
      </c>
      <c r="D98" s="135"/>
      <c r="E98" s="197" t="s">
        <v>247</v>
      </c>
      <c r="F98" s="197" t="s">
        <v>247</v>
      </c>
      <c r="G98" s="197" t="s">
        <v>247</v>
      </c>
      <c r="H98" s="197" t="s">
        <v>247</v>
      </c>
      <c r="I98" s="244">
        <v>10.5</v>
      </c>
      <c r="J98" s="244">
        <v>60208.65</v>
      </c>
      <c r="K98" s="244">
        <v>816413</v>
      </c>
      <c r="L98" s="134">
        <v>516128808011</v>
      </c>
      <c r="M98" s="239">
        <v>109</v>
      </c>
      <c r="N98" s="134">
        <v>-0.84873551380000001</v>
      </c>
      <c r="O98" s="134" t="b">
        <v>0</v>
      </c>
      <c r="P98" s="134">
        <v>6</v>
      </c>
      <c r="Q98" s="134">
        <v>76</v>
      </c>
      <c r="R98" s="15"/>
      <c r="S98" s="15"/>
      <c r="T98" s="15"/>
      <c r="U98" s="15"/>
      <c r="V98" s="15"/>
    </row>
    <row r="99" spans="1:22">
      <c r="A99" s="297"/>
      <c r="B99" s="185" t="s">
        <v>105</v>
      </c>
      <c r="C99" s="197" t="s">
        <v>246</v>
      </c>
      <c r="D99" s="135"/>
      <c r="E99" s="197" t="s">
        <v>247</v>
      </c>
      <c r="F99" s="197" t="s">
        <v>247</v>
      </c>
      <c r="G99" s="197" t="s">
        <v>247</v>
      </c>
      <c r="H99" s="197" t="s">
        <v>247</v>
      </c>
      <c r="I99" s="244">
        <v>4.3</v>
      </c>
      <c r="J99" s="244">
        <v>103680.9</v>
      </c>
      <c r="K99" s="244">
        <v>877470</v>
      </c>
      <c r="L99" s="134">
        <v>391200581089</v>
      </c>
      <c r="M99" s="239">
        <v>91</v>
      </c>
      <c r="N99" s="134">
        <v>-0.203912862</v>
      </c>
      <c r="O99" s="134" t="b">
        <v>0</v>
      </c>
      <c r="P99" s="134">
        <v>10</v>
      </c>
      <c r="Q99" s="134">
        <v>80</v>
      </c>
      <c r="R99" s="15"/>
      <c r="S99" s="15"/>
      <c r="T99" s="15"/>
      <c r="U99" s="15"/>
      <c r="V99" s="15"/>
    </row>
    <row r="100" spans="1:22">
      <c r="A100" s="297"/>
      <c r="B100" s="185" t="s">
        <v>106</v>
      </c>
      <c r="C100" s="197" t="s">
        <v>246</v>
      </c>
      <c r="D100" s="135"/>
      <c r="E100" s="197" t="s">
        <v>247</v>
      </c>
      <c r="F100" s="197" t="s">
        <v>247</v>
      </c>
      <c r="G100" s="197" t="s">
        <v>247</v>
      </c>
      <c r="H100" s="197" t="s">
        <v>247</v>
      </c>
      <c r="I100" s="244">
        <v>3</v>
      </c>
      <c r="J100" s="244">
        <v>79476.160000000003</v>
      </c>
      <c r="K100" s="244">
        <v>861759</v>
      </c>
      <c r="L100" s="134">
        <v>205467888496</v>
      </c>
      <c r="M100" s="239">
        <v>30</v>
      </c>
      <c r="N100" s="134">
        <v>0.75475476919999995</v>
      </c>
      <c r="O100" s="134" t="b">
        <v>0</v>
      </c>
      <c r="P100" s="134">
        <v>23.56</v>
      </c>
      <c r="Q100" s="134">
        <v>93.56</v>
      </c>
      <c r="R100" s="15"/>
      <c r="S100" s="15"/>
      <c r="T100" s="15"/>
      <c r="U100" s="15"/>
      <c r="V100" s="15"/>
    </row>
    <row r="101" spans="1:22">
      <c r="A101" s="297"/>
      <c r="B101" s="185" t="s">
        <v>107</v>
      </c>
      <c r="C101" s="197" t="s">
        <v>248</v>
      </c>
      <c r="D101" s="197" t="s">
        <v>249</v>
      </c>
      <c r="E101" s="197" t="s">
        <v>248</v>
      </c>
      <c r="F101" s="135"/>
      <c r="G101" s="135"/>
      <c r="H101" s="135"/>
      <c r="I101" s="135"/>
      <c r="J101" s="135"/>
      <c r="K101" s="135"/>
      <c r="L101" s="134" t="s">
        <v>267</v>
      </c>
      <c r="M101" s="245" t="s">
        <v>267</v>
      </c>
      <c r="N101" s="134" t="s">
        <v>267</v>
      </c>
      <c r="O101" s="134" t="b">
        <v>0</v>
      </c>
      <c r="P101" s="134">
        <v>0</v>
      </c>
      <c r="Q101" s="134">
        <v>0</v>
      </c>
      <c r="R101" s="15"/>
      <c r="S101" s="15"/>
      <c r="T101" s="15"/>
      <c r="U101" s="15"/>
      <c r="V101" s="15"/>
    </row>
    <row r="102" spans="1:22">
      <c r="A102" s="297"/>
      <c r="B102" s="185" t="s">
        <v>108</v>
      </c>
      <c r="C102" s="197" t="s">
        <v>246</v>
      </c>
      <c r="D102" s="135"/>
      <c r="E102" s="197" t="s">
        <v>247</v>
      </c>
      <c r="F102" s="197" t="s">
        <v>247</v>
      </c>
      <c r="G102" s="197" t="s">
        <v>247</v>
      </c>
      <c r="H102" s="197" t="s">
        <v>247</v>
      </c>
      <c r="I102" s="244">
        <v>4.5</v>
      </c>
      <c r="J102" s="244">
        <v>49124.98</v>
      </c>
      <c r="K102" s="244">
        <v>852479</v>
      </c>
      <c r="L102" s="134">
        <v>188451062214</v>
      </c>
      <c r="M102" s="239">
        <v>20</v>
      </c>
      <c r="N102" s="134">
        <v>0.84258788200000001</v>
      </c>
      <c r="O102" s="134" t="b">
        <v>0</v>
      </c>
      <c r="P102" s="134">
        <v>25.78</v>
      </c>
      <c r="Q102" s="134">
        <v>95.78</v>
      </c>
      <c r="R102" s="15"/>
      <c r="S102" s="15"/>
      <c r="T102" s="15"/>
      <c r="U102" s="15"/>
      <c r="V102" s="15"/>
    </row>
    <row r="103" spans="1:22">
      <c r="A103" s="288" t="s">
        <v>109</v>
      </c>
      <c r="B103" s="186" t="s">
        <v>110</v>
      </c>
      <c r="C103" s="197" t="s">
        <v>246</v>
      </c>
      <c r="D103" s="135"/>
      <c r="E103" s="197" t="s">
        <v>247</v>
      </c>
      <c r="F103" s="197" t="s">
        <v>247</v>
      </c>
      <c r="G103" s="197" t="s">
        <v>247</v>
      </c>
      <c r="H103" s="197" t="s">
        <v>247</v>
      </c>
      <c r="I103" s="244">
        <v>4.5</v>
      </c>
      <c r="J103" s="244">
        <v>59171.21</v>
      </c>
      <c r="K103" s="244">
        <v>848420</v>
      </c>
      <c r="L103" s="134">
        <v>225909170947</v>
      </c>
      <c r="M103" s="239">
        <v>45</v>
      </c>
      <c r="N103" s="134">
        <v>0.64924617220000003</v>
      </c>
      <c r="O103" s="134" t="b">
        <v>0</v>
      </c>
      <c r="P103" s="134">
        <v>20.22</v>
      </c>
      <c r="Q103" s="134">
        <v>90.22</v>
      </c>
      <c r="R103" s="15"/>
      <c r="S103" s="15"/>
      <c r="T103" s="15"/>
      <c r="U103" s="15"/>
      <c r="V103" s="15"/>
    </row>
    <row r="104" spans="1:22">
      <c r="A104" s="288"/>
      <c r="B104" s="186" t="s">
        <v>111</v>
      </c>
      <c r="C104" s="197" t="s">
        <v>246</v>
      </c>
      <c r="D104" s="135"/>
      <c r="E104" s="197" t="s">
        <v>247</v>
      </c>
      <c r="F104" s="197" t="s">
        <v>247</v>
      </c>
      <c r="G104" s="197" t="s">
        <v>247</v>
      </c>
      <c r="H104" s="197" t="s">
        <v>247</v>
      </c>
      <c r="I104" s="244">
        <v>4.3</v>
      </c>
      <c r="J104" s="244">
        <v>77226.31</v>
      </c>
      <c r="K104" s="244">
        <v>854670</v>
      </c>
      <c r="L104" s="134">
        <v>283812944581</v>
      </c>
      <c r="M104" s="239">
        <v>70</v>
      </c>
      <c r="N104" s="134">
        <v>0.350373245</v>
      </c>
      <c r="O104" s="134" t="b">
        <v>0</v>
      </c>
      <c r="P104" s="134">
        <v>14.67</v>
      </c>
      <c r="Q104" s="134">
        <v>84.67</v>
      </c>
      <c r="R104" s="15"/>
      <c r="S104" s="15"/>
      <c r="T104" s="15"/>
      <c r="U104" s="15"/>
      <c r="V104" s="15"/>
    </row>
    <row r="105" spans="1:22">
      <c r="A105" s="288"/>
      <c r="B105" s="186" t="s">
        <v>112</v>
      </c>
      <c r="C105" s="197" t="s">
        <v>246</v>
      </c>
      <c r="D105" s="135"/>
      <c r="E105" s="197" t="s">
        <v>247</v>
      </c>
      <c r="F105" s="197" t="s">
        <v>247</v>
      </c>
      <c r="G105" s="197" t="s">
        <v>247</v>
      </c>
      <c r="H105" s="197" t="s">
        <v>247</v>
      </c>
      <c r="I105" s="244">
        <v>8</v>
      </c>
      <c r="J105" s="244">
        <v>72567.23</v>
      </c>
      <c r="K105" s="244">
        <v>879861</v>
      </c>
      <c r="L105" s="134">
        <v>510792604440</v>
      </c>
      <c r="M105" s="239">
        <v>108</v>
      </c>
      <c r="N105" s="134">
        <v>-0.82119245949999997</v>
      </c>
      <c r="O105" s="134" t="b">
        <v>0</v>
      </c>
      <c r="P105" s="134">
        <v>6.22</v>
      </c>
      <c r="Q105" s="134">
        <v>76.22</v>
      </c>
      <c r="R105" s="15"/>
      <c r="S105" s="15"/>
      <c r="T105" s="15"/>
      <c r="U105" s="15"/>
      <c r="V105" s="15"/>
    </row>
    <row r="106" spans="1:22">
      <c r="A106" s="288"/>
      <c r="B106" s="186" t="s">
        <v>113</v>
      </c>
      <c r="C106" s="197" t="s">
        <v>246</v>
      </c>
      <c r="D106" s="135"/>
      <c r="E106" s="197" t="s">
        <v>247</v>
      </c>
      <c r="F106" s="197" t="s">
        <v>247</v>
      </c>
      <c r="G106" s="197" t="s">
        <v>247</v>
      </c>
      <c r="H106" s="197" t="s">
        <v>247</v>
      </c>
      <c r="I106" s="244">
        <v>4.5999999999999996</v>
      </c>
      <c r="J106" s="244">
        <v>91641.01</v>
      </c>
      <c r="K106" s="244">
        <v>848790</v>
      </c>
      <c r="L106" s="134">
        <v>357806275238</v>
      </c>
      <c r="M106" s="239">
        <v>88</v>
      </c>
      <c r="N106" s="134">
        <v>-3.1546653110000003E-2</v>
      </c>
      <c r="O106" s="134" t="b">
        <v>0</v>
      </c>
      <c r="P106" s="134">
        <v>10.67</v>
      </c>
      <c r="Q106" s="134">
        <v>80.67</v>
      </c>
      <c r="R106" s="15"/>
      <c r="S106" s="15"/>
      <c r="T106" s="15"/>
      <c r="U106" s="15"/>
      <c r="V106" s="15"/>
    </row>
    <row r="107" spans="1:22">
      <c r="A107" s="288"/>
      <c r="B107" s="186" t="s">
        <v>114</v>
      </c>
      <c r="C107" s="197" t="s">
        <v>246</v>
      </c>
      <c r="D107" s="135"/>
      <c r="E107" s="197" t="s">
        <v>247</v>
      </c>
      <c r="F107" s="197" t="s">
        <v>247</v>
      </c>
      <c r="G107" s="197" t="s">
        <v>247</v>
      </c>
      <c r="H107" s="197" t="s">
        <v>247</v>
      </c>
      <c r="I107" s="244">
        <v>2.5</v>
      </c>
      <c r="J107" s="244">
        <v>64730.23</v>
      </c>
      <c r="K107" s="244">
        <v>858461</v>
      </c>
      <c r="L107" s="134">
        <v>138920944940</v>
      </c>
      <c r="M107" s="239">
        <v>4</v>
      </c>
      <c r="N107" s="134">
        <v>1.098239806</v>
      </c>
      <c r="O107" s="134" t="b">
        <v>0</v>
      </c>
      <c r="P107" s="134">
        <v>29.33</v>
      </c>
      <c r="Q107" s="134">
        <v>99.33</v>
      </c>
      <c r="R107" s="15"/>
      <c r="S107" s="15"/>
      <c r="T107" s="15"/>
      <c r="U107" s="15"/>
      <c r="V107" s="15"/>
    </row>
    <row r="108" spans="1:22">
      <c r="A108" s="288"/>
      <c r="B108" s="186" t="s">
        <v>115</v>
      </c>
      <c r="C108" s="197" t="s">
        <v>252</v>
      </c>
      <c r="D108" s="135"/>
      <c r="E108" s="197" t="s">
        <v>247</v>
      </c>
      <c r="F108" s="197" t="s">
        <v>247</v>
      </c>
      <c r="G108" s="197" t="s">
        <v>247</v>
      </c>
      <c r="H108" s="197" t="s">
        <v>247</v>
      </c>
      <c r="I108" s="244">
        <v>3</v>
      </c>
      <c r="J108" s="244">
        <v>73342.179999999993</v>
      </c>
      <c r="K108" s="244">
        <v>887537</v>
      </c>
      <c r="L108" s="134">
        <v>195281695232</v>
      </c>
      <c r="M108" s="239">
        <v>25</v>
      </c>
      <c r="N108" s="134">
        <v>0.80733126310000003</v>
      </c>
      <c r="O108" s="134" t="b">
        <v>0</v>
      </c>
      <c r="P108" s="134">
        <v>24.67</v>
      </c>
      <c r="Q108" s="134">
        <v>66.27</v>
      </c>
      <c r="R108" s="15"/>
      <c r="S108" s="15"/>
      <c r="T108" s="15"/>
      <c r="U108" s="15"/>
      <c r="V108" s="15"/>
    </row>
    <row r="109" spans="1:22">
      <c r="A109" s="288"/>
      <c r="B109" s="186" t="s">
        <v>116</v>
      </c>
      <c r="C109" s="197" t="s">
        <v>246</v>
      </c>
      <c r="D109" s="135"/>
      <c r="E109" s="197" t="s">
        <v>247</v>
      </c>
      <c r="F109" s="197" t="s">
        <v>247</v>
      </c>
      <c r="G109" s="197" t="s">
        <v>247</v>
      </c>
      <c r="H109" s="197" t="s">
        <v>247</v>
      </c>
      <c r="I109" s="244">
        <v>3.5</v>
      </c>
      <c r="J109" s="244">
        <v>48653.14</v>
      </c>
      <c r="K109" s="244">
        <v>872173</v>
      </c>
      <c r="L109" s="134">
        <v>148518842756</v>
      </c>
      <c r="M109" s="239">
        <v>8</v>
      </c>
      <c r="N109" s="134">
        <v>1.048699826</v>
      </c>
      <c r="O109" s="134" t="b">
        <v>0</v>
      </c>
      <c r="P109" s="134">
        <v>28.44</v>
      </c>
      <c r="Q109" s="134">
        <v>98.44</v>
      </c>
      <c r="R109" s="15"/>
      <c r="S109" s="15"/>
      <c r="T109" s="15"/>
      <c r="U109" s="15"/>
      <c r="V109" s="15"/>
    </row>
    <row r="110" spans="1:22">
      <c r="A110" s="288"/>
      <c r="B110" s="186" t="s">
        <v>117</v>
      </c>
      <c r="C110" s="197" t="s">
        <v>246</v>
      </c>
      <c r="D110" s="135"/>
      <c r="E110" s="197" t="s">
        <v>247</v>
      </c>
      <c r="F110" s="197" t="s">
        <v>247</v>
      </c>
      <c r="G110" s="197" t="s">
        <v>247</v>
      </c>
      <c r="H110" s="197" t="s">
        <v>247</v>
      </c>
      <c r="I110" s="244">
        <v>2.8</v>
      </c>
      <c r="J110" s="244">
        <v>54502.76</v>
      </c>
      <c r="K110" s="244">
        <v>864602</v>
      </c>
      <c r="L110" s="134">
        <v>131944946844</v>
      </c>
      <c r="M110" s="239">
        <v>3</v>
      </c>
      <c r="N110" s="134">
        <v>1.1342467329999999</v>
      </c>
      <c r="O110" s="134" t="b">
        <v>0</v>
      </c>
      <c r="P110" s="134">
        <v>29.56</v>
      </c>
      <c r="Q110" s="134">
        <v>99.56</v>
      </c>
      <c r="R110" s="15"/>
      <c r="S110" s="15"/>
      <c r="T110" s="15"/>
      <c r="U110" s="15"/>
      <c r="V110" s="15"/>
    </row>
    <row r="111" spans="1:22">
      <c r="A111" s="288"/>
      <c r="B111" s="186" t="s">
        <v>118</v>
      </c>
      <c r="C111" s="197" t="s">
        <v>246</v>
      </c>
      <c r="D111" s="135"/>
      <c r="E111" s="197" t="s">
        <v>247</v>
      </c>
      <c r="F111" s="197" t="s">
        <v>247</v>
      </c>
      <c r="G111" s="197" t="s">
        <v>247</v>
      </c>
      <c r="H111" s="197" t="s">
        <v>247</v>
      </c>
      <c r="I111" s="244">
        <v>7.5</v>
      </c>
      <c r="J111" s="244">
        <v>70857.97</v>
      </c>
      <c r="K111" s="244">
        <v>838089</v>
      </c>
      <c r="L111" s="134">
        <v>445389639145</v>
      </c>
      <c r="M111" s="239">
        <v>103</v>
      </c>
      <c r="N111" s="134">
        <v>-0.48361211790000003</v>
      </c>
      <c r="O111" s="134" t="b">
        <v>0</v>
      </c>
      <c r="P111" s="134">
        <v>7.33</v>
      </c>
      <c r="Q111" s="134">
        <v>77.33</v>
      </c>
      <c r="R111" s="15"/>
      <c r="S111" s="15"/>
      <c r="T111" s="15"/>
      <c r="U111" s="15"/>
      <c r="V111" s="15"/>
    </row>
    <row r="112" spans="1:22">
      <c r="A112" s="288"/>
      <c r="B112" s="186" t="s">
        <v>119</v>
      </c>
      <c r="C112" s="197" t="s">
        <v>246</v>
      </c>
      <c r="D112" s="135"/>
      <c r="E112" s="197" t="s">
        <v>247</v>
      </c>
      <c r="F112" s="197" t="s">
        <v>247</v>
      </c>
      <c r="G112" s="197" t="s">
        <v>247</v>
      </c>
      <c r="H112" s="197" t="s">
        <v>247</v>
      </c>
      <c r="I112" s="244">
        <v>3.1</v>
      </c>
      <c r="J112" s="244">
        <v>78323.11</v>
      </c>
      <c r="K112" s="244">
        <v>882353</v>
      </c>
      <c r="L112" s="134">
        <v>214236756341</v>
      </c>
      <c r="M112" s="239">
        <v>38</v>
      </c>
      <c r="N112" s="134">
        <v>0.70949386420000005</v>
      </c>
      <c r="O112" s="134" t="b">
        <v>0</v>
      </c>
      <c r="P112" s="134">
        <v>21.78</v>
      </c>
      <c r="Q112" s="134">
        <v>91.78</v>
      </c>
      <c r="R112" s="15"/>
      <c r="S112" s="15"/>
      <c r="T112" s="15"/>
      <c r="U112" s="15"/>
      <c r="V112" s="15"/>
    </row>
    <row r="113" spans="1:22">
      <c r="A113" s="288"/>
      <c r="B113" s="186" t="s">
        <v>120</v>
      </c>
      <c r="C113" s="197" t="s">
        <v>246</v>
      </c>
      <c r="D113" s="135"/>
      <c r="E113" s="197" t="s">
        <v>247</v>
      </c>
      <c r="F113" s="197" t="s">
        <v>247</v>
      </c>
      <c r="G113" s="197" t="s">
        <v>247</v>
      </c>
      <c r="H113" s="197" t="s">
        <v>247</v>
      </c>
      <c r="I113" s="244">
        <v>5</v>
      </c>
      <c r="J113" s="244">
        <v>62939.72</v>
      </c>
      <c r="K113" s="244">
        <v>899193</v>
      </c>
      <c r="L113" s="134">
        <v>282974778230</v>
      </c>
      <c r="M113" s="239">
        <v>69</v>
      </c>
      <c r="N113" s="134">
        <v>0.35469947819999997</v>
      </c>
      <c r="O113" s="134" t="b">
        <v>0</v>
      </c>
      <c r="P113" s="134">
        <v>14.89</v>
      </c>
      <c r="Q113" s="134">
        <v>84.89</v>
      </c>
      <c r="R113" s="15"/>
      <c r="S113" s="15"/>
      <c r="T113" s="15"/>
      <c r="U113" s="15"/>
      <c r="V113" s="15"/>
    </row>
    <row r="114" spans="1:22">
      <c r="A114" s="288"/>
      <c r="B114" s="186" t="s">
        <v>121</v>
      </c>
      <c r="C114" s="197" t="s">
        <v>246</v>
      </c>
      <c r="D114" s="135"/>
      <c r="E114" s="197" t="s">
        <v>247</v>
      </c>
      <c r="F114" s="197" t="s">
        <v>247</v>
      </c>
      <c r="G114" s="197" t="s">
        <v>247</v>
      </c>
      <c r="H114" s="197" t="s">
        <v>247</v>
      </c>
      <c r="I114" s="244">
        <v>2.5</v>
      </c>
      <c r="J114" s="244">
        <v>61489.81</v>
      </c>
      <c r="K114" s="244">
        <v>850033</v>
      </c>
      <c r="L114" s="134">
        <v>130670919159</v>
      </c>
      <c r="M114" s="239">
        <v>2</v>
      </c>
      <c r="N114" s="134">
        <v>1.140822684</v>
      </c>
      <c r="O114" s="134" t="b">
        <v>0</v>
      </c>
      <c r="P114" s="134">
        <v>29.78</v>
      </c>
      <c r="Q114" s="134">
        <v>99.78</v>
      </c>
      <c r="R114" s="15"/>
      <c r="S114" s="15"/>
      <c r="T114" s="15"/>
      <c r="U114" s="15"/>
      <c r="V114" s="15"/>
    </row>
    <row r="115" spans="1:22">
      <c r="A115" s="288"/>
      <c r="B115" s="186" t="s">
        <v>122</v>
      </c>
      <c r="C115" s="197" t="s">
        <v>246</v>
      </c>
      <c r="D115" s="135"/>
      <c r="E115" s="197" t="s">
        <v>247</v>
      </c>
      <c r="F115" s="197" t="s">
        <v>247</v>
      </c>
      <c r="G115" s="197" t="s">
        <v>247</v>
      </c>
      <c r="H115" s="197" t="s">
        <v>247</v>
      </c>
      <c r="I115" s="244">
        <v>4.2</v>
      </c>
      <c r="J115" s="244">
        <v>67536.3</v>
      </c>
      <c r="K115" s="244">
        <v>878040</v>
      </c>
      <c r="L115" s="134">
        <v>249058205978</v>
      </c>
      <c r="M115" s="239">
        <v>53</v>
      </c>
      <c r="N115" s="134">
        <v>0.52976138859999999</v>
      </c>
      <c r="O115" s="134" t="b">
        <v>0</v>
      </c>
      <c r="P115" s="134">
        <v>18.440000000000001</v>
      </c>
      <c r="Q115" s="134">
        <v>88.44</v>
      </c>
      <c r="R115" s="15"/>
      <c r="S115" s="15"/>
      <c r="T115" s="15"/>
      <c r="U115" s="15"/>
      <c r="V115" s="15"/>
    </row>
    <row r="116" spans="1:22">
      <c r="A116" s="288"/>
      <c r="B116" s="186" t="s">
        <v>123</v>
      </c>
      <c r="C116" s="197" t="s">
        <v>246</v>
      </c>
      <c r="D116" s="135"/>
      <c r="E116" s="197" t="s">
        <v>247</v>
      </c>
      <c r="F116" s="197" t="s">
        <v>247</v>
      </c>
      <c r="G116" s="197" t="s">
        <v>247</v>
      </c>
      <c r="H116" s="197" t="s">
        <v>247</v>
      </c>
      <c r="I116" s="244">
        <v>5.5</v>
      </c>
      <c r="J116" s="244">
        <v>53474.7</v>
      </c>
      <c r="K116" s="244">
        <v>866633</v>
      </c>
      <c r="L116" s="134">
        <v>254886168268</v>
      </c>
      <c r="M116" s="239">
        <v>55</v>
      </c>
      <c r="N116" s="134">
        <v>0.49968009959999998</v>
      </c>
      <c r="O116" s="134" t="b">
        <v>0</v>
      </c>
      <c r="P116" s="134">
        <v>18</v>
      </c>
      <c r="Q116" s="134">
        <v>88</v>
      </c>
      <c r="R116" s="15"/>
      <c r="S116" s="15"/>
      <c r="T116" s="15"/>
      <c r="U116" s="15"/>
      <c r="V116" s="15"/>
    </row>
    <row r="117" spans="1:22">
      <c r="A117" s="288"/>
      <c r="B117" s="186" t="s">
        <v>124</v>
      </c>
      <c r="C117" s="197" t="s">
        <v>246</v>
      </c>
      <c r="D117" s="135"/>
      <c r="E117" s="197" t="s">
        <v>247</v>
      </c>
      <c r="F117" s="197" t="s">
        <v>247</v>
      </c>
      <c r="G117" s="197" t="s">
        <v>247</v>
      </c>
      <c r="H117" s="197" t="s">
        <v>247</v>
      </c>
      <c r="I117" s="244">
        <v>3.5</v>
      </c>
      <c r="J117" s="244">
        <v>70589.23</v>
      </c>
      <c r="K117" s="244">
        <v>877209</v>
      </c>
      <c r="L117" s="134">
        <v>216725277507</v>
      </c>
      <c r="M117" s="239">
        <v>39</v>
      </c>
      <c r="N117" s="134">
        <v>0.69664925040000003</v>
      </c>
      <c r="O117" s="134" t="b">
        <v>0</v>
      </c>
      <c r="P117" s="134">
        <v>21.56</v>
      </c>
      <c r="Q117" s="134">
        <v>91.56</v>
      </c>
      <c r="R117" s="15"/>
      <c r="S117" s="15"/>
      <c r="T117" s="15"/>
      <c r="U117" s="15"/>
      <c r="V117" s="15"/>
    </row>
    <row r="118" spans="1:22">
      <c r="A118" s="288"/>
      <c r="B118" s="186" t="s">
        <v>125</v>
      </c>
      <c r="C118" s="197" t="s">
        <v>246</v>
      </c>
      <c r="D118" s="135"/>
      <c r="E118" s="197" t="s">
        <v>247</v>
      </c>
      <c r="F118" s="197" t="s">
        <v>247</v>
      </c>
      <c r="G118" s="197" t="s">
        <v>247</v>
      </c>
      <c r="H118" s="197" t="s">
        <v>247</v>
      </c>
      <c r="I118" s="244">
        <v>2.9</v>
      </c>
      <c r="J118" s="244">
        <v>63342.82</v>
      </c>
      <c r="K118" s="244">
        <v>865506</v>
      </c>
      <c r="L118" s="134">
        <v>158988413224</v>
      </c>
      <c r="M118" s="239">
        <v>11</v>
      </c>
      <c r="N118" s="134">
        <v>0.99466066750000004</v>
      </c>
      <c r="O118" s="134" t="b">
        <v>0</v>
      </c>
      <c r="P118" s="134">
        <v>27.78</v>
      </c>
      <c r="Q118" s="134">
        <v>97.78</v>
      </c>
      <c r="R118" s="15"/>
      <c r="S118" s="15"/>
      <c r="T118" s="15"/>
      <c r="U118" s="15"/>
      <c r="V118" s="15"/>
    </row>
    <row r="119" spans="1:22">
      <c r="A119" s="289" t="s">
        <v>126</v>
      </c>
      <c r="B119" s="187" t="s">
        <v>127</v>
      </c>
      <c r="C119" s="197" t="s">
        <v>248</v>
      </c>
      <c r="D119" s="197" t="s">
        <v>249</v>
      </c>
      <c r="E119" s="197" t="s">
        <v>248</v>
      </c>
      <c r="F119" s="135"/>
      <c r="G119" s="135"/>
      <c r="H119" s="135"/>
      <c r="I119" s="135"/>
      <c r="J119" s="135"/>
      <c r="K119" s="135"/>
      <c r="L119" s="134" t="s">
        <v>267</v>
      </c>
      <c r="M119" s="245" t="s">
        <v>267</v>
      </c>
      <c r="N119" s="134" t="s">
        <v>267</v>
      </c>
      <c r="O119" s="134" t="b">
        <v>0</v>
      </c>
      <c r="P119" s="134">
        <v>0</v>
      </c>
      <c r="Q119" s="134">
        <v>0</v>
      </c>
      <c r="R119" s="15"/>
      <c r="S119" s="15"/>
      <c r="T119" s="15"/>
      <c r="U119" s="15"/>
      <c r="V119" s="15"/>
    </row>
    <row r="120" spans="1:22">
      <c r="A120" s="289"/>
      <c r="B120" s="187" t="s">
        <v>128</v>
      </c>
      <c r="C120" s="197" t="s">
        <v>246</v>
      </c>
      <c r="D120" s="135"/>
      <c r="E120" s="197" t="s">
        <v>247</v>
      </c>
      <c r="F120" s="197" t="s">
        <v>247</v>
      </c>
      <c r="G120" s="197" t="s">
        <v>247</v>
      </c>
      <c r="H120" s="197" t="s">
        <v>247</v>
      </c>
      <c r="I120" s="244">
        <v>2.9</v>
      </c>
      <c r="J120" s="244">
        <v>96793.8</v>
      </c>
      <c r="K120" s="244">
        <v>872734</v>
      </c>
      <c r="L120" s="134">
        <v>244978196723</v>
      </c>
      <c r="M120" s="239">
        <v>50</v>
      </c>
      <c r="N120" s="134">
        <v>0.55082053949999998</v>
      </c>
      <c r="O120" s="134" t="b">
        <v>0</v>
      </c>
      <c r="P120" s="134">
        <v>19.11</v>
      </c>
      <c r="Q120" s="134">
        <v>89.11</v>
      </c>
      <c r="R120" s="15"/>
      <c r="S120" s="15"/>
      <c r="T120" s="15"/>
      <c r="U120" s="15"/>
      <c r="V120" s="15"/>
    </row>
    <row r="121" spans="1:22">
      <c r="A121" s="289"/>
      <c r="B121" s="187" t="s">
        <v>129</v>
      </c>
      <c r="C121" s="197" t="s">
        <v>246</v>
      </c>
      <c r="D121" s="135"/>
      <c r="E121" s="197" t="s">
        <v>247</v>
      </c>
      <c r="F121" s="197" t="s">
        <v>247</v>
      </c>
      <c r="G121" s="197" t="s">
        <v>247</v>
      </c>
      <c r="H121" s="197" t="s">
        <v>247</v>
      </c>
      <c r="I121" s="244">
        <v>5</v>
      </c>
      <c r="J121" s="244">
        <v>52009.17</v>
      </c>
      <c r="K121" s="244">
        <v>870353</v>
      </c>
      <c r="L121" s="134">
        <v>226331685685</v>
      </c>
      <c r="M121" s="239">
        <v>46</v>
      </c>
      <c r="N121" s="134">
        <v>0.64706534339999999</v>
      </c>
      <c r="O121" s="134" t="b">
        <v>0</v>
      </c>
      <c r="P121" s="134">
        <v>20</v>
      </c>
      <c r="Q121" s="134">
        <v>90</v>
      </c>
      <c r="R121" s="15"/>
      <c r="S121" s="15"/>
      <c r="T121" s="15"/>
      <c r="U121" s="15"/>
      <c r="V121" s="15"/>
    </row>
    <row r="122" spans="1:22">
      <c r="A122" s="289"/>
      <c r="B122" s="187" t="s">
        <v>130</v>
      </c>
      <c r="C122" s="197" t="s">
        <v>246</v>
      </c>
      <c r="D122" s="135"/>
      <c r="E122" s="197" t="s">
        <v>247</v>
      </c>
      <c r="F122" s="197" t="s">
        <v>247</v>
      </c>
      <c r="G122" s="197" t="s">
        <v>247</v>
      </c>
      <c r="H122" s="197" t="s">
        <v>247</v>
      </c>
      <c r="I122" s="244">
        <v>4.2</v>
      </c>
      <c r="J122" s="244">
        <v>64452.12</v>
      </c>
      <c r="K122" s="244">
        <v>879727</v>
      </c>
      <c r="L122" s="134">
        <v>238141134719</v>
      </c>
      <c r="M122" s="239">
        <v>47</v>
      </c>
      <c r="N122" s="134">
        <v>0.58611034200000001</v>
      </c>
      <c r="O122" s="134" t="b">
        <v>0</v>
      </c>
      <c r="P122" s="134">
        <v>19.78</v>
      </c>
      <c r="Q122" s="134">
        <v>89.78</v>
      </c>
      <c r="R122" s="15"/>
      <c r="S122" s="15"/>
      <c r="T122" s="15"/>
      <c r="U122" s="15"/>
      <c r="V122" s="15"/>
    </row>
    <row r="123" spans="1:22">
      <c r="A123" s="289"/>
      <c r="B123" s="187" t="s">
        <v>131</v>
      </c>
      <c r="C123" s="197" t="s">
        <v>252</v>
      </c>
      <c r="D123" s="135"/>
      <c r="E123" s="197" t="s">
        <v>247</v>
      </c>
      <c r="F123" s="197" t="s">
        <v>247</v>
      </c>
      <c r="G123" s="197" t="s">
        <v>247</v>
      </c>
      <c r="H123" s="197" t="s">
        <v>247</v>
      </c>
      <c r="I123" s="244">
        <v>9.6</v>
      </c>
      <c r="J123" s="244">
        <v>69283.070000000007</v>
      </c>
      <c r="K123" s="244">
        <v>861991</v>
      </c>
      <c r="L123" s="134">
        <v>573325274807</v>
      </c>
      <c r="M123" s="239">
        <v>115</v>
      </c>
      <c r="N123" s="134">
        <v>-1.143957645</v>
      </c>
      <c r="O123" s="134" t="b">
        <v>0</v>
      </c>
      <c r="P123" s="134">
        <v>4.67</v>
      </c>
      <c r="Q123" s="134">
        <v>52.27</v>
      </c>
      <c r="R123" s="15"/>
      <c r="S123" s="15"/>
      <c r="T123" s="15"/>
      <c r="U123" s="15"/>
      <c r="V123" s="15"/>
    </row>
    <row r="124" spans="1:22">
      <c r="A124" s="289"/>
      <c r="B124" s="187" t="s">
        <v>132</v>
      </c>
      <c r="C124" s="197" t="s">
        <v>252</v>
      </c>
      <c r="D124" s="135"/>
      <c r="E124" s="197" t="s">
        <v>247</v>
      </c>
      <c r="F124" s="197" t="s">
        <v>247</v>
      </c>
      <c r="G124" s="197" t="s">
        <v>247</v>
      </c>
      <c r="H124" s="197" t="s">
        <v>247</v>
      </c>
      <c r="I124" s="244">
        <v>8</v>
      </c>
      <c r="J124" s="244">
        <v>59196.21</v>
      </c>
      <c r="K124" s="244">
        <v>879829</v>
      </c>
      <c r="L124" s="134">
        <v>416660337985</v>
      </c>
      <c r="M124" s="239">
        <v>97</v>
      </c>
      <c r="N124" s="134">
        <v>-0.33532454020000002</v>
      </c>
      <c r="O124" s="134" t="b">
        <v>0</v>
      </c>
      <c r="P124" s="134">
        <v>8.67</v>
      </c>
      <c r="Q124" s="134">
        <v>55.07</v>
      </c>
      <c r="R124" s="15"/>
      <c r="S124" s="15"/>
      <c r="T124" s="15"/>
      <c r="U124" s="15"/>
      <c r="V124" s="15"/>
    </row>
    <row r="125" spans="1:22">
      <c r="A125" s="289"/>
      <c r="B125" s="187" t="s">
        <v>133</v>
      </c>
      <c r="C125" s="197" t="s">
        <v>246</v>
      </c>
      <c r="D125" s="135"/>
      <c r="E125" s="197" t="s">
        <v>247</v>
      </c>
      <c r="F125" s="197" t="s">
        <v>247</v>
      </c>
      <c r="G125" s="197" t="s">
        <v>247</v>
      </c>
      <c r="H125" s="197" t="s">
        <v>247</v>
      </c>
      <c r="I125" s="244">
        <v>11</v>
      </c>
      <c r="J125" s="244">
        <v>65439.56</v>
      </c>
      <c r="K125" s="244">
        <v>853282</v>
      </c>
      <c r="L125" s="134">
        <v>614222384995</v>
      </c>
      <c r="M125" s="239">
        <v>116</v>
      </c>
      <c r="N125" s="134">
        <v>-1.3550499149999999</v>
      </c>
      <c r="O125" s="134" t="b">
        <v>0</v>
      </c>
      <c r="P125" s="134">
        <v>4.4400000000000004</v>
      </c>
      <c r="Q125" s="134">
        <v>74.44</v>
      </c>
      <c r="R125" s="15"/>
      <c r="S125" s="15"/>
      <c r="T125" s="15"/>
      <c r="U125" s="15"/>
      <c r="V125" s="15"/>
    </row>
    <row r="126" spans="1:22" ht="30.75">
      <c r="A126" s="289"/>
      <c r="B126" s="187" t="s">
        <v>134</v>
      </c>
      <c r="C126" s="197" t="s">
        <v>248</v>
      </c>
      <c r="D126" s="197" t="s">
        <v>270</v>
      </c>
      <c r="E126" s="197" t="s">
        <v>247</v>
      </c>
      <c r="F126" s="197" t="s">
        <v>248</v>
      </c>
      <c r="G126" s="135"/>
      <c r="H126" s="135"/>
      <c r="I126" s="244">
        <v>15</v>
      </c>
      <c r="J126" s="135"/>
      <c r="K126" s="135"/>
      <c r="L126" s="134" t="s">
        <v>267</v>
      </c>
      <c r="M126" s="245" t="s">
        <v>267</v>
      </c>
      <c r="N126" s="134" t="s">
        <v>267</v>
      </c>
      <c r="O126" s="134" t="b">
        <v>0</v>
      </c>
      <c r="P126" s="134">
        <v>0</v>
      </c>
      <c r="Q126" s="134">
        <v>0</v>
      </c>
      <c r="R126" s="15"/>
      <c r="S126" s="15"/>
      <c r="T126" s="15"/>
      <c r="U126" s="15"/>
      <c r="V126" s="15"/>
    </row>
    <row r="127" spans="1:22">
      <c r="A127" s="289"/>
      <c r="B127" s="187" t="s">
        <v>135</v>
      </c>
      <c r="C127" s="197" t="s">
        <v>246</v>
      </c>
      <c r="D127" s="135"/>
      <c r="E127" s="197" t="s">
        <v>247</v>
      </c>
      <c r="F127" s="197" t="s">
        <v>247</v>
      </c>
      <c r="G127" s="197" t="s">
        <v>247</v>
      </c>
      <c r="H127" s="197" t="s">
        <v>247</v>
      </c>
      <c r="I127" s="244">
        <v>10</v>
      </c>
      <c r="J127" s="244">
        <v>66345.75</v>
      </c>
      <c r="K127" s="244">
        <v>863008</v>
      </c>
      <c r="L127" s="134">
        <v>572569130160</v>
      </c>
      <c r="M127" s="239">
        <v>114</v>
      </c>
      <c r="N127" s="134">
        <v>-1.1400547700000001</v>
      </c>
      <c r="O127" s="134" t="b">
        <v>0</v>
      </c>
      <c r="P127" s="134">
        <v>4.8899999999999997</v>
      </c>
      <c r="Q127" s="134">
        <v>74.89</v>
      </c>
      <c r="R127" s="15"/>
      <c r="S127" s="15"/>
      <c r="T127" s="15"/>
      <c r="U127" s="15"/>
      <c r="V127" s="15"/>
    </row>
    <row r="128" spans="1:22">
      <c r="A128" s="289"/>
      <c r="B128" s="187" t="s">
        <v>136</v>
      </c>
      <c r="C128" s="197" t="s">
        <v>246</v>
      </c>
      <c r="D128" s="135"/>
      <c r="E128" s="197" t="s">
        <v>247</v>
      </c>
      <c r="F128" s="197" t="s">
        <v>247</v>
      </c>
      <c r="G128" s="197" t="s">
        <v>247</v>
      </c>
      <c r="H128" s="197" t="s">
        <v>247</v>
      </c>
      <c r="I128" s="244">
        <v>4.4000000000000004</v>
      </c>
      <c r="J128" s="244">
        <v>51740.44</v>
      </c>
      <c r="K128" s="244">
        <v>854772</v>
      </c>
      <c r="L128" s="134">
        <v>194595629271</v>
      </c>
      <c r="M128" s="239">
        <v>24</v>
      </c>
      <c r="N128" s="134">
        <v>0.81087242329999998</v>
      </c>
      <c r="O128" s="134" t="b">
        <v>0</v>
      </c>
      <c r="P128" s="134">
        <v>24.89</v>
      </c>
      <c r="Q128" s="134">
        <v>94.89</v>
      </c>
      <c r="R128" s="15"/>
      <c r="S128" s="15"/>
      <c r="T128" s="15"/>
      <c r="U128" s="15"/>
      <c r="V128" s="15"/>
    </row>
    <row r="129" spans="1:22">
      <c r="A129" s="289"/>
      <c r="B129" s="187" t="s">
        <v>137</v>
      </c>
      <c r="C129" s="197" t="s">
        <v>248</v>
      </c>
      <c r="D129" s="197" t="s">
        <v>249</v>
      </c>
      <c r="E129" s="197" t="s">
        <v>248</v>
      </c>
      <c r="F129" s="135"/>
      <c r="G129" s="135"/>
      <c r="H129" s="135"/>
      <c r="I129" s="135"/>
      <c r="J129" s="135"/>
      <c r="K129" s="135"/>
      <c r="L129" s="134" t="s">
        <v>267</v>
      </c>
      <c r="M129" s="245" t="s">
        <v>267</v>
      </c>
      <c r="N129" s="134" t="s">
        <v>267</v>
      </c>
      <c r="O129" s="134" t="b">
        <v>0</v>
      </c>
      <c r="P129" s="134">
        <v>0</v>
      </c>
      <c r="Q129" s="134">
        <v>0</v>
      </c>
      <c r="R129" s="15"/>
      <c r="S129" s="15"/>
      <c r="T129" s="15"/>
      <c r="U129" s="15"/>
      <c r="V129" s="15"/>
    </row>
    <row r="130" spans="1:22">
      <c r="A130" s="289"/>
      <c r="B130" s="187" t="s">
        <v>138</v>
      </c>
      <c r="C130" s="197" t="s">
        <v>248</v>
      </c>
      <c r="D130" s="197" t="s">
        <v>249</v>
      </c>
      <c r="E130" s="197" t="s">
        <v>248</v>
      </c>
      <c r="F130" s="135"/>
      <c r="G130" s="135"/>
      <c r="H130" s="135"/>
      <c r="I130" s="135"/>
      <c r="J130" s="135"/>
      <c r="K130" s="135"/>
      <c r="L130" s="134" t="s">
        <v>267</v>
      </c>
      <c r="M130" s="245" t="s">
        <v>267</v>
      </c>
      <c r="N130" s="134" t="s">
        <v>267</v>
      </c>
      <c r="O130" s="134" t="b">
        <v>0</v>
      </c>
      <c r="P130" s="134">
        <v>0</v>
      </c>
      <c r="Q130" s="134">
        <v>0</v>
      </c>
      <c r="R130" s="15"/>
      <c r="S130" s="15"/>
      <c r="T130" s="15"/>
      <c r="U130" s="15"/>
      <c r="V130" s="15"/>
    </row>
    <row r="131" spans="1:22">
      <c r="A131" s="289"/>
      <c r="B131" s="187" t="s">
        <v>139</v>
      </c>
      <c r="C131" s="197" t="s">
        <v>248</v>
      </c>
      <c r="D131" s="197" t="s">
        <v>249</v>
      </c>
      <c r="E131" s="197" t="s">
        <v>248</v>
      </c>
      <c r="F131" s="135"/>
      <c r="G131" s="135"/>
      <c r="H131" s="135"/>
      <c r="I131" s="135"/>
      <c r="J131" s="135"/>
      <c r="K131" s="135"/>
      <c r="L131" s="134" t="s">
        <v>267</v>
      </c>
      <c r="M131" s="245" t="s">
        <v>267</v>
      </c>
      <c r="N131" s="134" t="s">
        <v>267</v>
      </c>
      <c r="O131" s="134" t="b">
        <v>0</v>
      </c>
      <c r="P131" s="134">
        <v>0</v>
      </c>
      <c r="Q131" s="134">
        <v>0</v>
      </c>
      <c r="R131" s="15"/>
      <c r="S131" s="15"/>
      <c r="T131" s="15"/>
      <c r="U131" s="15"/>
      <c r="V131" s="15"/>
    </row>
    <row r="132" spans="1:22">
      <c r="A132" s="289"/>
      <c r="B132" s="187" t="s">
        <v>140</v>
      </c>
      <c r="C132" s="197" t="s">
        <v>252</v>
      </c>
      <c r="D132" s="135"/>
      <c r="E132" s="197" t="s">
        <v>247</v>
      </c>
      <c r="F132" s="197" t="s">
        <v>247</v>
      </c>
      <c r="G132" s="197" t="s">
        <v>247</v>
      </c>
      <c r="H132" s="197" t="s">
        <v>247</v>
      </c>
      <c r="I132" s="244">
        <v>10.5</v>
      </c>
      <c r="J132" s="244">
        <v>65473.93</v>
      </c>
      <c r="K132" s="244">
        <v>820287</v>
      </c>
      <c r="L132" s="134">
        <v>563927842988</v>
      </c>
      <c r="M132" s="239">
        <v>113</v>
      </c>
      <c r="N132" s="134">
        <v>-1.0954523789999999</v>
      </c>
      <c r="O132" s="134" t="b">
        <v>0</v>
      </c>
      <c r="P132" s="134">
        <v>5.1100000000000003</v>
      </c>
      <c r="Q132" s="134">
        <v>52.58</v>
      </c>
      <c r="R132" s="15"/>
      <c r="S132" s="15"/>
      <c r="T132" s="15"/>
      <c r="U132" s="15"/>
      <c r="V132" s="15"/>
    </row>
    <row r="133" spans="1:22">
      <c r="A133" s="289"/>
      <c r="B133" s="187" t="s">
        <v>141</v>
      </c>
      <c r="C133" s="197" t="s">
        <v>246</v>
      </c>
      <c r="D133" s="135"/>
      <c r="E133" s="197" t="s">
        <v>247</v>
      </c>
      <c r="F133" s="197" t="s">
        <v>247</v>
      </c>
      <c r="G133" s="197" t="s">
        <v>247</v>
      </c>
      <c r="H133" s="197" t="s">
        <v>247</v>
      </c>
      <c r="I133" s="244">
        <v>4.4000000000000004</v>
      </c>
      <c r="J133" s="244">
        <v>78894.95</v>
      </c>
      <c r="K133" s="244">
        <v>853266</v>
      </c>
      <c r="L133" s="134">
        <v>296200864989</v>
      </c>
      <c r="M133" s="239">
        <v>77</v>
      </c>
      <c r="N133" s="134">
        <v>0.28643243759999998</v>
      </c>
      <c r="O133" s="134" t="b">
        <v>0</v>
      </c>
      <c r="P133" s="134">
        <v>13.11</v>
      </c>
      <c r="Q133" s="134">
        <v>83.11</v>
      </c>
      <c r="R133" s="15"/>
      <c r="S133" s="15"/>
      <c r="T133" s="15"/>
      <c r="U133" s="15"/>
      <c r="V133" s="15"/>
    </row>
    <row r="134" spans="1:22">
      <c r="A134" s="289"/>
      <c r="B134" s="187" t="s">
        <v>142</v>
      </c>
      <c r="C134" s="197" t="s">
        <v>248</v>
      </c>
      <c r="D134" s="197" t="s">
        <v>249</v>
      </c>
      <c r="E134" s="197" t="s">
        <v>248</v>
      </c>
      <c r="F134" s="135"/>
      <c r="G134" s="135"/>
      <c r="H134" s="135"/>
      <c r="I134" s="135"/>
      <c r="J134" s="135"/>
      <c r="K134" s="135"/>
      <c r="L134" s="134" t="s">
        <v>267</v>
      </c>
      <c r="M134" s="245" t="s">
        <v>267</v>
      </c>
      <c r="N134" s="134" t="s">
        <v>267</v>
      </c>
      <c r="O134" s="134" t="b">
        <v>0</v>
      </c>
      <c r="P134" s="134">
        <v>0</v>
      </c>
      <c r="Q134" s="134">
        <v>0</v>
      </c>
      <c r="R134" s="15"/>
      <c r="S134" s="15"/>
      <c r="T134" s="15"/>
      <c r="U134" s="15"/>
      <c r="V134" s="15"/>
    </row>
    <row r="135" spans="1:22">
      <c r="A135" s="329" t="s">
        <v>143</v>
      </c>
      <c r="B135" s="188" t="s">
        <v>144</v>
      </c>
      <c r="C135" s="197" t="s">
        <v>246</v>
      </c>
      <c r="D135" s="135"/>
      <c r="E135" s="197" t="s">
        <v>247</v>
      </c>
      <c r="F135" s="197" t="s">
        <v>247</v>
      </c>
      <c r="G135" s="197" t="s">
        <v>247</v>
      </c>
      <c r="H135" s="197" t="s">
        <v>247</v>
      </c>
      <c r="I135" s="244">
        <v>5</v>
      </c>
      <c r="J135" s="244">
        <v>92184.72</v>
      </c>
      <c r="K135" s="244">
        <v>886148</v>
      </c>
      <c r="L135" s="134">
        <v>408446526293</v>
      </c>
      <c r="M135" s="239">
        <v>94</v>
      </c>
      <c r="N135" s="134">
        <v>-0.29292858240000003</v>
      </c>
      <c r="O135" s="134" t="b">
        <v>0</v>
      </c>
      <c r="P135" s="134">
        <v>9.33</v>
      </c>
      <c r="Q135" s="134">
        <v>79.33</v>
      </c>
      <c r="R135" s="15"/>
      <c r="S135" s="15"/>
      <c r="T135" s="15"/>
      <c r="U135" s="15"/>
      <c r="V135" s="15"/>
    </row>
    <row r="136" spans="1:22">
      <c r="A136" s="329"/>
      <c r="B136" s="140" t="s">
        <v>145</v>
      </c>
      <c r="C136" s="197" t="s">
        <v>248</v>
      </c>
      <c r="D136" s="197" t="s">
        <v>249</v>
      </c>
      <c r="E136" s="197" t="s">
        <v>248</v>
      </c>
      <c r="F136" s="135"/>
      <c r="G136" s="135"/>
      <c r="H136" s="135"/>
      <c r="I136" s="135"/>
      <c r="J136" s="135"/>
      <c r="K136" s="135"/>
      <c r="L136" s="134" t="s">
        <v>267</v>
      </c>
      <c r="M136" s="245" t="s">
        <v>267</v>
      </c>
      <c r="N136" s="134" t="s">
        <v>267</v>
      </c>
      <c r="O136" s="134" t="b">
        <v>0</v>
      </c>
      <c r="P136" s="134">
        <v>0</v>
      </c>
      <c r="Q136" s="134">
        <v>0</v>
      </c>
      <c r="R136" s="15"/>
      <c r="S136" s="15"/>
      <c r="T136" s="15"/>
      <c r="U136" s="15"/>
      <c r="V136" s="15"/>
    </row>
    <row r="137" spans="1:22">
      <c r="A137" s="329"/>
      <c r="B137" s="188" t="s">
        <v>146</v>
      </c>
      <c r="C137" s="197" t="s">
        <v>246</v>
      </c>
      <c r="D137" s="135"/>
      <c r="E137" s="197" t="s">
        <v>247</v>
      </c>
      <c r="F137" s="197" t="s">
        <v>247</v>
      </c>
      <c r="G137" s="197" t="s">
        <v>247</v>
      </c>
      <c r="H137" s="197" t="s">
        <v>247</v>
      </c>
      <c r="I137" s="244">
        <v>8</v>
      </c>
      <c r="J137" s="244">
        <v>102924.7</v>
      </c>
      <c r="K137" s="244">
        <v>868011</v>
      </c>
      <c r="L137" s="134">
        <v>714718174174</v>
      </c>
      <c r="M137" s="239">
        <v>126</v>
      </c>
      <c r="N137" s="134">
        <v>-1.8737634430000001</v>
      </c>
      <c r="O137" s="134" t="b">
        <v>0</v>
      </c>
      <c r="P137" s="134">
        <v>2.2200000000000002</v>
      </c>
      <c r="Q137" s="134">
        <v>72.22</v>
      </c>
      <c r="R137" s="15"/>
      <c r="S137" s="15"/>
      <c r="T137" s="15"/>
      <c r="U137" s="15"/>
      <c r="V137" s="15"/>
    </row>
    <row r="138" spans="1:22">
      <c r="A138" s="329"/>
      <c r="B138" s="188" t="s">
        <v>148</v>
      </c>
      <c r="C138" s="197" t="s">
        <v>248</v>
      </c>
      <c r="D138" s="197" t="s">
        <v>249</v>
      </c>
      <c r="E138" s="197" t="s">
        <v>248</v>
      </c>
      <c r="F138" s="135"/>
      <c r="G138" s="135"/>
      <c r="H138" s="135"/>
      <c r="I138" s="135"/>
      <c r="J138" s="135"/>
      <c r="K138" s="135"/>
      <c r="L138" s="134" t="s">
        <v>267</v>
      </c>
      <c r="M138" s="245" t="s">
        <v>267</v>
      </c>
      <c r="N138" s="134" t="s">
        <v>267</v>
      </c>
      <c r="O138" s="134" t="b">
        <v>0</v>
      </c>
      <c r="P138" s="134">
        <v>0</v>
      </c>
      <c r="Q138" s="134">
        <v>0</v>
      </c>
      <c r="R138" s="15"/>
      <c r="S138" s="15"/>
      <c r="T138" s="15"/>
      <c r="U138" s="15"/>
      <c r="V138" s="15"/>
    </row>
    <row r="139" spans="1:22">
      <c r="A139" s="329"/>
      <c r="B139" s="188" t="s">
        <v>149</v>
      </c>
      <c r="C139" s="197" t="s">
        <v>248</v>
      </c>
      <c r="D139" s="197" t="s">
        <v>249</v>
      </c>
      <c r="E139" s="197" t="s">
        <v>248</v>
      </c>
      <c r="F139" s="135"/>
      <c r="G139" s="135"/>
      <c r="H139" s="135"/>
      <c r="I139" s="135"/>
      <c r="J139" s="135"/>
      <c r="K139" s="135"/>
      <c r="L139" s="134" t="s">
        <v>267</v>
      </c>
      <c r="M139" s="245" t="s">
        <v>267</v>
      </c>
      <c r="N139" s="134" t="s">
        <v>267</v>
      </c>
      <c r="O139" s="134" t="b">
        <v>0</v>
      </c>
      <c r="P139" s="134">
        <v>0</v>
      </c>
      <c r="Q139" s="134">
        <v>0</v>
      </c>
      <c r="R139" s="15"/>
      <c r="S139" s="15"/>
      <c r="T139" s="15"/>
      <c r="U139" s="15"/>
      <c r="V139" s="15"/>
    </row>
    <row r="140" spans="1:22">
      <c r="A140" s="329"/>
      <c r="B140" s="188" t="s">
        <v>150</v>
      </c>
      <c r="C140" s="197" t="s">
        <v>246</v>
      </c>
      <c r="D140" s="135"/>
      <c r="E140" s="197" t="s">
        <v>247</v>
      </c>
      <c r="F140" s="197" t="s">
        <v>247</v>
      </c>
      <c r="G140" s="197" t="s">
        <v>247</v>
      </c>
      <c r="H140" s="197" t="s">
        <v>247</v>
      </c>
      <c r="I140" s="244">
        <v>5.3</v>
      </c>
      <c r="J140" s="244">
        <v>57249.46</v>
      </c>
      <c r="K140" s="244">
        <v>853005</v>
      </c>
      <c r="L140" s="134">
        <v>258820600825</v>
      </c>
      <c r="M140" s="239">
        <v>57</v>
      </c>
      <c r="N140" s="134">
        <v>0.4793723493</v>
      </c>
      <c r="O140" s="134" t="b">
        <v>0</v>
      </c>
      <c r="P140" s="134">
        <v>17.559999999999999</v>
      </c>
      <c r="Q140" s="134">
        <v>87.56</v>
      </c>
      <c r="R140" s="15"/>
      <c r="S140" s="15"/>
      <c r="T140" s="15"/>
      <c r="U140" s="15"/>
      <c r="V140" s="15"/>
    </row>
    <row r="141" spans="1:22">
      <c r="A141" s="329"/>
      <c r="B141" s="188" t="s">
        <v>151</v>
      </c>
      <c r="C141" s="197" t="s">
        <v>246</v>
      </c>
      <c r="D141" s="135"/>
      <c r="E141" s="197" t="s">
        <v>247</v>
      </c>
      <c r="F141" s="197" t="s">
        <v>247</v>
      </c>
      <c r="G141" s="197" t="s">
        <v>247</v>
      </c>
      <c r="H141" s="197" t="s">
        <v>247</v>
      </c>
      <c r="I141" s="244">
        <v>5</v>
      </c>
      <c r="J141" s="244">
        <v>87256.92</v>
      </c>
      <c r="K141" s="244">
        <v>945499</v>
      </c>
      <c r="L141" s="134">
        <v>412506653015</v>
      </c>
      <c r="M141" s="239">
        <v>95</v>
      </c>
      <c r="N141" s="134">
        <v>-0.31388510879999998</v>
      </c>
      <c r="O141" s="134" t="b">
        <v>0</v>
      </c>
      <c r="P141" s="134">
        <v>9.11</v>
      </c>
      <c r="Q141" s="134">
        <v>79.11</v>
      </c>
      <c r="R141" s="15"/>
      <c r="S141" s="15"/>
      <c r="T141" s="15"/>
      <c r="U141" s="15"/>
      <c r="V141" s="15"/>
    </row>
    <row r="142" spans="1:22">
      <c r="A142" s="329"/>
      <c r="B142" s="188" t="s">
        <v>152</v>
      </c>
      <c r="C142" s="197" t="s">
        <v>246</v>
      </c>
      <c r="D142" s="135"/>
      <c r="E142" s="197" t="s">
        <v>247</v>
      </c>
      <c r="F142" s="197" t="s">
        <v>247</v>
      </c>
      <c r="G142" s="197" t="s">
        <v>247</v>
      </c>
      <c r="H142" s="197" t="s">
        <v>247</v>
      </c>
      <c r="I142" s="244">
        <v>4.3</v>
      </c>
      <c r="J142" s="244">
        <v>73376.55</v>
      </c>
      <c r="K142" s="244">
        <v>859422</v>
      </c>
      <c r="L142" s="134">
        <v>271164111823</v>
      </c>
      <c r="M142" s="239">
        <v>62</v>
      </c>
      <c r="N142" s="134">
        <v>0.4156607631</v>
      </c>
      <c r="O142" s="134" t="b">
        <v>0</v>
      </c>
      <c r="P142" s="134">
        <v>16.440000000000001</v>
      </c>
      <c r="Q142" s="134">
        <v>86.44</v>
      </c>
      <c r="R142" s="15"/>
      <c r="S142" s="15"/>
      <c r="T142" s="15"/>
      <c r="U142" s="15"/>
      <c r="V142" s="15"/>
    </row>
    <row r="143" spans="1:22">
      <c r="A143" s="329"/>
      <c r="B143" s="188" t="s">
        <v>153</v>
      </c>
      <c r="C143" s="197" t="s">
        <v>246</v>
      </c>
      <c r="D143" s="135"/>
      <c r="E143" s="197" t="s">
        <v>247</v>
      </c>
      <c r="F143" s="197" t="s">
        <v>247</v>
      </c>
      <c r="G143" s="197" t="s">
        <v>247</v>
      </c>
      <c r="H143" s="197" t="s">
        <v>247</v>
      </c>
      <c r="I143" s="244">
        <v>3.7</v>
      </c>
      <c r="J143" s="244">
        <v>52306.03</v>
      </c>
      <c r="K143" s="244">
        <v>875356</v>
      </c>
      <c r="L143" s="134">
        <v>169409669628</v>
      </c>
      <c r="M143" s="239">
        <v>14</v>
      </c>
      <c r="N143" s="134">
        <v>0.94087088470000002</v>
      </c>
      <c r="O143" s="134" t="b">
        <v>0</v>
      </c>
      <c r="P143" s="134">
        <v>27.11</v>
      </c>
      <c r="Q143" s="134">
        <v>97.11</v>
      </c>
      <c r="R143" s="15"/>
      <c r="S143" s="15"/>
      <c r="T143" s="15"/>
      <c r="U143" s="15"/>
      <c r="V143" s="15"/>
    </row>
    <row r="144" spans="1:22">
      <c r="A144" s="329"/>
      <c r="B144" s="188" t="s">
        <v>154</v>
      </c>
      <c r="C144" s="197" t="s">
        <v>246</v>
      </c>
      <c r="D144" s="135"/>
      <c r="E144" s="197" t="s">
        <v>247</v>
      </c>
      <c r="F144" s="197" t="s">
        <v>247</v>
      </c>
      <c r="G144" s="197" t="s">
        <v>247</v>
      </c>
      <c r="H144" s="197" t="s">
        <v>247</v>
      </c>
      <c r="I144" s="244">
        <v>5.8</v>
      </c>
      <c r="J144" s="244">
        <v>54240.28</v>
      </c>
      <c r="K144" s="244">
        <v>845498</v>
      </c>
      <c r="L144" s="134">
        <v>265988279905</v>
      </c>
      <c r="M144" s="239">
        <v>61</v>
      </c>
      <c r="N144" s="134">
        <v>0.44237605190000001</v>
      </c>
      <c r="O144" s="134" t="b">
        <v>0</v>
      </c>
      <c r="P144" s="134">
        <v>16.670000000000002</v>
      </c>
      <c r="Q144" s="134">
        <v>86.67</v>
      </c>
      <c r="R144" s="15"/>
      <c r="S144" s="15"/>
      <c r="T144" s="15"/>
      <c r="U144" s="15"/>
      <c r="V144" s="15"/>
    </row>
    <row r="145" spans="1:22">
      <c r="A145" s="329"/>
      <c r="B145" s="188" t="s">
        <v>155</v>
      </c>
      <c r="C145" s="197" t="s">
        <v>252</v>
      </c>
      <c r="D145" s="135"/>
      <c r="E145" s="197" t="s">
        <v>247</v>
      </c>
      <c r="F145" s="197" t="s">
        <v>247</v>
      </c>
      <c r="G145" s="197" t="s">
        <v>247</v>
      </c>
      <c r="H145" s="197" t="s">
        <v>247</v>
      </c>
      <c r="I145" s="244">
        <v>4</v>
      </c>
      <c r="J145" s="244">
        <v>74182.75</v>
      </c>
      <c r="K145" s="244">
        <v>960487</v>
      </c>
      <c r="L145" s="134">
        <v>285006267997</v>
      </c>
      <c r="M145" s="239">
        <v>71</v>
      </c>
      <c r="N145" s="134">
        <v>0.34421385259999998</v>
      </c>
      <c r="O145" s="134" t="b">
        <v>0</v>
      </c>
      <c r="P145" s="134">
        <v>14.44</v>
      </c>
      <c r="Q145" s="134">
        <v>59.11</v>
      </c>
      <c r="R145" s="15"/>
      <c r="S145" s="15"/>
      <c r="T145" s="15"/>
      <c r="U145" s="15"/>
      <c r="V145" s="15"/>
    </row>
    <row r="146" spans="1:22">
      <c r="A146" s="329"/>
      <c r="B146" s="140" t="s">
        <v>156</v>
      </c>
      <c r="C146" s="197" t="s">
        <v>248</v>
      </c>
      <c r="D146" s="197" t="s">
        <v>249</v>
      </c>
      <c r="E146" s="197" t="s">
        <v>248</v>
      </c>
      <c r="F146" s="135"/>
      <c r="G146" s="135"/>
      <c r="H146" s="135"/>
      <c r="I146" s="135"/>
      <c r="J146" s="135"/>
      <c r="K146" s="135"/>
      <c r="L146" s="134" t="s">
        <v>267</v>
      </c>
      <c r="M146" s="245" t="s">
        <v>267</v>
      </c>
      <c r="N146" s="134" t="s">
        <v>267</v>
      </c>
      <c r="O146" s="134" t="b">
        <v>0</v>
      </c>
      <c r="P146" s="134">
        <v>0</v>
      </c>
      <c r="Q146" s="134">
        <v>0</v>
      </c>
      <c r="R146" s="15"/>
      <c r="S146" s="15"/>
      <c r="T146" s="15"/>
      <c r="U146" s="15"/>
      <c r="V146" s="15"/>
    </row>
    <row r="147" spans="1:22">
      <c r="A147" s="329"/>
      <c r="B147" s="188" t="s">
        <v>157</v>
      </c>
      <c r="C147" s="197" t="s">
        <v>246</v>
      </c>
      <c r="D147" s="135"/>
      <c r="E147" s="197" t="s">
        <v>247</v>
      </c>
      <c r="F147" s="197" t="s">
        <v>247</v>
      </c>
      <c r="G147" s="197" t="s">
        <v>247</v>
      </c>
      <c r="H147" s="197" t="s">
        <v>247</v>
      </c>
      <c r="I147" s="244">
        <v>4.7</v>
      </c>
      <c r="J147" s="244">
        <v>67711.289999999994</v>
      </c>
      <c r="K147" s="244">
        <v>857316</v>
      </c>
      <c r="L147" s="134">
        <v>272834869799</v>
      </c>
      <c r="M147" s="239">
        <v>63</v>
      </c>
      <c r="N147" s="134">
        <v>0.40703707080000001</v>
      </c>
      <c r="O147" s="134" t="b">
        <v>0</v>
      </c>
      <c r="P147" s="134">
        <v>16.22</v>
      </c>
      <c r="Q147" s="134">
        <v>86.22</v>
      </c>
      <c r="R147" s="15"/>
      <c r="S147" s="15"/>
      <c r="T147" s="15"/>
      <c r="U147" s="15"/>
      <c r="V147" s="15"/>
    </row>
    <row r="148" spans="1:22">
      <c r="A148" s="329"/>
      <c r="B148" s="188" t="s">
        <v>158</v>
      </c>
      <c r="C148" s="197" t="s">
        <v>246</v>
      </c>
      <c r="D148" s="135"/>
      <c r="E148" s="197" t="s">
        <v>247</v>
      </c>
      <c r="F148" s="197" t="s">
        <v>247</v>
      </c>
      <c r="G148" s="197" t="s">
        <v>247</v>
      </c>
      <c r="H148" s="197" t="s">
        <v>247</v>
      </c>
      <c r="I148" s="244">
        <v>4.5</v>
      </c>
      <c r="J148" s="244">
        <v>88397.47</v>
      </c>
      <c r="K148" s="244">
        <v>914092</v>
      </c>
      <c r="L148" s="134">
        <v>363615390663</v>
      </c>
      <c r="M148" s="239">
        <v>89</v>
      </c>
      <c r="N148" s="134">
        <v>-6.153066317E-2</v>
      </c>
      <c r="O148" s="134" t="b">
        <v>0</v>
      </c>
      <c r="P148" s="134">
        <v>10.44</v>
      </c>
      <c r="Q148" s="134">
        <v>80.44</v>
      </c>
      <c r="R148" s="15"/>
      <c r="S148" s="15"/>
      <c r="T148" s="15"/>
      <c r="U148" s="15"/>
      <c r="V148" s="15"/>
    </row>
    <row r="149" spans="1:22">
      <c r="A149" s="329"/>
      <c r="B149" s="150" t="s">
        <v>159</v>
      </c>
      <c r="C149" s="199" t="s">
        <v>246</v>
      </c>
      <c r="D149" s="152"/>
      <c r="E149" s="199" t="s">
        <v>247</v>
      </c>
      <c r="F149" s="199" t="s">
        <v>247</v>
      </c>
      <c r="G149" s="199" t="s">
        <v>247</v>
      </c>
      <c r="H149" s="199" t="s">
        <v>247</v>
      </c>
      <c r="I149" s="246">
        <v>4.7</v>
      </c>
      <c r="J149" s="246">
        <v>74663.97</v>
      </c>
      <c r="K149" s="246">
        <v>869700</v>
      </c>
      <c r="L149" s="134">
        <v>305195697132</v>
      </c>
      <c r="M149" s="239">
        <v>80</v>
      </c>
      <c r="N149" s="134">
        <v>0.2400052077</v>
      </c>
      <c r="O149" s="134" t="b">
        <v>0</v>
      </c>
      <c r="P149" s="134">
        <v>12.44</v>
      </c>
      <c r="Q149" s="134">
        <v>82.44</v>
      </c>
      <c r="R149" s="15"/>
      <c r="S149" s="15"/>
      <c r="T149" s="15"/>
      <c r="U149" s="15"/>
      <c r="V149" s="15"/>
    </row>
    <row r="150" spans="1:22">
      <c r="A150" s="329"/>
      <c r="B150" s="156" t="s">
        <v>160</v>
      </c>
      <c r="C150" s="201" t="s">
        <v>246</v>
      </c>
      <c r="D150" s="158"/>
      <c r="E150" s="201" t="s">
        <v>247</v>
      </c>
      <c r="F150" s="201" t="s">
        <v>247</v>
      </c>
      <c r="G150" s="201" t="s">
        <v>247</v>
      </c>
      <c r="H150" s="201" t="s">
        <v>247</v>
      </c>
      <c r="I150" s="247">
        <v>4.7</v>
      </c>
      <c r="J150" s="247">
        <v>96421.95</v>
      </c>
      <c r="K150" s="247">
        <v>917119</v>
      </c>
      <c r="L150" s="134">
        <v>415622891102</v>
      </c>
      <c r="M150" s="239">
        <v>96</v>
      </c>
      <c r="N150" s="134">
        <v>-0.32996971149999998</v>
      </c>
      <c r="O150" s="134" t="b">
        <v>0</v>
      </c>
      <c r="P150" s="134">
        <v>8.89</v>
      </c>
      <c r="Q150" s="134">
        <v>78.89</v>
      </c>
      <c r="R150" s="15"/>
      <c r="S150" s="15"/>
      <c r="T150" s="15"/>
      <c r="U150" s="15"/>
      <c r="V150" s="15"/>
    </row>
    <row r="151" spans="1:22">
      <c r="A151" s="329"/>
      <c r="B151" s="150" t="s">
        <v>161</v>
      </c>
      <c r="C151" s="199" t="s">
        <v>246</v>
      </c>
      <c r="D151" s="152"/>
      <c r="E151" s="199" t="s">
        <v>247</v>
      </c>
      <c r="F151" s="199" t="s">
        <v>247</v>
      </c>
      <c r="G151" s="199" t="s">
        <v>247</v>
      </c>
      <c r="H151" s="199" t="s">
        <v>247</v>
      </c>
      <c r="I151" s="246">
        <v>4.5</v>
      </c>
      <c r="J151" s="246">
        <v>72076.639999999999</v>
      </c>
      <c r="K151" s="246">
        <v>925535</v>
      </c>
      <c r="L151" s="134">
        <v>300192538511</v>
      </c>
      <c r="M151" s="239">
        <v>78</v>
      </c>
      <c r="N151" s="134">
        <v>0.26582923549999998</v>
      </c>
      <c r="O151" s="134" t="b">
        <v>0</v>
      </c>
      <c r="P151" s="134">
        <v>12.89</v>
      </c>
      <c r="Q151" s="134">
        <v>82.89</v>
      </c>
      <c r="R151" s="15"/>
      <c r="S151" s="15"/>
      <c r="T151" s="15"/>
      <c r="U151" s="15"/>
      <c r="V151" s="15"/>
    </row>
    <row r="152" spans="1:22">
      <c r="A152" s="329"/>
      <c r="B152" s="156" t="s">
        <v>162</v>
      </c>
      <c r="C152" s="201" t="s">
        <v>246</v>
      </c>
      <c r="D152" s="158"/>
      <c r="E152" s="201" t="s">
        <v>247</v>
      </c>
      <c r="F152" s="201" t="s">
        <v>247</v>
      </c>
      <c r="G152" s="201" t="s">
        <v>247</v>
      </c>
      <c r="H152" s="201" t="s">
        <v>247</v>
      </c>
      <c r="I152" s="247">
        <v>4.5999999999999996</v>
      </c>
      <c r="J152" s="247">
        <v>39416.230000000003</v>
      </c>
      <c r="K152" s="247">
        <v>875157</v>
      </c>
      <c r="L152" s="134">
        <v>158678792151</v>
      </c>
      <c r="M152" s="239">
        <v>10</v>
      </c>
      <c r="N152" s="134">
        <v>0.9962587906</v>
      </c>
      <c r="O152" s="134" t="b">
        <v>0</v>
      </c>
      <c r="P152" s="134">
        <v>28</v>
      </c>
      <c r="Q152" s="134">
        <v>98</v>
      </c>
      <c r="R152" s="15"/>
      <c r="S152" s="15"/>
      <c r="T152" s="15"/>
      <c r="U152" s="15"/>
      <c r="V152" s="15"/>
    </row>
    <row r="153" spans="1:22">
      <c r="A153" s="329"/>
      <c r="B153" s="150" t="s">
        <v>163</v>
      </c>
      <c r="C153" s="199" t="s">
        <v>248</v>
      </c>
      <c r="D153" s="199" t="s">
        <v>249</v>
      </c>
      <c r="E153" s="199" t="s">
        <v>248</v>
      </c>
      <c r="F153" s="152"/>
      <c r="G153" s="152"/>
      <c r="H153" s="152"/>
      <c r="I153" s="152"/>
      <c r="J153" s="152"/>
      <c r="K153" s="152"/>
      <c r="L153" s="134" t="s">
        <v>267</v>
      </c>
      <c r="M153" s="245" t="s">
        <v>267</v>
      </c>
      <c r="N153" s="134" t="s">
        <v>267</v>
      </c>
      <c r="O153" s="134" t="b">
        <v>0</v>
      </c>
      <c r="P153" s="134">
        <v>0</v>
      </c>
      <c r="Q153" s="134">
        <v>0</v>
      </c>
      <c r="R153" s="15"/>
      <c r="S153" s="15"/>
      <c r="T153" s="15"/>
      <c r="U153" s="15"/>
      <c r="V153" s="15"/>
    </row>
    <row r="154" spans="1:22">
      <c r="A154" s="329"/>
      <c r="B154" s="156" t="s">
        <v>164</v>
      </c>
      <c r="C154" s="201" t="s">
        <v>248</v>
      </c>
      <c r="D154" s="201" t="s">
        <v>249</v>
      </c>
      <c r="E154" s="201" t="s">
        <v>248</v>
      </c>
      <c r="F154" s="158"/>
      <c r="G154" s="158"/>
      <c r="H154" s="158"/>
      <c r="I154" s="158"/>
      <c r="J154" s="158"/>
      <c r="K154" s="158"/>
      <c r="L154" s="134" t="s">
        <v>267</v>
      </c>
      <c r="M154" s="245" t="s">
        <v>267</v>
      </c>
      <c r="N154" s="134" t="s">
        <v>267</v>
      </c>
      <c r="O154" s="134" t="b">
        <v>0</v>
      </c>
      <c r="P154" s="134">
        <v>0</v>
      </c>
      <c r="Q154" s="134">
        <v>0</v>
      </c>
      <c r="R154" s="15"/>
      <c r="S154" s="15"/>
      <c r="T154" s="15"/>
      <c r="U154" s="15"/>
      <c r="V154" s="15"/>
    </row>
    <row r="155" spans="1:22">
      <c r="A155" s="329"/>
      <c r="B155" s="150" t="s">
        <v>165</v>
      </c>
      <c r="C155" s="199" t="s">
        <v>246</v>
      </c>
      <c r="D155" s="152"/>
      <c r="E155" s="199" t="s">
        <v>247</v>
      </c>
      <c r="F155" s="199" t="s">
        <v>247</v>
      </c>
      <c r="G155" s="199" t="s">
        <v>247</v>
      </c>
      <c r="H155" s="199" t="s">
        <v>247</v>
      </c>
      <c r="I155" s="246">
        <v>10</v>
      </c>
      <c r="J155" s="246">
        <v>74685.850000000006</v>
      </c>
      <c r="K155" s="246">
        <v>863009</v>
      </c>
      <c r="L155" s="134">
        <v>644545607227</v>
      </c>
      <c r="M155" s="239">
        <v>119</v>
      </c>
      <c r="N155" s="134">
        <v>-1.5115645879999999</v>
      </c>
      <c r="O155" s="134" t="b">
        <v>0</v>
      </c>
      <c r="P155" s="134">
        <v>3.78</v>
      </c>
      <c r="Q155" s="134">
        <v>73.78</v>
      </c>
      <c r="R155" s="15"/>
      <c r="S155" s="15"/>
      <c r="T155" s="15"/>
      <c r="U155" s="15"/>
      <c r="V155" s="15"/>
    </row>
    <row r="156" spans="1:22">
      <c r="A156" s="329"/>
      <c r="B156" s="156" t="s">
        <v>166</v>
      </c>
      <c r="C156" s="201" t="s">
        <v>252</v>
      </c>
      <c r="D156" s="158"/>
      <c r="E156" s="201" t="s">
        <v>247</v>
      </c>
      <c r="F156" s="201" t="s">
        <v>247</v>
      </c>
      <c r="G156" s="201" t="s">
        <v>247</v>
      </c>
      <c r="H156" s="201" t="s">
        <v>247</v>
      </c>
      <c r="I156" s="247">
        <v>6</v>
      </c>
      <c r="J156" s="247">
        <v>76923.199999999997</v>
      </c>
      <c r="K156" s="247">
        <v>871363</v>
      </c>
      <c r="L156" s="134">
        <v>402168181930</v>
      </c>
      <c r="M156" s="239">
        <v>93</v>
      </c>
      <c r="N156" s="134">
        <v>-0.26052262609999999</v>
      </c>
      <c r="O156" s="134" t="b">
        <v>0</v>
      </c>
      <c r="P156" s="134">
        <v>9.56</v>
      </c>
      <c r="Q156" s="134">
        <v>55.69</v>
      </c>
      <c r="R156" s="15"/>
      <c r="S156" s="15"/>
      <c r="T156" s="15"/>
      <c r="U156" s="15"/>
      <c r="V156" s="15"/>
    </row>
    <row r="157" spans="1:22">
      <c r="A157" s="329"/>
      <c r="B157" s="150" t="s">
        <v>167</v>
      </c>
      <c r="C157" s="199" t="s">
        <v>246</v>
      </c>
      <c r="D157" s="152"/>
      <c r="E157" s="199" t="s">
        <v>247</v>
      </c>
      <c r="F157" s="199" t="s">
        <v>247</v>
      </c>
      <c r="G157" s="199" t="s">
        <v>247</v>
      </c>
      <c r="H157" s="199" t="s">
        <v>247</v>
      </c>
      <c r="I157" s="246">
        <v>2.6</v>
      </c>
      <c r="J157" s="246">
        <v>70639.23</v>
      </c>
      <c r="K157" s="246">
        <v>849326</v>
      </c>
      <c r="L157" s="134">
        <v>155988910113</v>
      </c>
      <c r="M157" s="239">
        <v>9</v>
      </c>
      <c r="N157" s="134">
        <v>1.010142737</v>
      </c>
      <c r="O157" s="134" t="b">
        <v>0</v>
      </c>
      <c r="P157" s="134">
        <v>28.22</v>
      </c>
      <c r="Q157" s="134">
        <v>98.22</v>
      </c>
      <c r="R157" s="15"/>
      <c r="S157" s="15"/>
      <c r="T157" s="15"/>
      <c r="U157" s="15"/>
      <c r="V157" s="15"/>
    </row>
    <row r="158" spans="1:22">
      <c r="A158" s="329"/>
      <c r="B158" s="156" t="s">
        <v>168</v>
      </c>
      <c r="C158" s="201" t="s">
        <v>246</v>
      </c>
      <c r="D158" s="158"/>
      <c r="E158" s="201" t="s">
        <v>247</v>
      </c>
      <c r="F158" s="201" t="s">
        <v>247</v>
      </c>
      <c r="G158" s="201" t="s">
        <v>247</v>
      </c>
      <c r="H158" s="201" t="s">
        <v>247</v>
      </c>
      <c r="I158" s="247">
        <v>10.5</v>
      </c>
      <c r="J158" s="247">
        <v>75723.28</v>
      </c>
      <c r="K158" s="247">
        <v>913821</v>
      </c>
      <c r="L158" s="134">
        <v>726573996255</v>
      </c>
      <c r="M158" s="239">
        <v>128</v>
      </c>
      <c r="N158" s="134">
        <v>-1.9349578009999999</v>
      </c>
      <c r="O158" s="134" t="b">
        <v>0</v>
      </c>
      <c r="P158" s="134">
        <v>1.78</v>
      </c>
      <c r="Q158" s="134">
        <v>71.78</v>
      </c>
      <c r="R158" s="15"/>
      <c r="S158" s="15"/>
      <c r="T158" s="15"/>
      <c r="U158" s="15"/>
      <c r="V158" s="15"/>
    </row>
    <row r="159" spans="1:22">
      <c r="A159" s="329"/>
      <c r="B159" s="150" t="s">
        <v>169</v>
      </c>
      <c r="C159" s="199" t="s">
        <v>246</v>
      </c>
      <c r="D159" s="152"/>
      <c r="E159" s="199" t="s">
        <v>247</v>
      </c>
      <c r="F159" s="199" t="s">
        <v>247</v>
      </c>
      <c r="G159" s="199" t="s">
        <v>247</v>
      </c>
      <c r="H159" s="199" t="s">
        <v>247</v>
      </c>
      <c r="I159" s="246">
        <v>3.1</v>
      </c>
      <c r="J159" s="246">
        <v>53405.96</v>
      </c>
      <c r="K159" s="246">
        <v>878210</v>
      </c>
      <c r="L159" s="134">
        <v>145395109208</v>
      </c>
      <c r="M159" s="239">
        <v>6</v>
      </c>
      <c r="N159" s="134">
        <v>1.0648231159999999</v>
      </c>
      <c r="O159" s="134" t="b">
        <v>0</v>
      </c>
      <c r="P159" s="134">
        <v>28.89</v>
      </c>
      <c r="Q159" s="134">
        <v>98.89</v>
      </c>
      <c r="R159" s="15"/>
      <c r="S159" s="15"/>
      <c r="T159" s="15"/>
      <c r="U159" s="15"/>
      <c r="V159" s="15"/>
    </row>
    <row r="160" spans="1:22">
      <c r="A160" s="329"/>
      <c r="B160" s="156" t="s">
        <v>170</v>
      </c>
      <c r="C160" s="201" t="s">
        <v>252</v>
      </c>
      <c r="D160" s="158"/>
      <c r="E160" s="201" t="s">
        <v>247</v>
      </c>
      <c r="F160" s="201" t="s">
        <v>247</v>
      </c>
      <c r="G160" s="201" t="s">
        <v>247</v>
      </c>
      <c r="H160" s="201" t="s">
        <v>247</v>
      </c>
      <c r="I160" s="247">
        <v>5</v>
      </c>
      <c r="J160" s="247">
        <v>69098.7</v>
      </c>
      <c r="K160" s="247">
        <v>911117</v>
      </c>
      <c r="L160" s="134">
        <v>314785001240</v>
      </c>
      <c r="M160" s="239">
        <v>84</v>
      </c>
      <c r="N160" s="134">
        <v>0.19050958409999999</v>
      </c>
      <c r="O160" s="134" t="b">
        <v>0</v>
      </c>
      <c r="P160" s="134">
        <v>11.56</v>
      </c>
      <c r="Q160" s="134">
        <v>57.09</v>
      </c>
      <c r="R160" s="15"/>
      <c r="S160" s="15"/>
      <c r="T160" s="15"/>
      <c r="U160" s="15"/>
      <c r="V160" s="15"/>
    </row>
    <row r="161" spans="1:22">
      <c r="A161" s="329"/>
      <c r="B161" s="150" t="s">
        <v>171</v>
      </c>
      <c r="C161" s="199" t="s">
        <v>252</v>
      </c>
      <c r="D161" s="152"/>
      <c r="E161" s="199" t="s">
        <v>247</v>
      </c>
      <c r="F161" s="199" t="s">
        <v>247</v>
      </c>
      <c r="G161" s="199" t="s">
        <v>247</v>
      </c>
      <c r="H161" s="199" t="s">
        <v>247</v>
      </c>
      <c r="I161" s="246">
        <v>9.8000000000000007</v>
      </c>
      <c r="J161" s="246">
        <v>63027.22</v>
      </c>
      <c r="K161" s="246">
        <v>823624</v>
      </c>
      <c r="L161" s="134">
        <v>508725164244</v>
      </c>
      <c r="M161" s="239">
        <v>107</v>
      </c>
      <c r="N161" s="134">
        <v>-0.81052127419999997</v>
      </c>
      <c r="O161" s="134" t="b">
        <v>0</v>
      </c>
      <c r="P161" s="134">
        <v>6.44</v>
      </c>
      <c r="Q161" s="134">
        <v>53.51</v>
      </c>
      <c r="R161" s="15"/>
      <c r="S161" s="15"/>
      <c r="T161" s="15"/>
      <c r="U161" s="15"/>
      <c r="V161" s="15"/>
    </row>
    <row r="162" spans="1:22">
      <c r="A162" s="329"/>
      <c r="B162" s="156" t="s">
        <v>172</v>
      </c>
      <c r="C162" s="201" t="s">
        <v>246</v>
      </c>
      <c r="D162" s="158"/>
      <c r="E162" s="201" t="s">
        <v>247</v>
      </c>
      <c r="F162" s="201" t="s">
        <v>247</v>
      </c>
      <c r="G162" s="201" t="s">
        <v>247</v>
      </c>
      <c r="H162" s="201" t="s">
        <v>247</v>
      </c>
      <c r="I162" s="247">
        <v>3.4</v>
      </c>
      <c r="J162" s="247">
        <v>67945.649999999994</v>
      </c>
      <c r="K162" s="247">
        <v>861684</v>
      </c>
      <c r="L162" s="134">
        <v>199062110214</v>
      </c>
      <c r="M162" s="239">
        <v>26</v>
      </c>
      <c r="N162" s="134">
        <v>0.78781848139999999</v>
      </c>
      <c r="O162" s="134" t="b">
        <v>0</v>
      </c>
      <c r="P162" s="134">
        <v>24.44</v>
      </c>
      <c r="Q162" s="134">
        <v>94.44</v>
      </c>
      <c r="R162" s="15"/>
      <c r="S162" s="15"/>
      <c r="T162" s="15"/>
      <c r="U162" s="15"/>
      <c r="V162" s="15"/>
    </row>
    <row r="163" spans="1:22">
      <c r="A163" s="329"/>
      <c r="B163" s="150" t="s">
        <v>173</v>
      </c>
      <c r="C163" s="199" t="s">
        <v>246</v>
      </c>
      <c r="D163" s="152"/>
      <c r="E163" s="199" t="s">
        <v>247</v>
      </c>
      <c r="F163" s="199" t="s">
        <v>247</v>
      </c>
      <c r="G163" s="199" t="s">
        <v>247</v>
      </c>
      <c r="H163" s="199" t="s">
        <v>247</v>
      </c>
      <c r="I163" s="246">
        <v>3.8</v>
      </c>
      <c r="J163" s="246">
        <v>46756.38</v>
      </c>
      <c r="K163" s="246">
        <v>896340</v>
      </c>
      <c r="L163" s="134">
        <v>159256531867</v>
      </c>
      <c r="M163" s="239">
        <v>12</v>
      </c>
      <c r="N163" s="134">
        <v>0.99327676109999996</v>
      </c>
      <c r="O163" s="134" t="b">
        <v>0</v>
      </c>
      <c r="P163" s="134">
        <v>27.56</v>
      </c>
      <c r="Q163" s="134">
        <v>97.56</v>
      </c>
      <c r="R163" s="15"/>
      <c r="S163" s="15"/>
      <c r="T163" s="15"/>
      <c r="U163" s="15"/>
      <c r="V163" s="15"/>
    </row>
    <row r="164" spans="1:22">
      <c r="A164" s="329"/>
      <c r="B164" s="156" t="s">
        <v>174</v>
      </c>
      <c r="C164" s="201" t="s">
        <v>252</v>
      </c>
      <c r="D164" s="158"/>
      <c r="E164" s="201" t="s">
        <v>247</v>
      </c>
      <c r="F164" s="201" t="s">
        <v>247</v>
      </c>
      <c r="G164" s="201" t="s">
        <v>247</v>
      </c>
      <c r="H164" s="201" t="s">
        <v>247</v>
      </c>
      <c r="I164" s="247">
        <v>4.3</v>
      </c>
      <c r="J164" s="247">
        <v>64414.63</v>
      </c>
      <c r="K164" s="247">
        <v>874395</v>
      </c>
      <c r="L164" s="134">
        <v>242192470715</v>
      </c>
      <c r="M164" s="239">
        <v>49</v>
      </c>
      <c r="N164" s="134">
        <v>0.56519918940000002</v>
      </c>
      <c r="O164" s="134" t="b">
        <v>0</v>
      </c>
      <c r="P164" s="134">
        <v>19.329999999999998</v>
      </c>
      <c r="Q164" s="134">
        <v>62.53</v>
      </c>
      <c r="R164" s="15"/>
      <c r="S164" s="15"/>
      <c r="T164" s="15"/>
      <c r="U164" s="15"/>
      <c r="V164" s="15"/>
    </row>
    <row r="165" spans="1:22">
      <c r="A165" s="329"/>
      <c r="B165" s="150" t="s">
        <v>175</v>
      </c>
      <c r="C165" s="199" t="s">
        <v>246</v>
      </c>
      <c r="D165" s="152"/>
      <c r="E165" s="199" t="s">
        <v>247</v>
      </c>
      <c r="F165" s="199" t="s">
        <v>247</v>
      </c>
      <c r="G165" s="199" t="s">
        <v>247</v>
      </c>
      <c r="H165" s="199" t="s">
        <v>247</v>
      </c>
      <c r="I165" s="246">
        <v>3.6</v>
      </c>
      <c r="J165" s="246">
        <v>59989.91</v>
      </c>
      <c r="K165" s="246">
        <v>876378</v>
      </c>
      <c r="L165" s="134">
        <v>189265814446</v>
      </c>
      <c r="M165" s="239">
        <v>22</v>
      </c>
      <c r="N165" s="134">
        <v>0.83838250179999996</v>
      </c>
      <c r="O165" s="134" t="b">
        <v>0</v>
      </c>
      <c r="P165" s="134">
        <v>25.33</v>
      </c>
      <c r="Q165" s="134">
        <v>95.33</v>
      </c>
      <c r="R165" s="15"/>
      <c r="S165" s="15"/>
      <c r="T165" s="15"/>
      <c r="U165" s="15"/>
      <c r="V165" s="15"/>
    </row>
    <row r="166" spans="1:22">
      <c r="A166" s="329"/>
      <c r="B166" s="156" t="s">
        <v>176</v>
      </c>
      <c r="C166" s="201" t="s">
        <v>252</v>
      </c>
      <c r="D166" s="158"/>
      <c r="E166" s="201" t="s">
        <v>247</v>
      </c>
      <c r="F166" s="201" t="s">
        <v>247</v>
      </c>
      <c r="G166" s="201" t="s">
        <v>247</v>
      </c>
      <c r="H166" s="201" t="s">
        <v>247</v>
      </c>
      <c r="I166" s="247">
        <v>6.4</v>
      </c>
      <c r="J166" s="247">
        <v>70526.740000000005</v>
      </c>
      <c r="K166" s="247">
        <v>874405</v>
      </c>
      <c r="L166" s="134">
        <v>394681178174</v>
      </c>
      <c r="M166" s="239">
        <v>92</v>
      </c>
      <c r="N166" s="134">
        <v>-0.22187812009999999</v>
      </c>
      <c r="O166" s="134" t="b">
        <v>0</v>
      </c>
      <c r="P166" s="134">
        <v>9.7799999999999994</v>
      </c>
      <c r="Q166" s="134">
        <v>55.85</v>
      </c>
      <c r="R166" s="15"/>
      <c r="S166" s="15"/>
      <c r="T166" s="15"/>
      <c r="U166" s="15"/>
      <c r="V166" s="15"/>
    </row>
    <row r="167" spans="1:22">
      <c r="A167" s="329"/>
      <c r="B167" s="150" t="s">
        <v>177</v>
      </c>
      <c r="C167" s="199" t="s">
        <v>246</v>
      </c>
      <c r="D167" s="152"/>
      <c r="E167" s="199" t="s">
        <v>247</v>
      </c>
      <c r="F167" s="199" t="s">
        <v>247</v>
      </c>
      <c r="G167" s="199" t="s">
        <v>247</v>
      </c>
      <c r="H167" s="199" t="s">
        <v>247</v>
      </c>
      <c r="I167" s="246">
        <v>4.8</v>
      </c>
      <c r="J167" s="246">
        <v>61021.09</v>
      </c>
      <c r="K167" s="246">
        <v>852778</v>
      </c>
      <c r="L167" s="134">
        <v>249779726822</v>
      </c>
      <c r="M167" s="239">
        <v>54</v>
      </c>
      <c r="N167" s="134">
        <v>0.52603722630000005</v>
      </c>
      <c r="O167" s="134" t="b">
        <v>0</v>
      </c>
      <c r="P167" s="134">
        <v>18.22</v>
      </c>
      <c r="Q167" s="134">
        <v>88.22</v>
      </c>
      <c r="R167" s="15"/>
      <c r="S167" s="15"/>
      <c r="T167" s="15"/>
      <c r="U167" s="15"/>
      <c r="V167" s="15"/>
    </row>
    <row r="168" spans="1:22">
      <c r="A168" s="329"/>
      <c r="B168" s="156" t="s">
        <v>178</v>
      </c>
      <c r="C168" s="201" t="s">
        <v>246</v>
      </c>
      <c r="D168" s="158"/>
      <c r="E168" s="201" t="s">
        <v>247</v>
      </c>
      <c r="F168" s="201" t="s">
        <v>247</v>
      </c>
      <c r="G168" s="201" t="s">
        <v>247</v>
      </c>
      <c r="H168" s="201" t="s">
        <v>247</v>
      </c>
      <c r="I168" s="247">
        <v>4.5999999999999996</v>
      </c>
      <c r="J168" s="247">
        <v>45215.86</v>
      </c>
      <c r="K168" s="247">
        <v>836697</v>
      </c>
      <c r="L168" s="134">
        <v>174027082306</v>
      </c>
      <c r="M168" s="239">
        <v>15</v>
      </c>
      <c r="N168" s="134">
        <v>0.91703790190000001</v>
      </c>
      <c r="O168" s="134" t="b">
        <v>0</v>
      </c>
      <c r="P168" s="134">
        <v>26.89</v>
      </c>
      <c r="Q168" s="134">
        <v>96.89</v>
      </c>
      <c r="R168" s="15"/>
      <c r="S168" s="15"/>
      <c r="T168" s="15"/>
      <c r="U168" s="15"/>
      <c r="V168" s="15"/>
    </row>
    <row r="169" spans="1:22">
      <c r="A169" s="329"/>
      <c r="B169" s="150" t="s">
        <v>179</v>
      </c>
      <c r="C169" s="199" t="s">
        <v>246</v>
      </c>
      <c r="D169" s="152"/>
      <c r="E169" s="199" t="s">
        <v>247</v>
      </c>
      <c r="F169" s="199" t="s">
        <v>247</v>
      </c>
      <c r="G169" s="199" t="s">
        <v>247</v>
      </c>
      <c r="H169" s="199" t="s">
        <v>247</v>
      </c>
      <c r="I169" s="246">
        <v>15</v>
      </c>
      <c r="J169" s="246">
        <v>60046.16</v>
      </c>
      <c r="K169" s="246">
        <v>873009</v>
      </c>
      <c r="L169" s="134">
        <v>786312571432</v>
      </c>
      <c r="M169" s="239">
        <v>131</v>
      </c>
      <c r="N169" s="134">
        <v>-2.2433011390000002</v>
      </c>
      <c r="O169" s="134" t="b">
        <v>0</v>
      </c>
      <c r="P169" s="134">
        <v>1.1100000000000001</v>
      </c>
      <c r="Q169" s="134">
        <v>71.11</v>
      </c>
      <c r="R169" s="15"/>
      <c r="S169" s="15"/>
      <c r="T169" s="15"/>
      <c r="U169" s="15"/>
      <c r="V169" s="15"/>
    </row>
    <row r="170" spans="1:22">
      <c r="A170" s="329"/>
      <c r="B170" s="156" t="s">
        <v>180</v>
      </c>
      <c r="C170" s="201" t="s">
        <v>248</v>
      </c>
      <c r="D170" s="201" t="s">
        <v>249</v>
      </c>
      <c r="E170" s="201" t="s">
        <v>248</v>
      </c>
      <c r="F170" s="158"/>
      <c r="G170" s="158"/>
      <c r="H170" s="158"/>
      <c r="I170" s="158"/>
      <c r="J170" s="158"/>
      <c r="K170" s="158"/>
      <c r="L170" s="134" t="s">
        <v>267</v>
      </c>
      <c r="M170" s="245" t="s">
        <v>267</v>
      </c>
      <c r="N170" s="134" t="s">
        <v>267</v>
      </c>
      <c r="O170" s="134" t="b">
        <v>0</v>
      </c>
      <c r="P170" s="134">
        <v>0</v>
      </c>
      <c r="Q170" s="134">
        <v>0</v>
      </c>
      <c r="R170" s="15"/>
      <c r="S170" s="15"/>
      <c r="T170" s="15"/>
      <c r="U170" s="15"/>
      <c r="V170" s="15"/>
    </row>
    <row r="171" spans="1:22">
      <c r="A171" s="329"/>
      <c r="B171" s="195" t="s">
        <v>181</v>
      </c>
      <c r="C171" s="197" t="s">
        <v>246</v>
      </c>
      <c r="D171" s="135"/>
      <c r="E171" s="197" t="s">
        <v>247</v>
      </c>
      <c r="F171" s="197" t="s">
        <v>247</v>
      </c>
      <c r="G171" s="197" t="s">
        <v>247</v>
      </c>
      <c r="H171" s="197" t="s">
        <v>247</v>
      </c>
      <c r="I171" s="244">
        <v>6</v>
      </c>
      <c r="J171" s="244">
        <v>66045.77</v>
      </c>
      <c r="K171" s="244">
        <v>872619</v>
      </c>
      <c r="L171" s="134">
        <v>345796762630</v>
      </c>
      <c r="M171" s="239">
        <v>87</v>
      </c>
      <c r="N171" s="134">
        <v>3.044098538E-2</v>
      </c>
      <c r="O171" s="134" t="b">
        <v>0</v>
      </c>
      <c r="P171" s="134">
        <v>10.89</v>
      </c>
      <c r="Q171" s="134">
        <v>80.89</v>
      </c>
      <c r="R171" s="15"/>
      <c r="S171" s="15"/>
      <c r="T171" s="15"/>
      <c r="U171" s="15"/>
      <c r="V171" s="15"/>
    </row>
    <row r="172" spans="1:22">
      <c r="A172" s="329"/>
      <c r="B172" s="195" t="s">
        <v>182</v>
      </c>
      <c r="C172" s="197" t="s">
        <v>246</v>
      </c>
      <c r="D172" s="135"/>
      <c r="E172" s="197" t="s">
        <v>247</v>
      </c>
      <c r="F172" s="197" t="s">
        <v>247</v>
      </c>
      <c r="G172" s="197" t="s">
        <v>247</v>
      </c>
      <c r="H172" s="197" t="s">
        <v>247</v>
      </c>
      <c r="I172" s="244">
        <v>5.6</v>
      </c>
      <c r="J172" s="244">
        <v>60377.39</v>
      </c>
      <c r="K172" s="244">
        <v>852766</v>
      </c>
      <c r="L172" s="134">
        <v>288331598020</v>
      </c>
      <c r="M172" s="239">
        <v>73</v>
      </c>
      <c r="N172" s="134">
        <v>0.32705001239999998</v>
      </c>
      <c r="O172" s="134" t="b">
        <v>0</v>
      </c>
      <c r="P172" s="134">
        <v>14</v>
      </c>
      <c r="Q172" s="134">
        <v>84</v>
      </c>
      <c r="R172" s="15"/>
      <c r="S172" s="15"/>
      <c r="T172" s="15"/>
      <c r="U172" s="15"/>
      <c r="V172" s="15"/>
    </row>
    <row r="173" spans="1:22">
      <c r="A173" s="329"/>
      <c r="B173" s="195" t="s">
        <v>184</v>
      </c>
      <c r="C173" s="197" t="s">
        <v>246</v>
      </c>
      <c r="D173" s="135"/>
      <c r="E173" s="197" t="s">
        <v>247</v>
      </c>
      <c r="F173" s="197" t="s">
        <v>247</v>
      </c>
      <c r="G173" s="197" t="s">
        <v>247</v>
      </c>
      <c r="H173" s="197" t="s">
        <v>247</v>
      </c>
      <c r="I173" s="244">
        <v>12</v>
      </c>
      <c r="J173" s="244">
        <v>67995.649999999994</v>
      </c>
      <c r="K173" s="244">
        <v>860083</v>
      </c>
      <c r="L173" s="134">
        <v>701782831667</v>
      </c>
      <c r="M173" s="239">
        <v>124</v>
      </c>
      <c r="N173" s="134">
        <v>-1.806997092</v>
      </c>
      <c r="O173" s="134" t="b">
        <v>0</v>
      </c>
      <c r="P173" s="134">
        <v>2.67</v>
      </c>
      <c r="Q173" s="134">
        <v>72.67</v>
      </c>
      <c r="R173" s="15"/>
      <c r="S173" s="15"/>
      <c r="T173" s="15"/>
      <c r="U173" s="15"/>
      <c r="V173" s="15"/>
    </row>
    <row r="174" spans="1:22">
      <c r="A174" s="329"/>
      <c r="B174" s="195" t="s">
        <v>185</v>
      </c>
      <c r="C174" s="197" t="s">
        <v>265</v>
      </c>
      <c r="D174" s="135"/>
      <c r="E174" s="197" t="s">
        <v>247</v>
      </c>
      <c r="F174" s="197" t="s">
        <v>247</v>
      </c>
      <c r="G174" s="197" t="s">
        <v>247</v>
      </c>
      <c r="H174" s="197" t="s">
        <v>247</v>
      </c>
      <c r="I174" s="244">
        <v>15</v>
      </c>
      <c r="J174" s="135"/>
      <c r="K174" s="135"/>
      <c r="L174" s="134" t="s">
        <v>267</v>
      </c>
      <c r="M174" s="245" t="s">
        <v>267</v>
      </c>
      <c r="N174" s="134" t="s">
        <v>267</v>
      </c>
      <c r="O174" s="134" t="b">
        <v>0</v>
      </c>
      <c r="P174" s="134">
        <v>0</v>
      </c>
      <c r="Q174" s="134">
        <v>35</v>
      </c>
      <c r="R174" s="15"/>
      <c r="S174" s="15"/>
      <c r="T174" s="15"/>
      <c r="U174" s="15"/>
      <c r="V174" s="15"/>
    </row>
    <row r="175" spans="1:22">
      <c r="A175" s="329"/>
      <c r="B175" s="195" t="s">
        <v>186</v>
      </c>
      <c r="C175" s="197" t="s">
        <v>265</v>
      </c>
      <c r="D175" s="135"/>
      <c r="E175" s="197" t="s">
        <v>247</v>
      </c>
      <c r="F175" s="197" t="s">
        <v>247</v>
      </c>
      <c r="G175" s="197" t="s">
        <v>247</v>
      </c>
      <c r="H175" s="197" t="s">
        <v>247</v>
      </c>
      <c r="I175" s="244">
        <v>5</v>
      </c>
      <c r="J175" s="244">
        <v>59593.06</v>
      </c>
      <c r="K175" s="244">
        <v>855792</v>
      </c>
      <c r="L175" s="134" t="s">
        <v>267</v>
      </c>
      <c r="M175" s="245" t="s">
        <v>267</v>
      </c>
      <c r="N175" s="134" t="s">
        <v>267</v>
      </c>
      <c r="O175" s="134" t="b">
        <v>0</v>
      </c>
      <c r="P175" s="134">
        <v>0</v>
      </c>
      <c r="Q175" s="134">
        <v>35</v>
      </c>
      <c r="R175" s="15"/>
      <c r="S175" s="15"/>
      <c r="T175" s="15"/>
      <c r="U175" s="15"/>
      <c r="V175" s="15"/>
    </row>
    <row r="176" spans="1:22" ht="12.75">
      <c r="A176" s="329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245" t="s">
        <v>267</v>
      </c>
      <c r="N176" s="134" t="s">
        <v>267</v>
      </c>
      <c r="O176" s="135"/>
      <c r="P176" s="135"/>
      <c r="Q176" s="135"/>
      <c r="R176" s="15"/>
      <c r="S176" s="15"/>
      <c r="T176" s="15"/>
      <c r="U176" s="15"/>
      <c r="V176" s="15"/>
    </row>
    <row r="177" spans="1:22" ht="12.75">
      <c r="A177" s="329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  <c r="L177" s="135"/>
      <c r="M177" s="245" t="s">
        <v>267</v>
      </c>
      <c r="N177" s="135"/>
      <c r="O177" s="135"/>
      <c r="P177" s="135"/>
      <c r="Q177" s="135"/>
      <c r="R177" s="15"/>
      <c r="S177" s="15"/>
      <c r="T177" s="15"/>
      <c r="U177" s="15"/>
      <c r="V177" s="15"/>
    </row>
    <row r="178" spans="1:22" ht="12.75">
      <c r="A178" s="329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245" t="s">
        <v>267</v>
      </c>
      <c r="N178" s="135"/>
      <c r="O178" s="135"/>
      <c r="P178" s="135"/>
      <c r="Q178" s="135"/>
      <c r="R178" s="15"/>
      <c r="S178" s="15"/>
      <c r="T178" s="15"/>
      <c r="U178" s="15"/>
      <c r="V178" s="15"/>
    </row>
    <row r="179" spans="1:22" ht="12.75">
      <c r="A179" s="329"/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  <c r="L179" s="135"/>
      <c r="M179" s="245" t="s">
        <v>267</v>
      </c>
      <c r="N179" s="135"/>
      <c r="O179" s="135"/>
      <c r="P179" s="135"/>
      <c r="Q179" s="135"/>
      <c r="R179" s="15"/>
      <c r="S179" s="15"/>
      <c r="T179" s="15"/>
      <c r="U179" s="15"/>
      <c r="V179" s="15"/>
    </row>
    <row r="180" spans="1:22" ht="12.7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1:22" ht="12.7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1:22" ht="12.7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 spans="1:22" ht="12.7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1:22" ht="12.7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 spans="1:22" ht="12.7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 spans="1:22" ht="12.7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spans="1:22" ht="12.7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 spans="1:22" ht="12.7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spans="1:22" ht="12.7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 spans="1:22" ht="12.7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 spans="1:22" ht="12.7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 spans="1:22" ht="12.7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 spans="1:22" ht="12.7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 spans="1:22" ht="12.7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 spans="1:22" ht="12.7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 spans="1:22" ht="12.7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 spans="1:22" ht="12.7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 spans="1:22" ht="12.7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 spans="1:22" ht="12.7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 spans="1:22" ht="12.7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  <row r="201" spans="1:22" ht="12.7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 spans="1:22" ht="12.7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 spans="1:22" ht="12.7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 spans="1:22" ht="12.7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 spans="1:22" ht="12.7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</row>
    <row r="206" spans="1:22" ht="12.7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 spans="1:22" ht="12.7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 spans="1:22" ht="12.7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</row>
    <row r="209" spans="1:22" ht="12.7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  <row r="210" spans="1:22" ht="12.7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</row>
    <row r="211" spans="1:22" ht="12.7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</row>
    <row r="212" spans="1:22" ht="12.7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</row>
    <row r="213" spans="1:22" ht="12.7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 spans="1:22" ht="12.7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</row>
    <row r="215" spans="1:22" ht="12.7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</row>
    <row r="216" spans="1:22" ht="12.7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</row>
    <row r="217" spans="1:22" ht="12.7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</row>
    <row r="218" spans="1:22" ht="12.7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</row>
    <row r="219" spans="1:22" ht="12.7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 spans="1:22" ht="12.7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</row>
    <row r="221" spans="1:22" ht="12.7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 spans="1:22" ht="12.7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 spans="1:22" ht="12.7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 spans="1:22" ht="12.7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 spans="1:22" ht="12.7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 spans="1:22" ht="12.7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</row>
    <row r="227" spans="1:22" ht="12.7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</row>
    <row r="228" spans="1:22" ht="12.7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 spans="1:22" ht="12.7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</row>
    <row r="230" spans="1:22" ht="12.7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</row>
    <row r="231" spans="1:22" ht="12.7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</row>
    <row r="232" spans="1:22" ht="12.7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</row>
    <row r="233" spans="1:22" ht="12.7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</row>
    <row r="234" spans="1:22" ht="12.7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</row>
    <row r="235" spans="1:22" ht="12.7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</row>
    <row r="236" spans="1:22" ht="12.7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  <row r="237" spans="1:22" ht="12.7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</row>
    <row r="238" spans="1:22" ht="12.7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</row>
    <row r="239" spans="1:22" ht="12.7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</row>
    <row r="240" spans="1:22" ht="12.7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</row>
    <row r="241" spans="1:22" ht="12.7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</row>
    <row r="242" spans="1:22" ht="12.7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 spans="1:22" ht="12.7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 spans="1:22" ht="12.7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 spans="1:22" ht="12.7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 spans="1:22" ht="12.7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 spans="1:22" ht="12.7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 spans="1:22" ht="12.7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 spans="1:22" ht="12.7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 spans="1:22" ht="12.7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spans="1:22" ht="12.7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spans="1:22" ht="12.7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spans="1:22" ht="12.7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 spans="1:22" ht="12.7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 spans="1:22" ht="12.7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 spans="1:22" ht="12.7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 spans="1:22" ht="12.7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spans="1:22" ht="12.7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 spans="1:22" ht="12.7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 spans="1:22" ht="12.7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 spans="1:22" ht="12.7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spans="1:22" ht="12.7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 spans="1:22" ht="12.7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 spans="1:22" ht="12.7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 spans="1:22" ht="12.7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 spans="1:22" ht="12.7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 spans="1:22" ht="12.7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 spans="1:22" ht="12.7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 spans="1:22" ht="12.7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 spans="1:22" ht="12.7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 spans="1:22" ht="12.7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 spans="1:22" ht="12.7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 spans="1:22" ht="12.7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 spans="1:22" ht="12.7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 spans="1:22" ht="12.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 spans="1:22" ht="12.7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 spans="1:22" ht="12.7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 spans="1:22" ht="12.7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 spans="1:22" ht="12.7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 spans="1:22" ht="12.7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 spans="1:22" ht="12.7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 spans="1:22" ht="12.7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 spans="1:22" ht="12.7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 spans="1:22" ht="12.7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 spans="1:22" ht="12.7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 spans="1:22" ht="12.7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 spans="1:22" ht="12.7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 spans="1:22" ht="12.7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 spans="1:22" ht="12.7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</row>
    <row r="290" spans="1:22" ht="12.7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spans="1:22" ht="12.7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 spans="1:22" ht="12.7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 spans="1:22" ht="12.7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 spans="1:22" ht="12.7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 spans="1:22" ht="12.7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 spans="1:22" ht="12.7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spans="1:22" ht="12.7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spans="1:22" ht="12.7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 spans="1:22" ht="12.7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 spans="1:22" ht="12.7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 spans="1:22" ht="12.7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 spans="1:22" ht="12.7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 spans="1:22" ht="12.7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spans="1:22" ht="12.7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 spans="1:22" ht="12.7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 spans="1:22" ht="12.7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 spans="1:22" ht="12.7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 spans="1:22" ht="12.7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 spans="1:22" ht="12.7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 spans="1:22" ht="12.7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 spans="1:22" ht="12.7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 spans="1:22" ht="12.7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 spans="1:22" ht="12.7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 spans="1:22" ht="12.7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 spans="1:22" ht="12.7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spans="1:22" ht="12.7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 spans="1:22" ht="12.7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 spans="1:22" ht="12.7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 spans="1:22" ht="12.7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 spans="1:22" ht="12.7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 spans="1:22" ht="12.7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 spans="1:22" ht="12.7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 spans="1:22" ht="12.7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 spans="1:22" ht="12.7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 spans="1:22" ht="12.7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 spans="1:22" ht="12.7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 spans="1:22" ht="12.7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 spans="1:22" ht="12.7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 spans="1:22" ht="12.7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 spans="1:22" ht="12.7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 spans="1:22" ht="12.7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 spans="1:22" ht="12.7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 spans="1:22" ht="12.7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 spans="1:22" ht="12.7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 spans="1:22" ht="12.7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 spans="1:22" ht="12.7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 spans="1:22" ht="12.7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</row>
    <row r="338" spans="1:22" ht="12.7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 spans="1:22" ht="12.7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</row>
    <row r="340" spans="1:22" ht="12.7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</row>
    <row r="341" spans="1:22" ht="12.7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</row>
    <row r="342" spans="1:22" ht="12.7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</row>
    <row r="343" spans="1:22" ht="12.7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</row>
    <row r="344" spans="1:22" ht="12.7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</row>
    <row r="345" spans="1:22" ht="12.7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</row>
    <row r="346" spans="1:22" ht="12.7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</row>
    <row r="347" spans="1:22" ht="12.7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</row>
    <row r="348" spans="1:22" ht="12.7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</row>
    <row r="349" spans="1:22" ht="12.7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</row>
    <row r="350" spans="1:22" ht="12.7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</row>
    <row r="351" spans="1:22" ht="12.7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</row>
    <row r="352" spans="1:22" ht="12.7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</row>
    <row r="353" spans="1:22" ht="12.7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</row>
    <row r="354" spans="1:22" ht="12.7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</row>
    <row r="355" spans="1:22" ht="12.7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</row>
    <row r="356" spans="1:22" ht="12.7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</row>
    <row r="357" spans="1:22" ht="12.7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</row>
    <row r="358" spans="1:22" ht="12.7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</row>
    <row r="359" spans="1:22" ht="12.7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</row>
    <row r="360" spans="1:22" ht="12.7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</row>
    <row r="361" spans="1:22" ht="12.7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</row>
    <row r="362" spans="1:22" ht="12.7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</row>
    <row r="363" spans="1:22" ht="12.7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</row>
    <row r="364" spans="1:22" ht="12.7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</row>
    <row r="365" spans="1:22" ht="12.7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</row>
    <row r="366" spans="1:22" ht="12.7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</row>
    <row r="367" spans="1:22" ht="12.7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</row>
    <row r="368" spans="1:22" ht="12.7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</row>
    <row r="369" spans="1:22" ht="12.7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</row>
    <row r="370" spans="1:22" ht="12.7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</row>
    <row r="371" spans="1:22" ht="12.7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</row>
    <row r="372" spans="1:22" ht="12.7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</row>
    <row r="373" spans="1:22" ht="12.7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</row>
    <row r="374" spans="1:22" ht="12.7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</row>
    <row r="375" spans="1:22" ht="12.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</row>
    <row r="376" spans="1:22" ht="12.7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</row>
    <row r="377" spans="1:22" ht="12.7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</row>
    <row r="378" spans="1:22" ht="12.7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</row>
    <row r="379" spans="1:22" ht="12.7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</row>
    <row r="380" spans="1:22" ht="12.7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</row>
    <row r="381" spans="1:22" ht="12.7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</row>
    <row r="382" spans="1:22" ht="12.7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</row>
    <row r="383" spans="1:22" ht="12.7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</row>
    <row r="384" spans="1:22" ht="12.7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</row>
    <row r="385" spans="1:22" ht="12.7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</row>
    <row r="386" spans="1:22" ht="12.7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</row>
    <row r="387" spans="1:22" ht="12.7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</row>
    <row r="388" spans="1:22" ht="12.7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</row>
    <row r="389" spans="1:22" ht="12.7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</row>
    <row r="390" spans="1:22" ht="12.7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</row>
    <row r="391" spans="1:22" ht="12.7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</row>
    <row r="392" spans="1:22" ht="12.7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 spans="1:22" ht="12.7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</row>
    <row r="394" spans="1:22" ht="12.7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</row>
    <row r="395" spans="1:22" ht="12.7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</row>
    <row r="396" spans="1:22" ht="12.7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</row>
    <row r="397" spans="1:22" ht="12.7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</row>
    <row r="398" spans="1:22" ht="12.7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</row>
    <row r="399" spans="1:22" ht="12.7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</row>
    <row r="400" spans="1:22" ht="12.7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</row>
    <row r="401" spans="1:22" ht="12.7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</row>
    <row r="402" spans="1:22" ht="12.7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</row>
    <row r="403" spans="1:22" ht="12.7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</row>
    <row r="404" spans="1:22" ht="12.7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</row>
    <row r="405" spans="1:22" ht="12.7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</row>
    <row r="406" spans="1:22" ht="12.7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</row>
    <row r="407" spans="1:22" ht="12.7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</row>
    <row r="408" spans="1:22" ht="12.7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</row>
    <row r="409" spans="1:22" ht="12.7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</row>
    <row r="410" spans="1:22" ht="12.7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</row>
    <row r="411" spans="1:22" ht="12.7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</row>
    <row r="412" spans="1:22" ht="12.7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</row>
    <row r="413" spans="1:22" ht="12.7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</row>
    <row r="414" spans="1:22" ht="12.7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</row>
    <row r="415" spans="1:22" ht="12.7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</row>
    <row r="416" spans="1:22" ht="12.7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</row>
    <row r="417" spans="1:22" ht="12.7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</row>
    <row r="418" spans="1:22" ht="12.7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</row>
    <row r="419" spans="1:22" ht="12.7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</row>
    <row r="420" spans="1:22" ht="12.7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</row>
    <row r="421" spans="1:22" ht="12.7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</row>
    <row r="422" spans="1:22" ht="12.7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</row>
    <row r="423" spans="1:22" ht="12.7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</row>
    <row r="424" spans="1:22" ht="12.7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</row>
    <row r="425" spans="1:22" ht="12.7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</row>
    <row r="426" spans="1:22" ht="12.7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</row>
    <row r="427" spans="1:22" ht="12.7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</row>
    <row r="428" spans="1:22" ht="12.7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</row>
    <row r="429" spans="1:22" ht="12.7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</row>
    <row r="430" spans="1:22" ht="12.7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</row>
    <row r="431" spans="1:22" ht="12.7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</row>
    <row r="432" spans="1:22" ht="12.7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</row>
    <row r="433" spans="1:22" ht="12.7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</row>
    <row r="434" spans="1:22" ht="12.7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</row>
    <row r="435" spans="1:22" ht="12.7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</row>
    <row r="436" spans="1:22" ht="12.7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</row>
    <row r="437" spans="1:22" ht="12.7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</row>
    <row r="438" spans="1:22" ht="12.7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</row>
    <row r="439" spans="1:22" ht="12.7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</row>
    <row r="440" spans="1:22" ht="12.7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</row>
    <row r="441" spans="1:22" ht="12.7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</row>
    <row r="442" spans="1:22" ht="12.7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</row>
    <row r="443" spans="1:22" ht="12.7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</row>
    <row r="444" spans="1:22" ht="12.7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</row>
    <row r="445" spans="1:22" ht="12.7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</row>
    <row r="446" spans="1:22" ht="12.7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</row>
    <row r="447" spans="1:22" ht="12.7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</row>
    <row r="448" spans="1:22" ht="12.7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</row>
    <row r="449" spans="1:22" ht="12.7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</row>
    <row r="450" spans="1:22" ht="12.7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</row>
    <row r="451" spans="1:22" ht="12.7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</row>
    <row r="452" spans="1:22" ht="12.7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</row>
    <row r="453" spans="1:22" ht="12.7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</row>
    <row r="454" spans="1:22" ht="12.7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</row>
    <row r="455" spans="1:22" ht="12.7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</row>
    <row r="456" spans="1:22" ht="12.7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</row>
    <row r="457" spans="1:22" ht="12.7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</row>
    <row r="458" spans="1:22" ht="12.7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</row>
    <row r="459" spans="1:22" ht="12.7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</row>
    <row r="460" spans="1:22" ht="12.7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</row>
    <row r="461" spans="1:22" ht="12.7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</row>
    <row r="462" spans="1:22" ht="12.7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</row>
    <row r="463" spans="1:22" ht="12.7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</row>
    <row r="464" spans="1:22" ht="12.7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</row>
    <row r="465" spans="1:22" ht="12.7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</row>
    <row r="466" spans="1:22" ht="12.7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</row>
    <row r="467" spans="1:22" ht="12.7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</row>
    <row r="468" spans="1:22" ht="12.7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</row>
    <row r="469" spans="1:22" ht="12.7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</row>
    <row r="470" spans="1:22" ht="12.7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</row>
    <row r="471" spans="1:22" ht="12.7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</row>
    <row r="472" spans="1:22" ht="12.7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</row>
    <row r="473" spans="1:22" ht="12.7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</row>
    <row r="474" spans="1:22" ht="12.7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</row>
    <row r="475" spans="1:22" ht="12.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</row>
    <row r="476" spans="1:22" ht="12.7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</row>
    <row r="477" spans="1:22" ht="12.7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</row>
    <row r="478" spans="1:22" ht="12.7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</row>
    <row r="479" spans="1:22" ht="12.7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</row>
    <row r="480" spans="1:22" ht="12.7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</row>
    <row r="481" spans="1:22" ht="12.7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</row>
    <row r="482" spans="1:22" ht="12.7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</row>
    <row r="483" spans="1:22" ht="12.7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</row>
    <row r="484" spans="1:22" ht="12.7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</row>
    <row r="485" spans="1:22" ht="12.7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</row>
    <row r="486" spans="1:22" ht="12.7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</row>
    <row r="487" spans="1:22" ht="12.7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</row>
    <row r="488" spans="1:22" ht="12.7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</row>
    <row r="489" spans="1:22" ht="12.7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</row>
    <row r="490" spans="1:22" ht="12.7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</row>
    <row r="491" spans="1:22" ht="12.7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</row>
    <row r="492" spans="1:22" ht="12.7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</row>
    <row r="493" spans="1:22" ht="12.7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</row>
    <row r="494" spans="1:22" ht="12.7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</row>
    <row r="495" spans="1:22" ht="12.7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</row>
    <row r="496" spans="1:22" ht="12.7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</row>
    <row r="497" spans="1:22" ht="12.7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</row>
    <row r="498" spans="1:22" ht="12.7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</row>
    <row r="499" spans="1:22" ht="12.7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</row>
    <row r="500" spans="1:22" ht="12.7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</row>
    <row r="501" spans="1:22" ht="12.7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</row>
    <row r="502" spans="1:22" ht="12.7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</row>
    <row r="503" spans="1:22" ht="12.7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</row>
    <row r="504" spans="1:22" ht="12.7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</row>
    <row r="505" spans="1:22" ht="12.7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</row>
    <row r="506" spans="1:22" ht="12.7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</row>
    <row r="507" spans="1:22" ht="12.7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</row>
    <row r="508" spans="1:22" ht="12.7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</row>
    <row r="509" spans="1:22" ht="12.7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</row>
    <row r="510" spans="1:22" ht="12.7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</row>
    <row r="511" spans="1:22" ht="12.7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</row>
    <row r="512" spans="1:22" ht="12.7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</row>
    <row r="513" spans="1:22" ht="12.7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</row>
    <row r="514" spans="1:22" ht="12.7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</row>
    <row r="515" spans="1:22" ht="12.7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</row>
    <row r="516" spans="1:22" ht="12.7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</row>
    <row r="517" spans="1:22" ht="12.7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</row>
    <row r="518" spans="1:22" ht="12.7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</row>
    <row r="519" spans="1:22" ht="12.7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</row>
    <row r="520" spans="1:22" ht="12.7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</row>
    <row r="521" spans="1:22" ht="12.7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</row>
    <row r="522" spans="1:22" ht="12.7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</row>
    <row r="523" spans="1:22" ht="12.7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</row>
    <row r="524" spans="1:22" ht="12.7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</row>
    <row r="525" spans="1:22" ht="12.7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</row>
    <row r="526" spans="1:22" ht="12.7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</row>
    <row r="527" spans="1:22" ht="12.7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</row>
    <row r="528" spans="1:22" ht="12.7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</row>
    <row r="529" spans="1:22" ht="12.7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</row>
    <row r="530" spans="1:22" ht="12.7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</row>
    <row r="531" spans="1:22" ht="12.7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 spans="1:22" ht="12.7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</row>
    <row r="533" spans="1:22" ht="12.7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</row>
    <row r="534" spans="1:22" ht="12.7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</row>
    <row r="535" spans="1:22" ht="12.7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</row>
    <row r="536" spans="1:22" ht="12.7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</row>
    <row r="537" spans="1:22" ht="12.7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</row>
    <row r="538" spans="1:22" ht="12.7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</row>
    <row r="539" spans="1:22" ht="12.7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</row>
    <row r="540" spans="1:22" ht="12.7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</row>
    <row r="541" spans="1:22" ht="12.7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</row>
    <row r="542" spans="1:22" ht="12.7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</row>
    <row r="543" spans="1:22" ht="12.7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</row>
    <row r="544" spans="1:22" ht="12.7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</row>
    <row r="545" spans="1:22" ht="12.7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</row>
    <row r="546" spans="1:22" ht="12.7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</row>
    <row r="547" spans="1:22" ht="12.7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</row>
    <row r="548" spans="1:22" ht="12.7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</row>
    <row r="549" spans="1:22" ht="12.7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</row>
    <row r="550" spans="1:22" ht="12.7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</row>
    <row r="551" spans="1:22" ht="12.7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</row>
    <row r="552" spans="1:22" ht="12.7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</row>
    <row r="553" spans="1:22" ht="12.7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</row>
    <row r="554" spans="1:22" ht="12.7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</row>
    <row r="555" spans="1:22" ht="12.7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</row>
    <row r="556" spans="1:22" ht="12.7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</row>
    <row r="557" spans="1:22" ht="12.7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 spans="1:22" ht="12.7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</row>
    <row r="559" spans="1:22" ht="12.7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</row>
    <row r="560" spans="1:22" ht="12.7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</row>
    <row r="561" spans="1:22" ht="12.7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</row>
    <row r="562" spans="1:22" ht="12.7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</row>
    <row r="563" spans="1:22" ht="12.7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</row>
    <row r="564" spans="1:22" ht="12.7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</row>
    <row r="565" spans="1:22" ht="12.7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</row>
    <row r="566" spans="1:22" ht="12.7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</row>
    <row r="567" spans="1:22" ht="12.7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</row>
    <row r="568" spans="1:22" ht="12.7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</row>
    <row r="569" spans="1:22" ht="12.7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</row>
    <row r="570" spans="1:22" ht="12.7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</row>
    <row r="571" spans="1:22" ht="12.7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</row>
    <row r="572" spans="1:22" ht="12.7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</row>
    <row r="573" spans="1:22" ht="12.7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</row>
    <row r="574" spans="1:22" ht="12.7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</row>
    <row r="575" spans="1:22" ht="12.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</row>
    <row r="576" spans="1:22" ht="12.7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</row>
    <row r="577" spans="1:22" ht="12.7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</row>
    <row r="578" spans="1:22" ht="12.7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</row>
    <row r="579" spans="1:22" ht="12.7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</row>
    <row r="580" spans="1:22" ht="12.7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</row>
    <row r="581" spans="1:22" ht="12.7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</row>
    <row r="582" spans="1:22" ht="12.7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</row>
    <row r="583" spans="1:22" ht="12.7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</row>
    <row r="584" spans="1:22" ht="12.7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</row>
    <row r="585" spans="1:22" ht="12.7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</row>
    <row r="586" spans="1:22" ht="12.7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</row>
    <row r="587" spans="1:22" ht="12.7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</row>
    <row r="588" spans="1:22" ht="12.7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</row>
    <row r="589" spans="1:22" ht="12.7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</row>
    <row r="590" spans="1:22" ht="12.7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</row>
    <row r="591" spans="1:22" ht="12.7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</row>
    <row r="592" spans="1:22" ht="12.7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</row>
    <row r="593" spans="1:22" ht="12.7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</row>
    <row r="594" spans="1:22" ht="12.7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</row>
    <row r="595" spans="1:22" ht="12.7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</row>
    <row r="596" spans="1:22" ht="12.7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</row>
    <row r="597" spans="1:22" ht="12.7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</row>
    <row r="598" spans="1:22" ht="12.7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</row>
    <row r="599" spans="1:22" ht="12.7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</row>
    <row r="600" spans="1:22" ht="12.7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</row>
    <row r="601" spans="1:22" ht="12.7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</row>
    <row r="602" spans="1:22" ht="12.7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</row>
    <row r="603" spans="1:22" ht="12.7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</row>
    <row r="604" spans="1:22" ht="12.7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</row>
    <row r="605" spans="1:22" ht="12.7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</row>
    <row r="606" spans="1:22" ht="12.7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</row>
    <row r="607" spans="1:22" ht="12.7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</row>
    <row r="608" spans="1:22" ht="12.7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</row>
    <row r="609" spans="1:22" ht="12.7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</row>
    <row r="610" spans="1:22" ht="12.7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</row>
    <row r="611" spans="1:22" ht="12.7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</row>
    <row r="612" spans="1:22" ht="12.7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</row>
    <row r="613" spans="1:22" ht="12.7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</row>
    <row r="614" spans="1:22" ht="12.7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</row>
    <row r="615" spans="1:22" ht="12.7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</row>
    <row r="616" spans="1:22" ht="12.7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</row>
    <row r="617" spans="1:22" ht="12.7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</row>
    <row r="618" spans="1:22" ht="12.7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</row>
    <row r="619" spans="1:22" ht="12.7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</row>
    <row r="620" spans="1:22" ht="12.7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</row>
    <row r="621" spans="1:22" ht="12.7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</row>
    <row r="622" spans="1:22" ht="12.7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</row>
    <row r="623" spans="1:22" ht="12.7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</row>
    <row r="624" spans="1:22" ht="12.7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</row>
    <row r="625" spans="1:22" ht="12.7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</row>
    <row r="626" spans="1:22" ht="12.7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</row>
    <row r="627" spans="1:22" ht="12.7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</row>
    <row r="628" spans="1:22" ht="12.7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</row>
    <row r="629" spans="1:22" ht="12.7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</row>
    <row r="630" spans="1:22" ht="12.7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</row>
    <row r="631" spans="1:22" ht="12.7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</row>
    <row r="632" spans="1:22" ht="12.7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</row>
    <row r="633" spans="1:22" ht="12.7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</row>
    <row r="634" spans="1:22" ht="12.7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</row>
    <row r="635" spans="1:22" ht="12.7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</row>
    <row r="636" spans="1:22" ht="12.7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</row>
    <row r="637" spans="1:22" ht="12.7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</row>
    <row r="638" spans="1:22" ht="12.7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</row>
    <row r="639" spans="1:22" ht="12.7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</row>
    <row r="640" spans="1:22" ht="12.7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</row>
    <row r="641" spans="1:22" ht="12.7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</row>
    <row r="642" spans="1:22" ht="12.7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</row>
    <row r="643" spans="1:22" ht="12.7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</row>
    <row r="644" spans="1:22" ht="12.7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</row>
    <row r="645" spans="1:22" ht="12.7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</row>
    <row r="646" spans="1:22" ht="12.7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</row>
    <row r="647" spans="1:22" ht="12.7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</row>
    <row r="648" spans="1:22" ht="12.7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</row>
    <row r="649" spans="1:22" ht="12.7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</row>
    <row r="650" spans="1:22" ht="12.7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</row>
    <row r="651" spans="1:22" ht="12.7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</row>
    <row r="652" spans="1:22" ht="12.7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</row>
    <row r="653" spans="1:22" ht="12.7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</row>
    <row r="654" spans="1:22" ht="12.7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</row>
    <row r="655" spans="1:22" ht="12.7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</row>
    <row r="656" spans="1:22" ht="12.7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</row>
    <row r="657" spans="1:22" ht="12.7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</row>
    <row r="658" spans="1:22" ht="12.7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</row>
    <row r="659" spans="1:22" ht="12.7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</row>
    <row r="660" spans="1:22" ht="12.7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</row>
    <row r="661" spans="1:22" ht="12.7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</row>
    <row r="662" spans="1:22" ht="12.7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</row>
    <row r="663" spans="1:22" ht="12.7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</row>
    <row r="664" spans="1:22" ht="12.7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</row>
    <row r="665" spans="1:22" ht="12.7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</row>
    <row r="666" spans="1:22" ht="12.7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</row>
    <row r="667" spans="1:22" ht="12.7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</row>
    <row r="668" spans="1:22" ht="12.7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</row>
    <row r="669" spans="1:22" ht="12.7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</row>
    <row r="670" spans="1:22" ht="12.7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</row>
    <row r="671" spans="1:22" ht="12.7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</row>
    <row r="672" spans="1:22" ht="12.7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</row>
    <row r="673" spans="1:22" ht="12.7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</row>
    <row r="674" spans="1:22" ht="12.7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</row>
    <row r="675" spans="1:22" ht="12.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</row>
    <row r="676" spans="1:22" ht="12.7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</row>
    <row r="677" spans="1:22" ht="12.7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</row>
    <row r="678" spans="1:22" ht="12.7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</row>
    <row r="679" spans="1:22" ht="12.7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</row>
    <row r="680" spans="1:22" ht="12.7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</row>
    <row r="681" spans="1:22" ht="12.7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</row>
    <row r="682" spans="1:22" ht="12.7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</row>
    <row r="683" spans="1:22" ht="12.7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</row>
    <row r="684" spans="1:22" ht="12.7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</row>
    <row r="685" spans="1:22" ht="12.7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</row>
    <row r="686" spans="1:22" ht="12.7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</row>
    <row r="687" spans="1:22" ht="12.7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</row>
    <row r="688" spans="1:22" ht="12.7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</row>
    <row r="689" spans="1:22" ht="12.7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</row>
    <row r="690" spans="1:22" ht="12.7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</row>
    <row r="691" spans="1:22" ht="12.7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</row>
    <row r="692" spans="1:22" ht="12.7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</row>
    <row r="693" spans="1:22" ht="12.7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</row>
    <row r="694" spans="1:22" ht="12.7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</row>
    <row r="695" spans="1:22" ht="12.7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</row>
    <row r="696" spans="1:22" ht="12.7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</row>
    <row r="697" spans="1:22" ht="12.7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</row>
    <row r="698" spans="1:22" ht="12.7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</row>
    <row r="699" spans="1:22" ht="12.7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</row>
    <row r="700" spans="1:22" ht="12.7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</row>
    <row r="701" spans="1:22" ht="12.7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</row>
    <row r="702" spans="1:22" ht="12.7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</row>
    <row r="703" spans="1:22" ht="12.7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</row>
    <row r="704" spans="1:22" ht="12.7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</row>
    <row r="705" spans="1:22" ht="12.7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</row>
    <row r="706" spans="1:22" ht="12.7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</row>
    <row r="707" spans="1:22" ht="12.7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</row>
    <row r="708" spans="1:22" ht="12.7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</row>
    <row r="709" spans="1:22" ht="12.7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</row>
    <row r="710" spans="1:22" ht="12.7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</row>
    <row r="711" spans="1:22" ht="12.7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</row>
    <row r="712" spans="1:22" ht="12.7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</row>
    <row r="713" spans="1:22" ht="12.7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</row>
    <row r="714" spans="1:22" ht="12.7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</row>
    <row r="715" spans="1:22" ht="12.7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</row>
    <row r="716" spans="1:22" ht="12.7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</row>
    <row r="717" spans="1:22" ht="12.7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</row>
    <row r="718" spans="1:22" ht="12.7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</row>
    <row r="719" spans="1:22" ht="12.7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</row>
    <row r="720" spans="1:22" ht="12.7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</row>
    <row r="721" spans="1:22" ht="12.7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</row>
    <row r="722" spans="1:22" ht="12.7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</row>
    <row r="723" spans="1:22" ht="12.7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</row>
    <row r="724" spans="1:22" ht="12.7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</row>
    <row r="725" spans="1:22" ht="12.7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</row>
    <row r="726" spans="1:22" ht="12.7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</row>
    <row r="727" spans="1:22" ht="12.7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</row>
    <row r="728" spans="1:22" ht="12.7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</row>
    <row r="729" spans="1:22" ht="12.7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</row>
    <row r="730" spans="1:22" ht="12.7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</row>
    <row r="731" spans="1:22" ht="12.7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</row>
    <row r="732" spans="1:22" ht="12.7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</row>
    <row r="733" spans="1:22" ht="12.7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</row>
    <row r="734" spans="1:22" ht="12.7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</row>
    <row r="735" spans="1:22" ht="12.7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</row>
    <row r="736" spans="1:22" ht="12.7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</row>
    <row r="737" spans="1:22" ht="12.7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</row>
    <row r="738" spans="1:22" ht="12.7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</row>
    <row r="739" spans="1:22" ht="12.7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</row>
    <row r="740" spans="1:22" ht="12.7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</row>
    <row r="741" spans="1:22" ht="12.7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</row>
    <row r="742" spans="1:22" ht="12.7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</row>
    <row r="743" spans="1:22" ht="12.7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</row>
    <row r="744" spans="1:22" ht="12.7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</row>
    <row r="745" spans="1:22" ht="12.7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</row>
    <row r="746" spans="1:22" ht="12.7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</row>
    <row r="747" spans="1:22" ht="12.7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</row>
    <row r="748" spans="1:22" ht="12.7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</row>
    <row r="749" spans="1:22" ht="12.7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</row>
    <row r="750" spans="1:22" ht="12.7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</row>
    <row r="751" spans="1:22" ht="12.7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</row>
    <row r="752" spans="1:22" ht="12.7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</row>
    <row r="753" spans="1:22" ht="12.7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</row>
    <row r="754" spans="1:22" ht="12.7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</row>
    <row r="755" spans="1:22" ht="12.7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</row>
    <row r="756" spans="1:22" ht="12.7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</row>
    <row r="757" spans="1:22" ht="12.7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</row>
    <row r="758" spans="1:22" ht="12.7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</row>
    <row r="759" spans="1:22" ht="12.7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</row>
    <row r="760" spans="1:22" ht="12.7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</row>
    <row r="761" spans="1:22" ht="12.7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</row>
    <row r="762" spans="1:22" ht="12.7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</row>
    <row r="763" spans="1:22" ht="12.7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</row>
    <row r="764" spans="1:22" ht="12.7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</row>
    <row r="765" spans="1:22" ht="12.7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</row>
    <row r="766" spans="1:22" ht="12.7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</row>
    <row r="767" spans="1:22" ht="12.7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</row>
    <row r="768" spans="1:22" ht="12.7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</row>
    <row r="769" spans="1:22" ht="12.7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</row>
    <row r="770" spans="1:22" ht="12.7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</row>
    <row r="771" spans="1:22" ht="12.7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</row>
    <row r="772" spans="1:22" ht="12.7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</row>
    <row r="773" spans="1:22" ht="12.7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</row>
    <row r="774" spans="1:22" ht="12.7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</row>
    <row r="775" spans="1:22" ht="12.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</row>
    <row r="776" spans="1:22" ht="12.7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</row>
    <row r="777" spans="1:22" ht="12.7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</row>
    <row r="778" spans="1:22" ht="12.7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</row>
    <row r="779" spans="1:22" ht="12.7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</row>
    <row r="780" spans="1:22" ht="12.7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</row>
    <row r="781" spans="1:22" ht="12.7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</row>
    <row r="782" spans="1:22" ht="12.7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</row>
    <row r="783" spans="1:22" ht="12.7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</row>
    <row r="784" spans="1:22" ht="12.7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</row>
    <row r="785" spans="1:22" ht="12.7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</row>
    <row r="786" spans="1:22" ht="12.7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</row>
    <row r="787" spans="1:22" ht="12.7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</row>
    <row r="788" spans="1:22" ht="12.7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</row>
    <row r="789" spans="1:22" ht="12.7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</row>
    <row r="790" spans="1:22" ht="12.7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</row>
    <row r="791" spans="1:22" ht="12.7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</row>
    <row r="792" spans="1:22" ht="12.7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</row>
    <row r="793" spans="1:22" ht="12.7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</row>
    <row r="794" spans="1:22" ht="12.7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</row>
    <row r="795" spans="1:22" ht="12.7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</row>
    <row r="796" spans="1:22" ht="12.7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</row>
    <row r="797" spans="1:22" ht="12.7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</row>
    <row r="798" spans="1:22" ht="12.7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</row>
    <row r="799" spans="1:22" ht="12.7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</row>
    <row r="800" spans="1:22" ht="12.7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</row>
    <row r="801" spans="1:22" ht="12.7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</row>
    <row r="802" spans="1:22" ht="12.7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</row>
    <row r="803" spans="1:22" ht="12.7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</row>
    <row r="804" spans="1:22" ht="12.7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</row>
    <row r="805" spans="1:22" ht="12.7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</row>
    <row r="806" spans="1:22" ht="12.7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</row>
    <row r="807" spans="1:22" ht="12.7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</row>
    <row r="808" spans="1:22" ht="12.7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</row>
    <row r="809" spans="1:22" ht="12.7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</row>
    <row r="810" spans="1:22" ht="12.7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</row>
    <row r="811" spans="1:22" ht="12.7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</row>
    <row r="812" spans="1:22" ht="12.7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</row>
    <row r="813" spans="1:22" ht="12.7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</row>
    <row r="814" spans="1:22" ht="12.7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</row>
    <row r="815" spans="1:22" ht="12.7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</row>
    <row r="816" spans="1:22" ht="12.7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</row>
    <row r="817" spans="1:22" ht="12.7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</row>
    <row r="818" spans="1:22" ht="12.7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</row>
    <row r="819" spans="1:22" ht="12.7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</row>
    <row r="820" spans="1:22" ht="12.7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</row>
    <row r="821" spans="1:22" ht="12.7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</row>
    <row r="822" spans="1:22" ht="12.7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</row>
    <row r="823" spans="1:22" ht="12.7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</row>
    <row r="824" spans="1:22" ht="12.7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</row>
    <row r="825" spans="1:22" ht="12.7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</row>
    <row r="826" spans="1:22" ht="12.7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</row>
    <row r="827" spans="1:22" ht="12.7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</row>
    <row r="828" spans="1:22" ht="12.7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</row>
    <row r="829" spans="1:22" ht="12.7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</row>
    <row r="830" spans="1:22" ht="12.7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</row>
    <row r="831" spans="1:22" ht="12.7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</row>
    <row r="832" spans="1:22" ht="12.7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</row>
    <row r="833" spans="1:22" ht="12.7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</row>
    <row r="834" spans="1:22" ht="12.7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</row>
    <row r="835" spans="1:22" ht="12.7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</row>
    <row r="836" spans="1:22" ht="12.7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</row>
    <row r="837" spans="1:22" ht="12.7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</row>
    <row r="838" spans="1:22" ht="12.7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</row>
    <row r="839" spans="1:22" ht="12.7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</row>
    <row r="840" spans="1:22" ht="12.7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</row>
    <row r="841" spans="1:22" ht="12.7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</row>
    <row r="842" spans="1:22" ht="12.7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</row>
    <row r="843" spans="1:22" ht="12.7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</row>
    <row r="844" spans="1:22" ht="12.7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</row>
    <row r="845" spans="1:22" ht="12.7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</row>
    <row r="846" spans="1:22" ht="12.7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</row>
    <row r="847" spans="1:22" ht="12.7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</row>
    <row r="848" spans="1:22" ht="12.7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</row>
    <row r="849" spans="1:22" ht="12.7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</row>
    <row r="850" spans="1:22" ht="12.7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</row>
    <row r="851" spans="1:22" ht="12.7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</row>
    <row r="852" spans="1:22" ht="12.7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</row>
    <row r="853" spans="1:22" ht="12.7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</row>
    <row r="854" spans="1:22" ht="12.7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</row>
    <row r="855" spans="1:22" ht="12.7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</row>
    <row r="856" spans="1:22" ht="12.7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</row>
    <row r="857" spans="1:22" ht="12.7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</row>
    <row r="858" spans="1:22" ht="12.7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</row>
    <row r="859" spans="1:22" ht="12.7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</row>
    <row r="860" spans="1:22" ht="12.7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</row>
    <row r="861" spans="1:22" ht="12.7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</row>
    <row r="862" spans="1:22" ht="12.7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</row>
    <row r="863" spans="1:22" ht="12.7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</row>
    <row r="864" spans="1:22" ht="12.7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</row>
    <row r="865" spans="1:22" ht="12.7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</row>
    <row r="866" spans="1:22" ht="12.7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</row>
    <row r="867" spans="1:22" ht="12.7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</row>
    <row r="868" spans="1:22" ht="12.7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</row>
    <row r="869" spans="1:22" ht="12.7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</row>
    <row r="870" spans="1:22" ht="12.7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</row>
    <row r="871" spans="1:22" ht="12.7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</row>
    <row r="872" spans="1:22" ht="12.7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</row>
    <row r="873" spans="1:22" ht="12.7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</row>
    <row r="874" spans="1:22" ht="12.7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</row>
    <row r="875" spans="1:22" ht="12.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</row>
    <row r="876" spans="1:22" ht="12.7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</row>
    <row r="877" spans="1:22" ht="12.7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</row>
    <row r="878" spans="1:22" ht="12.7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</row>
    <row r="879" spans="1:22" ht="12.7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</row>
    <row r="880" spans="1:22" ht="12.7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</row>
    <row r="881" spans="1:22" ht="12.7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</row>
    <row r="882" spans="1:22" ht="12.7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</row>
    <row r="883" spans="1:22" ht="12.7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</row>
    <row r="884" spans="1:22" ht="12.7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</row>
    <row r="885" spans="1:22" ht="12.7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</row>
    <row r="886" spans="1:22" ht="12.7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</row>
    <row r="887" spans="1:22" ht="12.7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</row>
    <row r="888" spans="1:22" ht="12.7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</row>
    <row r="889" spans="1:22" ht="12.7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</row>
    <row r="890" spans="1:22" ht="12.7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</row>
    <row r="891" spans="1:22" ht="12.7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</row>
    <row r="892" spans="1:22" ht="12.7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</row>
    <row r="893" spans="1:22" ht="12.7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</row>
    <row r="894" spans="1:22" ht="12.7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</row>
    <row r="895" spans="1:22" ht="12.7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</row>
    <row r="896" spans="1:22" ht="12.7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</row>
    <row r="897" spans="1:22" ht="12.7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</row>
    <row r="898" spans="1:22" ht="12.7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</row>
    <row r="899" spans="1:22" ht="12.7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</row>
    <row r="900" spans="1:22" ht="12.7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</row>
    <row r="901" spans="1:22" ht="12.7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</row>
    <row r="902" spans="1:22" ht="12.7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</row>
    <row r="903" spans="1:22" ht="12.7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</row>
    <row r="904" spans="1:22" ht="12.7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</row>
    <row r="905" spans="1:22" ht="12.7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</row>
    <row r="906" spans="1:22" ht="12.7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</row>
    <row r="907" spans="1:22" ht="12.7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</row>
    <row r="908" spans="1:22" ht="12.7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</row>
    <row r="909" spans="1:22" ht="12.7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</row>
    <row r="910" spans="1:22" ht="12.7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</row>
    <row r="911" spans="1:22" ht="12.7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</row>
    <row r="912" spans="1:22" ht="12.7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</row>
    <row r="913" spans="1:22" ht="12.7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</row>
    <row r="914" spans="1:22" ht="12.7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</row>
    <row r="915" spans="1:22" ht="12.7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</row>
    <row r="916" spans="1:22" ht="12.7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</row>
    <row r="917" spans="1:22" ht="12.7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</row>
    <row r="918" spans="1:22" ht="12.7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</row>
    <row r="919" spans="1:22" ht="12.7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</row>
    <row r="920" spans="1:22" ht="12.7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</row>
    <row r="921" spans="1:22" ht="12.7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</row>
    <row r="922" spans="1:22" ht="12.7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</row>
    <row r="923" spans="1:22" ht="12.7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</row>
    <row r="924" spans="1:22" ht="12.7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</row>
    <row r="925" spans="1:22" ht="12.7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</row>
    <row r="926" spans="1:22" ht="12.7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</row>
    <row r="927" spans="1:22" ht="12.7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</row>
    <row r="928" spans="1:22" ht="12.7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</row>
    <row r="929" spans="1:22" ht="12.7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</row>
    <row r="930" spans="1:22" ht="12.7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</row>
    <row r="931" spans="1:22" ht="12.7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</row>
    <row r="932" spans="1:22" ht="12.7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</row>
    <row r="933" spans="1:22" ht="12.7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</row>
    <row r="934" spans="1:22" ht="12.7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</row>
    <row r="935" spans="1:22" ht="12.7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</row>
    <row r="936" spans="1:22" ht="12.7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</row>
    <row r="937" spans="1:22" ht="12.7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</row>
    <row r="938" spans="1:22" ht="12.7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</row>
    <row r="939" spans="1:22" ht="12.7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</row>
    <row r="940" spans="1:22" ht="12.7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</row>
    <row r="941" spans="1:22" ht="12.7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</row>
    <row r="942" spans="1:22" ht="12.7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</row>
    <row r="943" spans="1:22" ht="12.7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</row>
    <row r="944" spans="1:22" ht="12.7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</row>
    <row r="945" spans="1:22" ht="12.7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</row>
    <row r="946" spans="1:22" ht="12.7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</row>
    <row r="947" spans="1:22" ht="12.7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</row>
    <row r="948" spans="1:22" ht="12.7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</row>
    <row r="949" spans="1:22" ht="12.7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</row>
    <row r="950" spans="1:22" ht="12.7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</row>
    <row r="951" spans="1:22" ht="12.7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</row>
    <row r="952" spans="1:22" ht="12.7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</row>
    <row r="953" spans="1:22" ht="12.7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</row>
    <row r="954" spans="1:22" ht="12.7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</row>
    <row r="955" spans="1:22" ht="12.7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</row>
    <row r="956" spans="1:22" ht="12.7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</row>
    <row r="957" spans="1:22" ht="12.7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</row>
    <row r="958" spans="1:22" ht="12.7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</row>
    <row r="959" spans="1:22" ht="12.7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</row>
    <row r="960" spans="1:22" ht="12.7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</row>
    <row r="961" spans="1:22" ht="12.7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</row>
    <row r="962" spans="1:22" ht="12.7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</row>
    <row r="963" spans="1:22" ht="12.7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</row>
    <row r="964" spans="1:22" ht="12.7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</row>
    <row r="965" spans="1:22" ht="12.7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</row>
    <row r="966" spans="1:22" ht="12.7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</row>
    <row r="967" spans="1:22" ht="12.7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</row>
    <row r="968" spans="1:22" ht="12.7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</row>
    <row r="969" spans="1:22" ht="12.7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</row>
    <row r="970" spans="1:22" ht="12.7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</row>
    <row r="971" spans="1:22" ht="12.7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</row>
    <row r="972" spans="1:22" ht="12.7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</row>
    <row r="973" spans="1:22" ht="12.7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</row>
    <row r="974" spans="1:22" ht="12.7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</row>
    <row r="975" spans="1:22" ht="12.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</row>
    <row r="976" spans="1:22" ht="12.7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</row>
    <row r="977" spans="1:22" ht="12.7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</row>
    <row r="978" spans="1:22" ht="12.7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</row>
    <row r="979" spans="1:22" ht="12.7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</row>
    <row r="980" spans="1:22" ht="12.7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</row>
    <row r="981" spans="1:22" ht="12.7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</row>
    <row r="982" spans="1:22" ht="12.7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</row>
    <row r="983" spans="1:22" ht="12.7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</row>
    <row r="984" spans="1:22" ht="12.7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</row>
    <row r="985" spans="1:22" ht="12.7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</row>
    <row r="986" spans="1:22" ht="12.7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</row>
    <row r="987" spans="1:22" ht="12.7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</row>
    <row r="988" spans="1:22" ht="12.7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</row>
    <row r="989" spans="1:22" ht="12.7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</row>
    <row r="990" spans="1:22" ht="12.7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</row>
    <row r="991" spans="1:22" ht="12.7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</row>
    <row r="992" spans="1:22" ht="12.7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</row>
    <row r="993" spans="1:22" ht="12.7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</row>
    <row r="994" spans="1:22" ht="12.7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</row>
    <row r="995" spans="1:22" ht="12.7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</row>
    <row r="996" spans="1:22" ht="12.7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</row>
    <row r="997" spans="1:22" ht="12.7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</row>
    <row r="998" spans="1:22" ht="12.7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</row>
    <row r="999" spans="1:22" ht="12.7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</row>
    <row r="1000" spans="1:22" ht="12.7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</row>
  </sheetData>
  <mergeCells count="14">
    <mergeCell ref="A135:A179"/>
    <mergeCell ref="A1:A2"/>
    <mergeCell ref="B1:B2"/>
    <mergeCell ref="C1:D1"/>
    <mergeCell ref="A23:A42"/>
    <mergeCell ref="A43:A62"/>
    <mergeCell ref="A63:A82"/>
    <mergeCell ref="A83:A102"/>
    <mergeCell ref="A103:A118"/>
    <mergeCell ref="E1:H1"/>
    <mergeCell ref="I1:N1"/>
    <mergeCell ref="P1:Q1"/>
    <mergeCell ref="A3:A22"/>
    <mergeCell ref="A119:A134"/>
  </mergeCells>
  <phoneticPr fontId="1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79"/>
  <sheetViews>
    <sheetView topLeftCell="A151" workbookViewId="0">
      <selection activeCell="O165" sqref="O165"/>
    </sheetView>
  </sheetViews>
  <sheetFormatPr defaultColWidth="12.59765625" defaultRowHeight="15.75" customHeight="1"/>
  <sheetData>
    <row r="1" spans="1:26" ht="15" customHeight="1">
      <c r="A1" s="292" t="s">
        <v>0</v>
      </c>
      <c r="B1" s="292" t="s">
        <v>2</v>
      </c>
      <c r="C1" s="302" t="s">
        <v>340</v>
      </c>
      <c r="D1" s="302"/>
      <c r="E1" s="203"/>
      <c r="F1" s="330" t="s">
        <v>341</v>
      </c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1" t="s">
        <v>342</v>
      </c>
      <c r="U1" s="331"/>
      <c r="V1" s="331"/>
      <c r="W1" s="331"/>
      <c r="X1" s="175" t="s">
        <v>229</v>
      </c>
      <c r="Y1" s="300" t="s">
        <v>230</v>
      </c>
      <c r="Z1" s="300"/>
    </row>
    <row r="2" spans="1:26" ht="15.75" customHeight="1">
      <c r="A2" s="292"/>
      <c r="B2" s="292"/>
      <c r="C2" s="176" t="s">
        <v>231</v>
      </c>
      <c r="D2" s="176" t="s">
        <v>232</v>
      </c>
      <c r="E2" s="248" t="s">
        <v>233</v>
      </c>
      <c r="F2" s="248" t="s">
        <v>343</v>
      </c>
      <c r="G2" s="248" t="s">
        <v>344</v>
      </c>
      <c r="H2" s="248" t="s">
        <v>345</v>
      </c>
      <c r="I2" s="248" t="s">
        <v>346</v>
      </c>
      <c r="J2" s="248" t="s">
        <v>347</v>
      </c>
      <c r="K2" s="248" t="s">
        <v>348</v>
      </c>
      <c r="L2" s="248" t="s">
        <v>349</v>
      </c>
      <c r="M2" s="248" t="s">
        <v>350</v>
      </c>
      <c r="N2" s="248" t="s">
        <v>351</v>
      </c>
      <c r="O2" s="248" t="s">
        <v>352</v>
      </c>
      <c r="P2" s="248" t="s">
        <v>353</v>
      </c>
      <c r="Q2" s="248" t="s">
        <v>354</v>
      </c>
      <c r="R2" s="248" t="s">
        <v>355</v>
      </c>
      <c r="S2" s="248" t="s">
        <v>356</v>
      </c>
      <c r="T2" s="178" t="s">
        <v>357</v>
      </c>
      <c r="U2" s="178" t="s">
        <v>240</v>
      </c>
      <c r="V2" s="178" t="s">
        <v>241</v>
      </c>
      <c r="W2" s="178" t="s">
        <v>242</v>
      </c>
      <c r="X2" s="175" t="s">
        <v>243</v>
      </c>
      <c r="Y2" s="179" t="s">
        <v>244</v>
      </c>
      <c r="Z2" s="179" t="s">
        <v>245</v>
      </c>
    </row>
    <row r="3" spans="1:26" ht="15.75" customHeight="1">
      <c r="A3" s="293" t="s">
        <v>3</v>
      </c>
      <c r="B3" s="180" t="s">
        <v>4</v>
      </c>
      <c r="C3" s="197" t="s">
        <v>246</v>
      </c>
      <c r="D3" s="135"/>
      <c r="E3" s="197" t="s">
        <v>358</v>
      </c>
      <c r="F3" s="197" t="s">
        <v>358</v>
      </c>
      <c r="G3" s="197" t="s">
        <v>358</v>
      </c>
      <c r="H3" s="197" t="s">
        <v>358</v>
      </c>
      <c r="I3" s="197" t="s">
        <v>358</v>
      </c>
      <c r="J3" s="197" t="s">
        <v>358</v>
      </c>
      <c r="K3" s="197" t="s">
        <v>358</v>
      </c>
      <c r="L3" s="197" t="s">
        <v>358</v>
      </c>
      <c r="M3" s="197" t="s">
        <v>358</v>
      </c>
      <c r="N3" s="197" t="s">
        <v>358</v>
      </c>
      <c r="O3" s="197" t="s">
        <v>358</v>
      </c>
      <c r="P3" s="197" t="s">
        <v>358</v>
      </c>
      <c r="Q3" s="197" t="s">
        <v>358</v>
      </c>
      <c r="R3" s="197" t="s">
        <v>358</v>
      </c>
      <c r="S3" s="197" t="s">
        <v>358</v>
      </c>
      <c r="T3" s="244">
        <v>5221518</v>
      </c>
      <c r="U3" s="134">
        <v>5221518</v>
      </c>
      <c r="V3" s="134">
        <v>133</v>
      </c>
      <c r="W3" s="134">
        <v>-1.2214972879999999</v>
      </c>
      <c r="X3" s="134" t="b">
        <v>0</v>
      </c>
      <c r="Y3" s="134">
        <v>0.28999999999999998</v>
      </c>
      <c r="Z3" s="134">
        <v>90.29</v>
      </c>
    </row>
    <row r="4" spans="1:26" ht="15.75" customHeight="1">
      <c r="A4" s="293"/>
      <c r="B4" s="180" t="s">
        <v>5</v>
      </c>
      <c r="C4" s="197" t="s">
        <v>246</v>
      </c>
      <c r="D4" s="135"/>
      <c r="E4" s="197" t="s">
        <v>358</v>
      </c>
      <c r="F4" s="197" t="s">
        <v>358</v>
      </c>
      <c r="G4" s="197" t="s">
        <v>358</v>
      </c>
      <c r="H4" s="197" t="s">
        <v>358</v>
      </c>
      <c r="I4" s="197" t="s">
        <v>358</v>
      </c>
      <c r="J4" s="197" t="s">
        <v>358</v>
      </c>
      <c r="K4" s="197" t="s">
        <v>358</v>
      </c>
      <c r="L4" s="197" t="s">
        <v>358</v>
      </c>
      <c r="M4" s="197" t="s">
        <v>358</v>
      </c>
      <c r="N4" s="197" t="s">
        <v>358</v>
      </c>
      <c r="O4" s="197" t="s">
        <v>358</v>
      </c>
      <c r="P4" s="197" t="s">
        <v>358</v>
      </c>
      <c r="Q4" s="197" t="s">
        <v>358</v>
      </c>
      <c r="R4" s="197" t="s">
        <v>358</v>
      </c>
      <c r="S4" s="197" t="s">
        <v>358</v>
      </c>
      <c r="T4" s="244">
        <v>1210230</v>
      </c>
      <c r="U4" s="134">
        <v>1210230</v>
      </c>
      <c r="V4" s="134">
        <v>1</v>
      </c>
      <c r="W4" s="134">
        <v>0.45603158179999997</v>
      </c>
      <c r="X4" s="134" t="b">
        <v>0</v>
      </c>
      <c r="Y4" s="134">
        <v>10</v>
      </c>
      <c r="Z4" s="134">
        <v>100</v>
      </c>
    </row>
    <row r="5" spans="1:26" ht="15.75" customHeight="1">
      <c r="A5" s="293"/>
      <c r="B5" s="180" t="s">
        <v>6</v>
      </c>
      <c r="C5" s="197" t="s">
        <v>246</v>
      </c>
      <c r="D5" s="135"/>
      <c r="E5" s="197" t="s">
        <v>358</v>
      </c>
      <c r="F5" s="197" t="s">
        <v>358</v>
      </c>
      <c r="G5" s="197" t="s">
        <v>358</v>
      </c>
      <c r="H5" s="197" t="s">
        <v>358</v>
      </c>
      <c r="I5" s="197" t="s">
        <v>358</v>
      </c>
      <c r="J5" s="197" t="s">
        <v>358</v>
      </c>
      <c r="K5" s="197" t="s">
        <v>358</v>
      </c>
      <c r="L5" s="197" t="s">
        <v>358</v>
      </c>
      <c r="M5" s="197" t="s">
        <v>358</v>
      </c>
      <c r="N5" s="197" t="s">
        <v>358</v>
      </c>
      <c r="O5" s="197" t="s">
        <v>358</v>
      </c>
      <c r="P5" s="197" t="s">
        <v>358</v>
      </c>
      <c r="Q5" s="197" t="s">
        <v>358</v>
      </c>
      <c r="R5" s="197" t="s">
        <v>358</v>
      </c>
      <c r="S5" s="197" t="s">
        <v>358</v>
      </c>
      <c r="T5" s="244">
        <v>1946070</v>
      </c>
      <c r="U5" s="134">
        <v>1946070</v>
      </c>
      <c r="V5" s="134">
        <v>83</v>
      </c>
      <c r="W5" s="134">
        <v>0.1483017844</v>
      </c>
      <c r="X5" s="134" t="b">
        <v>0</v>
      </c>
      <c r="Y5" s="134">
        <v>3.97</v>
      </c>
      <c r="Z5" s="134">
        <v>93.97</v>
      </c>
    </row>
    <row r="6" spans="1:26" ht="15.75" customHeight="1">
      <c r="A6" s="293"/>
      <c r="B6" s="180" t="s">
        <v>7</v>
      </c>
      <c r="C6" s="197" t="s">
        <v>252</v>
      </c>
      <c r="D6" s="135"/>
      <c r="E6" s="197" t="s">
        <v>358</v>
      </c>
      <c r="F6" s="197" t="s">
        <v>358</v>
      </c>
      <c r="G6" s="197" t="s">
        <v>358</v>
      </c>
      <c r="H6" s="197" t="s">
        <v>358</v>
      </c>
      <c r="I6" s="197" t="s">
        <v>358</v>
      </c>
      <c r="J6" s="197" t="s">
        <v>358</v>
      </c>
      <c r="K6" s="197" t="s">
        <v>358</v>
      </c>
      <c r="L6" s="197" t="s">
        <v>358</v>
      </c>
      <c r="M6" s="197" t="s">
        <v>358</v>
      </c>
      <c r="N6" s="197" t="s">
        <v>358</v>
      </c>
      <c r="O6" s="197" t="s">
        <v>358</v>
      </c>
      <c r="P6" s="197" t="s">
        <v>358</v>
      </c>
      <c r="Q6" s="197" t="s">
        <v>358</v>
      </c>
      <c r="R6" s="197" t="s">
        <v>358</v>
      </c>
      <c r="S6" s="197" t="s">
        <v>358</v>
      </c>
      <c r="T6" s="244">
        <v>2193906</v>
      </c>
      <c r="U6" s="134">
        <v>2193906</v>
      </c>
      <c r="V6" s="134">
        <v>95</v>
      </c>
      <c r="W6" s="134">
        <v>4.46562608E-2</v>
      </c>
      <c r="X6" s="134" t="b">
        <v>0</v>
      </c>
      <c r="Y6" s="134">
        <v>3.09</v>
      </c>
      <c r="Z6" s="134">
        <v>65.16</v>
      </c>
    </row>
    <row r="7" spans="1:26" ht="15.75" customHeight="1">
      <c r="A7" s="293"/>
      <c r="B7" s="180" t="s">
        <v>8</v>
      </c>
      <c r="C7" s="197" t="s">
        <v>246</v>
      </c>
      <c r="D7" s="135"/>
      <c r="E7" s="197" t="s">
        <v>358</v>
      </c>
      <c r="F7" s="197" t="s">
        <v>358</v>
      </c>
      <c r="G7" s="197" t="s">
        <v>358</v>
      </c>
      <c r="H7" s="197" t="s">
        <v>358</v>
      </c>
      <c r="I7" s="197" t="s">
        <v>358</v>
      </c>
      <c r="J7" s="197" t="s">
        <v>358</v>
      </c>
      <c r="K7" s="197" t="s">
        <v>358</v>
      </c>
      <c r="L7" s="197" t="s">
        <v>358</v>
      </c>
      <c r="M7" s="197" t="s">
        <v>358</v>
      </c>
      <c r="N7" s="197" t="s">
        <v>358</v>
      </c>
      <c r="O7" s="197" t="s">
        <v>358</v>
      </c>
      <c r="P7" s="197" t="s">
        <v>358</v>
      </c>
      <c r="Q7" s="197" t="s">
        <v>358</v>
      </c>
      <c r="R7" s="197" t="s">
        <v>358</v>
      </c>
      <c r="S7" s="197" t="s">
        <v>358</v>
      </c>
      <c r="T7" s="244">
        <v>2238978</v>
      </c>
      <c r="U7" s="134">
        <v>2238978</v>
      </c>
      <c r="V7" s="134">
        <v>98</v>
      </c>
      <c r="W7" s="134">
        <v>2.5807057939999999E-2</v>
      </c>
      <c r="X7" s="134" t="b">
        <v>0</v>
      </c>
      <c r="Y7" s="134">
        <v>2.87</v>
      </c>
      <c r="Z7" s="134">
        <v>92.87</v>
      </c>
    </row>
    <row r="8" spans="1:26" ht="15.75" customHeight="1">
      <c r="A8" s="293"/>
      <c r="B8" s="180" t="s">
        <v>9</v>
      </c>
      <c r="C8" s="197" t="s">
        <v>246</v>
      </c>
      <c r="D8" s="135"/>
      <c r="E8" s="197" t="s">
        <v>358</v>
      </c>
      <c r="F8" s="197" t="s">
        <v>358</v>
      </c>
      <c r="G8" s="197" t="s">
        <v>358</v>
      </c>
      <c r="H8" s="197" t="s">
        <v>358</v>
      </c>
      <c r="I8" s="197" t="s">
        <v>358</v>
      </c>
      <c r="J8" s="197" t="s">
        <v>358</v>
      </c>
      <c r="K8" s="197" t="s">
        <v>358</v>
      </c>
      <c r="L8" s="197" t="s">
        <v>358</v>
      </c>
      <c r="M8" s="197" t="s">
        <v>358</v>
      </c>
      <c r="N8" s="197" t="s">
        <v>358</v>
      </c>
      <c r="O8" s="197" t="s">
        <v>358</v>
      </c>
      <c r="P8" s="197" t="s">
        <v>358</v>
      </c>
      <c r="Q8" s="197" t="s">
        <v>358</v>
      </c>
      <c r="R8" s="197" t="s">
        <v>358</v>
      </c>
      <c r="S8" s="197" t="s">
        <v>358</v>
      </c>
      <c r="T8" s="244">
        <v>4171350</v>
      </c>
      <c r="U8" s="134">
        <v>4171350</v>
      </c>
      <c r="V8" s="134">
        <v>121</v>
      </c>
      <c r="W8" s="134">
        <v>-0.78231487639999997</v>
      </c>
      <c r="X8" s="134" t="b">
        <v>0</v>
      </c>
      <c r="Y8" s="134">
        <v>1.18</v>
      </c>
      <c r="Z8" s="134">
        <v>91.18</v>
      </c>
    </row>
    <row r="9" spans="1:26" ht="15.75" customHeight="1">
      <c r="A9" s="293"/>
      <c r="B9" s="140" t="s">
        <v>10</v>
      </c>
      <c r="C9" s="197" t="s">
        <v>248</v>
      </c>
      <c r="D9" s="197" t="s">
        <v>249</v>
      </c>
      <c r="E9" s="197" t="s">
        <v>248</v>
      </c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4" t="s">
        <v>267</v>
      </c>
      <c r="V9" s="134" t="s">
        <v>267</v>
      </c>
      <c r="W9" s="134" t="s">
        <v>267</v>
      </c>
      <c r="X9" s="134" t="b">
        <v>0</v>
      </c>
      <c r="Y9" s="134">
        <v>0</v>
      </c>
      <c r="Z9" s="134">
        <v>0</v>
      </c>
    </row>
    <row r="10" spans="1:26" ht="15.75" customHeight="1">
      <c r="A10" s="293"/>
      <c r="B10" s="180" t="s">
        <v>11</v>
      </c>
      <c r="C10" s="197" t="s">
        <v>252</v>
      </c>
      <c r="D10" s="135"/>
      <c r="E10" s="197" t="s">
        <v>358</v>
      </c>
      <c r="F10" s="197" t="s">
        <v>358</v>
      </c>
      <c r="G10" s="197" t="s">
        <v>358</v>
      </c>
      <c r="H10" s="197" t="s">
        <v>358</v>
      </c>
      <c r="I10" s="197" t="s">
        <v>358</v>
      </c>
      <c r="J10" s="197" t="s">
        <v>358</v>
      </c>
      <c r="K10" s="197" t="s">
        <v>358</v>
      </c>
      <c r="L10" s="197" t="s">
        <v>358</v>
      </c>
      <c r="M10" s="197" t="s">
        <v>358</v>
      </c>
      <c r="N10" s="197" t="s">
        <v>358</v>
      </c>
      <c r="O10" s="197" t="s">
        <v>358</v>
      </c>
      <c r="P10" s="197" t="s">
        <v>358</v>
      </c>
      <c r="Q10" s="197" t="s">
        <v>358</v>
      </c>
      <c r="R10" s="197" t="s">
        <v>358</v>
      </c>
      <c r="S10" s="197" t="s">
        <v>358</v>
      </c>
      <c r="T10" s="244">
        <v>1228398</v>
      </c>
      <c r="U10" s="134">
        <v>1228398</v>
      </c>
      <c r="V10" s="134">
        <v>8</v>
      </c>
      <c r="W10" s="134">
        <v>0.44843368700000003</v>
      </c>
      <c r="X10" s="134" t="b">
        <v>0</v>
      </c>
      <c r="Y10" s="134">
        <v>9.49</v>
      </c>
      <c r="Z10" s="134">
        <v>69.64</v>
      </c>
    </row>
    <row r="11" spans="1:26" ht="15.75" customHeight="1">
      <c r="A11" s="293"/>
      <c r="B11" s="180" t="s">
        <v>12</v>
      </c>
      <c r="C11" s="197" t="s">
        <v>246</v>
      </c>
      <c r="D11" s="135"/>
      <c r="E11" s="197" t="s">
        <v>358</v>
      </c>
      <c r="F11" s="197" t="s">
        <v>358</v>
      </c>
      <c r="G11" s="197" t="s">
        <v>358</v>
      </c>
      <c r="H11" s="197" t="s">
        <v>358</v>
      </c>
      <c r="I11" s="197" t="s">
        <v>358</v>
      </c>
      <c r="J11" s="197" t="s">
        <v>358</v>
      </c>
      <c r="K11" s="197" t="s">
        <v>358</v>
      </c>
      <c r="L11" s="197" t="s">
        <v>358</v>
      </c>
      <c r="M11" s="197" t="s">
        <v>358</v>
      </c>
      <c r="N11" s="197" t="s">
        <v>358</v>
      </c>
      <c r="O11" s="197" t="s">
        <v>358</v>
      </c>
      <c r="P11" s="197" t="s">
        <v>358</v>
      </c>
      <c r="Q11" s="197" t="s">
        <v>358</v>
      </c>
      <c r="R11" s="197" t="s">
        <v>358</v>
      </c>
      <c r="S11" s="197" t="s">
        <v>358</v>
      </c>
      <c r="T11" s="244">
        <v>1460394</v>
      </c>
      <c r="U11" s="134">
        <v>1460394</v>
      </c>
      <c r="V11" s="134">
        <v>62</v>
      </c>
      <c r="W11" s="134">
        <v>0.35141248390000002</v>
      </c>
      <c r="X11" s="134" t="b">
        <v>0</v>
      </c>
      <c r="Y11" s="134">
        <v>5.51</v>
      </c>
      <c r="Z11" s="134">
        <v>95.51</v>
      </c>
    </row>
    <row r="12" spans="1:26" ht="15.75" customHeight="1">
      <c r="A12" s="293"/>
      <c r="B12" s="180" t="s">
        <v>13</v>
      </c>
      <c r="C12" s="197" t="s">
        <v>248</v>
      </c>
      <c r="D12" s="197" t="s">
        <v>249</v>
      </c>
      <c r="E12" s="197" t="s">
        <v>248</v>
      </c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4" t="s">
        <v>267</v>
      </c>
      <c r="V12" s="134" t="s">
        <v>267</v>
      </c>
      <c r="W12" s="134" t="s">
        <v>267</v>
      </c>
      <c r="X12" s="134" t="b">
        <v>0</v>
      </c>
      <c r="Y12" s="134">
        <v>0</v>
      </c>
      <c r="Z12" s="134">
        <v>0</v>
      </c>
    </row>
    <row r="13" spans="1:26" ht="15.75" customHeight="1">
      <c r="A13" s="293"/>
      <c r="B13" s="180" t="s">
        <v>14</v>
      </c>
      <c r="C13" s="197" t="s">
        <v>246</v>
      </c>
      <c r="D13" s="135"/>
      <c r="E13" s="197" t="s">
        <v>358</v>
      </c>
      <c r="F13" s="197" t="s">
        <v>358</v>
      </c>
      <c r="G13" s="197" t="s">
        <v>358</v>
      </c>
      <c r="H13" s="197" t="s">
        <v>358</v>
      </c>
      <c r="I13" s="197" t="s">
        <v>358</v>
      </c>
      <c r="J13" s="197" t="s">
        <v>358</v>
      </c>
      <c r="K13" s="197" t="s">
        <v>358</v>
      </c>
      <c r="L13" s="197" t="s">
        <v>358</v>
      </c>
      <c r="M13" s="197" t="s">
        <v>358</v>
      </c>
      <c r="N13" s="197" t="s">
        <v>358</v>
      </c>
      <c r="O13" s="197" t="s">
        <v>358</v>
      </c>
      <c r="P13" s="197" t="s">
        <v>358</v>
      </c>
      <c r="Q13" s="197" t="s">
        <v>358</v>
      </c>
      <c r="R13" s="197" t="s">
        <v>358</v>
      </c>
      <c r="S13" s="197" t="s">
        <v>358</v>
      </c>
      <c r="T13" s="244">
        <v>1210230</v>
      </c>
      <c r="U13" s="134">
        <v>1210230</v>
      </c>
      <c r="V13" s="134">
        <v>1</v>
      </c>
      <c r="W13" s="134">
        <v>0.45603158179999997</v>
      </c>
      <c r="X13" s="134" t="b">
        <v>0</v>
      </c>
      <c r="Y13" s="134">
        <v>10</v>
      </c>
      <c r="Z13" s="134">
        <v>100</v>
      </c>
    </row>
    <row r="14" spans="1:26" ht="15.75" customHeight="1">
      <c r="A14" s="293"/>
      <c r="B14" s="180" t="s">
        <v>15</v>
      </c>
      <c r="C14" s="135"/>
      <c r="D14" s="135"/>
      <c r="E14" s="197" t="s">
        <v>358</v>
      </c>
      <c r="F14" s="197" t="s">
        <v>358</v>
      </c>
      <c r="G14" s="197" t="s">
        <v>358</v>
      </c>
      <c r="H14" s="197" t="s">
        <v>358</v>
      </c>
      <c r="I14" s="197" t="s">
        <v>358</v>
      </c>
      <c r="J14" s="197" t="s">
        <v>358</v>
      </c>
      <c r="K14" s="197" t="s">
        <v>358</v>
      </c>
      <c r="L14" s="197" t="s">
        <v>358</v>
      </c>
      <c r="M14" s="197" t="s">
        <v>358</v>
      </c>
      <c r="N14" s="197" t="s">
        <v>358</v>
      </c>
      <c r="O14" s="197" t="s">
        <v>358</v>
      </c>
      <c r="P14" s="197" t="s">
        <v>358</v>
      </c>
      <c r="Q14" s="197" t="s">
        <v>358</v>
      </c>
      <c r="R14" s="197" t="s">
        <v>248</v>
      </c>
      <c r="S14" s="197" t="s">
        <v>358</v>
      </c>
      <c r="T14" s="135"/>
      <c r="U14" s="134" t="s">
        <v>267</v>
      </c>
      <c r="V14" s="134" t="s">
        <v>267</v>
      </c>
      <c r="W14" s="134" t="s">
        <v>267</v>
      </c>
      <c r="X14" s="134" t="b">
        <v>0</v>
      </c>
      <c r="Y14" s="134">
        <v>0</v>
      </c>
      <c r="Z14" s="134">
        <v>0</v>
      </c>
    </row>
    <row r="15" spans="1:26" ht="15.75" customHeight="1">
      <c r="A15" s="293"/>
      <c r="B15" s="180" t="s">
        <v>16</v>
      </c>
      <c r="C15" s="197" t="s">
        <v>246</v>
      </c>
      <c r="D15" s="135"/>
      <c r="E15" s="197" t="s">
        <v>358</v>
      </c>
      <c r="F15" s="197" t="s">
        <v>358</v>
      </c>
      <c r="G15" s="197" t="s">
        <v>358</v>
      </c>
      <c r="H15" s="197" t="s">
        <v>358</v>
      </c>
      <c r="I15" s="197" t="s">
        <v>358</v>
      </c>
      <c r="J15" s="197" t="s">
        <v>358</v>
      </c>
      <c r="K15" s="197" t="s">
        <v>358</v>
      </c>
      <c r="L15" s="197" t="s">
        <v>358</v>
      </c>
      <c r="M15" s="197" t="s">
        <v>358</v>
      </c>
      <c r="N15" s="197" t="s">
        <v>358</v>
      </c>
      <c r="O15" s="197" t="s">
        <v>358</v>
      </c>
      <c r="P15" s="197" t="s">
        <v>358</v>
      </c>
      <c r="Q15" s="197" t="s">
        <v>358</v>
      </c>
      <c r="R15" s="197" t="s">
        <v>358</v>
      </c>
      <c r="S15" s="197" t="s">
        <v>358</v>
      </c>
      <c r="T15" s="244">
        <v>1231542</v>
      </c>
      <c r="U15" s="134">
        <v>1231542</v>
      </c>
      <c r="V15" s="134">
        <v>30</v>
      </c>
      <c r="W15" s="134">
        <v>0.44711885969999998</v>
      </c>
      <c r="X15" s="134" t="b">
        <v>0</v>
      </c>
      <c r="Y15" s="134">
        <v>7.87</v>
      </c>
      <c r="Z15" s="134">
        <v>97.87</v>
      </c>
    </row>
    <row r="16" spans="1:26" ht="15.75" customHeight="1">
      <c r="A16" s="293"/>
      <c r="B16" s="140" t="s">
        <v>17</v>
      </c>
      <c r="C16" s="197" t="s">
        <v>248</v>
      </c>
      <c r="D16" s="197" t="s">
        <v>249</v>
      </c>
      <c r="E16" s="197" t="s">
        <v>248</v>
      </c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4" t="s">
        <v>267</v>
      </c>
      <c r="V16" s="134" t="s">
        <v>267</v>
      </c>
      <c r="W16" s="134" t="s">
        <v>267</v>
      </c>
      <c r="X16" s="134" t="b">
        <v>0</v>
      </c>
      <c r="Y16" s="134">
        <v>0</v>
      </c>
      <c r="Z16" s="134">
        <v>0</v>
      </c>
    </row>
    <row r="17" spans="1:26" ht="15.75" customHeight="1">
      <c r="A17" s="293"/>
      <c r="B17" s="180" t="s">
        <v>18</v>
      </c>
      <c r="C17" s="197" t="s">
        <v>246</v>
      </c>
      <c r="D17" s="135"/>
      <c r="E17" s="197" t="s">
        <v>358</v>
      </c>
      <c r="F17" s="197" t="s">
        <v>358</v>
      </c>
      <c r="G17" s="197" t="s">
        <v>358</v>
      </c>
      <c r="H17" s="197" t="s">
        <v>358</v>
      </c>
      <c r="I17" s="197" t="s">
        <v>358</v>
      </c>
      <c r="J17" s="197" t="s">
        <v>358</v>
      </c>
      <c r="K17" s="197" t="s">
        <v>358</v>
      </c>
      <c r="L17" s="197" t="s">
        <v>358</v>
      </c>
      <c r="M17" s="197" t="s">
        <v>358</v>
      </c>
      <c r="N17" s="197" t="s">
        <v>358</v>
      </c>
      <c r="O17" s="197" t="s">
        <v>358</v>
      </c>
      <c r="P17" s="197" t="s">
        <v>358</v>
      </c>
      <c r="Q17" s="197" t="s">
        <v>358</v>
      </c>
      <c r="R17" s="197" t="s">
        <v>358</v>
      </c>
      <c r="S17" s="197" t="s">
        <v>358</v>
      </c>
      <c r="T17" s="244">
        <v>1326570</v>
      </c>
      <c r="U17" s="134">
        <v>1326570</v>
      </c>
      <c r="V17" s="134">
        <v>49</v>
      </c>
      <c r="W17" s="134">
        <v>0.40737795519999997</v>
      </c>
      <c r="X17" s="134" t="b">
        <v>0</v>
      </c>
      <c r="Y17" s="134">
        <v>6.47</v>
      </c>
      <c r="Z17" s="134">
        <v>96.47</v>
      </c>
    </row>
    <row r="18" spans="1:26" ht="15.75" customHeight="1">
      <c r="A18" s="293"/>
      <c r="B18" s="180" t="s">
        <v>19</v>
      </c>
      <c r="C18" s="197" t="s">
        <v>246</v>
      </c>
      <c r="D18" s="135"/>
      <c r="E18" s="197" t="s">
        <v>358</v>
      </c>
      <c r="F18" s="197" t="s">
        <v>358</v>
      </c>
      <c r="G18" s="197" t="s">
        <v>358</v>
      </c>
      <c r="H18" s="197" t="s">
        <v>358</v>
      </c>
      <c r="I18" s="197" t="s">
        <v>358</v>
      </c>
      <c r="J18" s="197" t="s">
        <v>358</v>
      </c>
      <c r="K18" s="197" t="s">
        <v>358</v>
      </c>
      <c r="L18" s="197" t="s">
        <v>358</v>
      </c>
      <c r="M18" s="197" t="s">
        <v>358</v>
      </c>
      <c r="N18" s="197" t="s">
        <v>358</v>
      </c>
      <c r="O18" s="197" t="s">
        <v>358</v>
      </c>
      <c r="P18" s="197" t="s">
        <v>358</v>
      </c>
      <c r="Q18" s="197" t="s">
        <v>358</v>
      </c>
      <c r="R18" s="197" t="s">
        <v>358</v>
      </c>
      <c r="S18" s="197" t="s">
        <v>358</v>
      </c>
      <c r="T18" s="244">
        <v>1909638</v>
      </c>
      <c r="U18" s="134">
        <v>1909638</v>
      </c>
      <c r="V18" s="134">
        <v>82</v>
      </c>
      <c r="W18" s="134">
        <v>0.16353772150000001</v>
      </c>
      <c r="X18" s="134" t="b">
        <v>0</v>
      </c>
      <c r="Y18" s="134">
        <v>4.04</v>
      </c>
      <c r="Z18" s="134">
        <v>94.04</v>
      </c>
    </row>
    <row r="19" spans="1:26" ht="15.75" customHeight="1">
      <c r="A19" s="293"/>
      <c r="B19" s="180" t="s">
        <v>20</v>
      </c>
      <c r="C19" s="197" t="s">
        <v>246</v>
      </c>
      <c r="D19" s="135"/>
      <c r="E19" s="197" t="s">
        <v>358</v>
      </c>
      <c r="F19" s="197" t="s">
        <v>358</v>
      </c>
      <c r="G19" s="197" t="s">
        <v>358</v>
      </c>
      <c r="H19" s="197" t="s">
        <v>358</v>
      </c>
      <c r="I19" s="197" t="s">
        <v>358</v>
      </c>
      <c r="J19" s="197" t="s">
        <v>358</v>
      </c>
      <c r="K19" s="197" t="s">
        <v>358</v>
      </c>
      <c r="L19" s="197" t="s">
        <v>358</v>
      </c>
      <c r="M19" s="197" t="s">
        <v>358</v>
      </c>
      <c r="N19" s="197" t="s">
        <v>358</v>
      </c>
      <c r="O19" s="197" t="s">
        <v>358</v>
      </c>
      <c r="P19" s="197" t="s">
        <v>358</v>
      </c>
      <c r="Q19" s="197" t="s">
        <v>358</v>
      </c>
      <c r="R19" s="197" t="s">
        <v>358</v>
      </c>
      <c r="S19" s="197" t="s">
        <v>358</v>
      </c>
      <c r="T19" s="244">
        <v>1327494</v>
      </c>
      <c r="U19" s="134">
        <v>1327494</v>
      </c>
      <c r="V19" s="134">
        <v>50</v>
      </c>
      <c r="W19" s="134">
        <v>0.40699153649999997</v>
      </c>
      <c r="X19" s="134" t="b">
        <v>0</v>
      </c>
      <c r="Y19" s="134">
        <v>6.4</v>
      </c>
      <c r="Z19" s="134">
        <v>96.4</v>
      </c>
    </row>
    <row r="20" spans="1:26" ht="15.75" customHeight="1">
      <c r="A20" s="293"/>
      <c r="B20" s="180" t="s">
        <v>21</v>
      </c>
      <c r="C20" s="197" t="s">
        <v>246</v>
      </c>
      <c r="D20" s="135"/>
      <c r="E20" s="197" t="s">
        <v>358</v>
      </c>
      <c r="F20" s="197" t="s">
        <v>358</v>
      </c>
      <c r="G20" s="197" t="s">
        <v>358</v>
      </c>
      <c r="H20" s="197" t="s">
        <v>358</v>
      </c>
      <c r="I20" s="197" t="s">
        <v>358</v>
      </c>
      <c r="J20" s="197" t="s">
        <v>358</v>
      </c>
      <c r="K20" s="197" t="s">
        <v>358</v>
      </c>
      <c r="L20" s="197" t="s">
        <v>358</v>
      </c>
      <c r="M20" s="197" t="s">
        <v>358</v>
      </c>
      <c r="N20" s="197" t="s">
        <v>358</v>
      </c>
      <c r="O20" s="197" t="s">
        <v>358</v>
      </c>
      <c r="P20" s="197" t="s">
        <v>358</v>
      </c>
      <c r="Q20" s="197" t="s">
        <v>358</v>
      </c>
      <c r="R20" s="197" t="s">
        <v>358</v>
      </c>
      <c r="S20" s="197" t="s">
        <v>358</v>
      </c>
      <c r="T20" s="244">
        <v>1210722</v>
      </c>
      <c r="U20" s="134">
        <v>1210722</v>
      </c>
      <c r="V20" s="134">
        <v>4</v>
      </c>
      <c r="W20" s="134">
        <v>0.45582582640000002</v>
      </c>
      <c r="X20" s="134" t="b">
        <v>0</v>
      </c>
      <c r="Y20" s="134">
        <v>9.7799999999999994</v>
      </c>
      <c r="Z20" s="134">
        <v>99.78</v>
      </c>
    </row>
    <row r="21" spans="1:26" ht="15.75" customHeight="1">
      <c r="A21" s="293"/>
      <c r="B21" s="180" t="s">
        <v>22</v>
      </c>
      <c r="C21" s="197" t="s">
        <v>246</v>
      </c>
      <c r="D21" s="135"/>
      <c r="E21" s="197" t="s">
        <v>358</v>
      </c>
      <c r="F21" s="197" t="s">
        <v>358</v>
      </c>
      <c r="G21" s="197" t="s">
        <v>358</v>
      </c>
      <c r="H21" s="197" t="s">
        <v>358</v>
      </c>
      <c r="I21" s="197" t="s">
        <v>358</v>
      </c>
      <c r="J21" s="197" t="s">
        <v>358</v>
      </c>
      <c r="K21" s="197" t="s">
        <v>358</v>
      </c>
      <c r="L21" s="197" t="s">
        <v>358</v>
      </c>
      <c r="M21" s="197" t="s">
        <v>358</v>
      </c>
      <c r="N21" s="197" t="s">
        <v>358</v>
      </c>
      <c r="O21" s="197" t="s">
        <v>358</v>
      </c>
      <c r="P21" s="197" t="s">
        <v>358</v>
      </c>
      <c r="Q21" s="197" t="s">
        <v>358</v>
      </c>
      <c r="R21" s="197" t="s">
        <v>358</v>
      </c>
      <c r="S21" s="197" t="s">
        <v>358</v>
      </c>
      <c r="T21" s="244">
        <v>1251486</v>
      </c>
      <c r="U21" s="134">
        <v>1251486</v>
      </c>
      <c r="V21" s="134">
        <v>40</v>
      </c>
      <c r="W21" s="134">
        <v>0.43877823799999999</v>
      </c>
      <c r="X21" s="134" t="b">
        <v>0</v>
      </c>
      <c r="Y21" s="134">
        <v>7.13</v>
      </c>
      <c r="Z21" s="134">
        <v>97.13</v>
      </c>
    </row>
    <row r="22" spans="1:26" ht="15.75" customHeight="1">
      <c r="A22" s="293"/>
      <c r="B22" s="180" t="s">
        <v>23</v>
      </c>
      <c r="C22" s="197" t="s">
        <v>248</v>
      </c>
      <c r="D22" s="197" t="s">
        <v>249</v>
      </c>
      <c r="E22" s="197" t="s">
        <v>248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4" t="s">
        <v>267</v>
      </c>
      <c r="V22" s="134" t="s">
        <v>267</v>
      </c>
      <c r="W22" s="134" t="s">
        <v>267</v>
      </c>
      <c r="X22" s="134" t="b">
        <v>0</v>
      </c>
      <c r="Y22" s="134">
        <v>0</v>
      </c>
      <c r="Z22" s="134">
        <v>0</v>
      </c>
    </row>
    <row r="23" spans="1:26" ht="15.75" customHeight="1">
      <c r="A23" s="294" t="s">
        <v>24</v>
      </c>
      <c r="B23" s="182" t="s">
        <v>25</v>
      </c>
      <c r="C23" s="135"/>
      <c r="D23" s="197" t="s">
        <v>359</v>
      </c>
      <c r="E23" s="197" t="s">
        <v>358</v>
      </c>
      <c r="F23" s="197" t="s">
        <v>358</v>
      </c>
      <c r="G23" s="197" t="s">
        <v>248</v>
      </c>
      <c r="H23" s="197" t="s">
        <v>358</v>
      </c>
      <c r="I23" s="197" t="s">
        <v>358</v>
      </c>
      <c r="J23" s="197" t="s">
        <v>358</v>
      </c>
      <c r="K23" s="197" t="s">
        <v>358</v>
      </c>
      <c r="L23" s="197" t="s">
        <v>358</v>
      </c>
      <c r="M23" s="197" t="s">
        <v>358</v>
      </c>
      <c r="N23" s="197" t="s">
        <v>358</v>
      </c>
      <c r="O23" s="197" t="s">
        <v>358</v>
      </c>
      <c r="P23" s="197" t="s">
        <v>358</v>
      </c>
      <c r="Q23" s="197" t="s">
        <v>358</v>
      </c>
      <c r="R23" s="197" t="s">
        <v>358</v>
      </c>
      <c r="S23" s="197" t="s">
        <v>358</v>
      </c>
      <c r="T23" s="135"/>
      <c r="U23" s="134" t="s">
        <v>267</v>
      </c>
      <c r="V23" s="134" t="s">
        <v>267</v>
      </c>
      <c r="W23" s="134" t="s">
        <v>267</v>
      </c>
      <c r="X23" s="134" t="b">
        <v>0</v>
      </c>
      <c r="Y23" s="134">
        <v>0</v>
      </c>
      <c r="Z23" s="134">
        <v>57.4</v>
      </c>
    </row>
    <row r="24" spans="1:26" ht="15.75" customHeight="1">
      <c r="A24" s="294"/>
      <c r="B24" s="182" t="s">
        <v>26</v>
      </c>
      <c r="C24" s="197" t="s">
        <v>246</v>
      </c>
      <c r="D24" s="135"/>
      <c r="E24" s="197" t="s">
        <v>358</v>
      </c>
      <c r="F24" s="197" t="s">
        <v>358</v>
      </c>
      <c r="G24" s="197" t="s">
        <v>358</v>
      </c>
      <c r="H24" s="197" t="s">
        <v>358</v>
      </c>
      <c r="I24" s="197" t="s">
        <v>358</v>
      </c>
      <c r="J24" s="197" t="s">
        <v>358</v>
      </c>
      <c r="K24" s="197" t="s">
        <v>358</v>
      </c>
      <c r="L24" s="197" t="s">
        <v>358</v>
      </c>
      <c r="M24" s="197" t="s">
        <v>358</v>
      </c>
      <c r="N24" s="197" t="s">
        <v>358</v>
      </c>
      <c r="O24" s="197" t="s">
        <v>358</v>
      </c>
      <c r="P24" s="197" t="s">
        <v>358</v>
      </c>
      <c r="Q24" s="197" t="s">
        <v>358</v>
      </c>
      <c r="R24" s="197" t="s">
        <v>358</v>
      </c>
      <c r="S24" s="197" t="s">
        <v>358</v>
      </c>
      <c r="T24" s="244">
        <v>1229934</v>
      </c>
      <c r="U24" s="134">
        <v>1229934</v>
      </c>
      <c r="V24" s="134">
        <v>13</v>
      </c>
      <c r="W24" s="134">
        <v>0.44779132859999998</v>
      </c>
      <c r="X24" s="134" t="b">
        <v>0</v>
      </c>
      <c r="Y24" s="134">
        <v>9.1199999999999992</v>
      </c>
      <c r="Z24" s="134">
        <v>99.12</v>
      </c>
    </row>
    <row r="25" spans="1:26" ht="15.75" customHeight="1">
      <c r="A25" s="294"/>
      <c r="B25" s="182" t="s">
        <v>27</v>
      </c>
      <c r="C25" s="197" t="s">
        <v>248</v>
      </c>
      <c r="D25" s="197" t="s">
        <v>249</v>
      </c>
      <c r="E25" s="197" t="s">
        <v>248</v>
      </c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4" t="s">
        <v>267</v>
      </c>
      <c r="V25" s="134" t="s">
        <v>267</v>
      </c>
      <c r="W25" s="134" t="s">
        <v>267</v>
      </c>
      <c r="X25" s="134" t="b">
        <v>0</v>
      </c>
      <c r="Y25" s="134">
        <v>0</v>
      </c>
      <c r="Z25" s="134">
        <v>0</v>
      </c>
    </row>
    <row r="26" spans="1:26" ht="15.75" customHeight="1">
      <c r="A26" s="294"/>
      <c r="B26" s="182" t="s">
        <v>28</v>
      </c>
      <c r="C26" s="197" t="s">
        <v>246</v>
      </c>
      <c r="D26" s="135"/>
      <c r="E26" s="197" t="s">
        <v>358</v>
      </c>
      <c r="F26" s="197" t="s">
        <v>358</v>
      </c>
      <c r="G26" s="197" t="s">
        <v>358</v>
      </c>
      <c r="H26" s="197" t="s">
        <v>358</v>
      </c>
      <c r="I26" s="197" t="s">
        <v>358</v>
      </c>
      <c r="J26" s="197" t="s">
        <v>358</v>
      </c>
      <c r="K26" s="197" t="s">
        <v>358</v>
      </c>
      <c r="L26" s="197" t="s">
        <v>358</v>
      </c>
      <c r="M26" s="197" t="s">
        <v>358</v>
      </c>
      <c r="N26" s="197" t="s">
        <v>358</v>
      </c>
      <c r="O26" s="197" t="s">
        <v>358</v>
      </c>
      <c r="P26" s="197" t="s">
        <v>358</v>
      </c>
      <c r="Q26" s="197" t="s">
        <v>358</v>
      </c>
      <c r="R26" s="197" t="s">
        <v>358</v>
      </c>
      <c r="S26" s="197" t="s">
        <v>358</v>
      </c>
      <c r="T26" s="244">
        <v>1733382</v>
      </c>
      <c r="U26" s="134">
        <v>1733382</v>
      </c>
      <c r="V26" s="134">
        <v>77</v>
      </c>
      <c r="W26" s="134">
        <v>0.2372483423</v>
      </c>
      <c r="X26" s="134" t="b">
        <v>0</v>
      </c>
      <c r="Y26" s="134">
        <v>4.41</v>
      </c>
      <c r="Z26" s="134">
        <v>94.41</v>
      </c>
    </row>
    <row r="27" spans="1:26" ht="15.75" customHeight="1">
      <c r="A27" s="294"/>
      <c r="B27" s="182" t="s">
        <v>29</v>
      </c>
      <c r="C27" s="197" t="s">
        <v>248</v>
      </c>
      <c r="D27" s="197" t="s">
        <v>249</v>
      </c>
      <c r="E27" s="197" t="s">
        <v>248</v>
      </c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4" t="s">
        <v>267</v>
      </c>
      <c r="V27" s="134" t="s">
        <v>267</v>
      </c>
      <c r="W27" s="134" t="s">
        <v>267</v>
      </c>
      <c r="X27" s="134" t="b">
        <v>0</v>
      </c>
      <c r="Y27" s="134">
        <v>0</v>
      </c>
      <c r="Z27" s="134">
        <v>0</v>
      </c>
    </row>
    <row r="28" spans="1:26" ht="15.75" customHeight="1">
      <c r="A28" s="294"/>
      <c r="B28" s="182" t="s">
        <v>31</v>
      </c>
      <c r="C28" s="197" t="s">
        <v>246</v>
      </c>
      <c r="D28" s="135"/>
      <c r="E28" s="197" t="s">
        <v>358</v>
      </c>
      <c r="F28" s="197" t="s">
        <v>358</v>
      </c>
      <c r="G28" s="197" t="s">
        <v>358</v>
      </c>
      <c r="H28" s="197" t="s">
        <v>358</v>
      </c>
      <c r="I28" s="197" t="s">
        <v>358</v>
      </c>
      <c r="J28" s="197" t="s">
        <v>358</v>
      </c>
      <c r="K28" s="197" t="s">
        <v>358</v>
      </c>
      <c r="L28" s="197" t="s">
        <v>358</v>
      </c>
      <c r="M28" s="197" t="s">
        <v>358</v>
      </c>
      <c r="N28" s="197" t="s">
        <v>358</v>
      </c>
      <c r="O28" s="197" t="s">
        <v>358</v>
      </c>
      <c r="P28" s="197" t="s">
        <v>358</v>
      </c>
      <c r="Q28" s="197" t="s">
        <v>358</v>
      </c>
      <c r="R28" s="197" t="s">
        <v>358</v>
      </c>
      <c r="S28" s="197" t="s">
        <v>358</v>
      </c>
      <c r="T28" s="244">
        <v>1368162</v>
      </c>
      <c r="U28" s="134">
        <v>1368162</v>
      </c>
      <c r="V28" s="134">
        <v>55</v>
      </c>
      <c r="W28" s="134">
        <v>0.38998409550000002</v>
      </c>
      <c r="X28" s="134" t="b">
        <v>0</v>
      </c>
      <c r="Y28" s="134">
        <v>6.03</v>
      </c>
      <c r="Z28" s="134">
        <v>96.03</v>
      </c>
    </row>
    <row r="29" spans="1:26" ht="15.75" customHeight="1">
      <c r="A29" s="294"/>
      <c r="B29" s="182" t="s">
        <v>32</v>
      </c>
      <c r="C29" s="197" t="s">
        <v>246</v>
      </c>
      <c r="D29" s="135"/>
      <c r="E29" s="197" t="s">
        <v>358</v>
      </c>
      <c r="F29" s="197" t="s">
        <v>358</v>
      </c>
      <c r="G29" s="197" t="s">
        <v>358</v>
      </c>
      <c r="H29" s="197" t="s">
        <v>358</v>
      </c>
      <c r="I29" s="197" t="s">
        <v>358</v>
      </c>
      <c r="J29" s="197" t="s">
        <v>358</v>
      </c>
      <c r="K29" s="197" t="s">
        <v>358</v>
      </c>
      <c r="L29" s="197" t="s">
        <v>358</v>
      </c>
      <c r="M29" s="197" t="s">
        <v>358</v>
      </c>
      <c r="N29" s="197" t="s">
        <v>358</v>
      </c>
      <c r="O29" s="197" t="s">
        <v>358</v>
      </c>
      <c r="P29" s="197" t="s">
        <v>358</v>
      </c>
      <c r="Q29" s="197" t="s">
        <v>358</v>
      </c>
      <c r="R29" s="197" t="s">
        <v>358</v>
      </c>
      <c r="S29" s="197" t="s">
        <v>358</v>
      </c>
      <c r="T29" s="244">
        <v>1231170</v>
      </c>
      <c r="U29" s="134">
        <v>1231170</v>
      </c>
      <c r="V29" s="134">
        <v>25</v>
      </c>
      <c r="W29" s="134">
        <v>0.44727443090000002</v>
      </c>
      <c r="X29" s="134" t="b">
        <v>0</v>
      </c>
      <c r="Y29" s="134">
        <v>8.24</v>
      </c>
      <c r="Z29" s="134">
        <v>98.24</v>
      </c>
    </row>
    <row r="30" spans="1:26" ht="15.75" customHeight="1">
      <c r="A30" s="294"/>
      <c r="B30" s="182" t="s">
        <v>33</v>
      </c>
      <c r="C30" s="197" t="s">
        <v>248</v>
      </c>
      <c r="D30" s="197" t="s">
        <v>249</v>
      </c>
      <c r="E30" s="197" t="s">
        <v>248</v>
      </c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4" t="s">
        <v>267</v>
      </c>
      <c r="V30" s="134" t="s">
        <v>267</v>
      </c>
      <c r="W30" s="134" t="s">
        <v>267</v>
      </c>
      <c r="X30" s="134" t="b">
        <v>0</v>
      </c>
      <c r="Y30" s="134">
        <v>0</v>
      </c>
      <c r="Z30" s="134">
        <v>0</v>
      </c>
    </row>
    <row r="31" spans="1:26" ht="15.75" customHeight="1">
      <c r="A31" s="294"/>
      <c r="B31" s="182" t="s">
        <v>34</v>
      </c>
      <c r="C31" s="197" t="s">
        <v>248</v>
      </c>
      <c r="D31" s="197" t="s">
        <v>249</v>
      </c>
      <c r="E31" s="197" t="s">
        <v>248</v>
      </c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4" t="s">
        <v>267</v>
      </c>
      <c r="V31" s="134" t="s">
        <v>267</v>
      </c>
      <c r="W31" s="134" t="s">
        <v>267</v>
      </c>
      <c r="X31" s="134" t="b">
        <v>0</v>
      </c>
      <c r="Y31" s="134">
        <v>0</v>
      </c>
      <c r="Z31" s="134">
        <v>0</v>
      </c>
    </row>
    <row r="32" spans="1:26" ht="15.75" customHeight="1">
      <c r="A32" s="294"/>
      <c r="B32" s="182" t="s">
        <v>35</v>
      </c>
      <c r="C32" s="197" t="s">
        <v>246</v>
      </c>
      <c r="D32" s="135"/>
      <c r="E32" s="197" t="s">
        <v>358</v>
      </c>
      <c r="F32" s="197" t="s">
        <v>358</v>
      </c>
      <c r="G32" s="197" t="s">
        <v>358</v>
      </c>
      <c r="H32" s="197" t="s">
        <v>358</v>
      </c>
      <c r="I32" s="197" t="s">
        <v>358</v>
      </c>
      <c r="J32" s="197" t="s">
        <v>358</v>
      </c>
      <c r="K32" s="197" t="s">
        <v>358</v>
      </c>
      <c r="L32" s="197" t="s">
        <v>358</v>
      </c>
      <c r="M32" s="197" t="s">
        <v>358</v>
      </c>
      <c r="N32" s="197" t="s">
        <v>358</v>
      </c>
      <c r="O32" s="197" t="s">
        <v>358</v>
      </c>
      <c r="P32" s="197" t="s">
        <v>358</v>
      </c>
      <c r="Q32" s="197" t="s">
        <v>358</v>
      </c>
      <c r="R32" s="197" t="s">
        <v>358</v>
      </c>
      <c r="S32" s="197" t="s">
        <v>358</v>
      </c>
      <c r="T32" s="244">
        <v>2134194</v>
      </c>
      <c r="U32" s="134">
        <v>2134194</v>
      </c>
      <c r="V32" s="134">
        <v>94</v>
      </c>
      <c r="W32" s="134">
        <v>6.962794168E-2</v>
      </c>
      <c r="X32" s="134" t="b">
        <v>0</v>
      </c>
      <c r="Y32" s="134">
        <v>3.16</v>
      </c>
      <c r="Z32" s="134">
        <v>93.16</v>
      </c>
    </row>
    <row r="33" spans="1:26" ht="15.75" customHeight="1">
      <c r="A33" s="294"/>
      <c r="B33" s="182" t="s">
        <v>36</v>
      </c>
      <c r="C33" s="197" t="s">
        <v>246</v>
      </c>
      <c r="D33" s="135"/>
      <c r="E33" s="197" t="s">
        <v>358</v>
      </c>
      <c r="F33" s="197" t="s">
        <v>358</v>
      </c>
      <c r="G33" s="197" t="s">
        <v>358</v>
      </c>
      <c r="H33" s="197" t="s">
        <v>358</v>
      </c>
      <c r="I33" s="197" t="s">
        <v>358</v>
      </c>
      <c r="J33" s="197" t="s">
        <v>358</v>
      </c>
      <c r="K33" s="197" t="s">
        <v>358</v>
      </c>
      <c r="L33" s="197" t="s">
        <v>358</v>
      </c>
      <c r="M33" s="197" t="s">
        <v>358</v>
      </c>
      <c r="N33" s="197" t="s">
        <v>358</v>
      </c>
      <c r="O33" s="197" t="s">
        <v>358</v>
      </c>
      <c r="P33" s="197" t="s">
        <v>358</v>
      </c>
      <c r="Q33" s="197" t="s">
        <v>358</v>
      </c>
      <c r="R33" s="197" t="s">
        <v>358</v>
      </c>
      <c r="S33" s="197" t="s">
        <v>358</v>
      </c>
      <c r="T33" s="244">
        <v>1230918</v>
      </c>
      <c r="U33" s="134">
        <v>1230918</v>
      </c>
      <c r="V33" s="134">
        <v>24</v>
      </c>
      <c r="W33" s="134">
        <v>0.44737981780000002</v>
      </c>
      <c r="X33" s="134" t="b">
        <v>0</v>
      </c>
      <c r="Y33" s="134">
        <v>8.31</v>
      </c>
      <c r="Z33" s="134">
        <v>98.31</v>
      </c>
    </row>
    <row r="34" spans="1:26" ht="15.75" customHeight="1">
      <c r="A34" s="294"/>
      <c r="B34" s="182" t="s">
        <v>37</v>
      </c>
      <c r="C34" s="197" t="s">
        <v>246</v>
      </c>
      <c r="D34" s="135"/>
      <c r="E34" s="197" t="s">
        <v>358</v>
      </c>
      <c r="F34" s="197" t="s">
        <v>358</v>
      </c>
      <c r="G34" s="197" t="s">
        <v>358</v>
      </c>
      <c r="H34" s="197" t="s">
        <v>358</v>
      </c>
      <c r="I34" s="197" t="s">
        <v>358</v>
      </c>
      <c r="J34" s="197" t="s">
        <v>358</v>
      </c>
      <c r="K34" s="197" t="s">
        <v>358</v>
      </c>
      <c r="L34" s="197" t="s">
        <v>358</v>
      </c>
      <c r="M34" s="197" t="s">
        <v>358</v>
      </c>
      <c r="N34" s="197" t="s">
        <v>358</v>
      </c>
      <c r="O34" s="197" t="s">
        <v>358</v>
      </c>
      <c r="P34" s="197" t="s">
        <v>358</v>
      </c>
      <c r="Q34" s="197" t="s">
        <v>358</v>
      </c>
      <c r="R34" s="197" t="s">
        <v>358</v>
      </c>
      <c r="S34" s="197" t="s">
        <v>358</v>
      </c>
      <c r="T34" s="244">
        <v>2124294</v>
      </c>
      <c r="U34" s="134">
        <v>2124294</v>
      </c>
      <c r="V34" s="134">
        <v>92</v>
      </c>
      <c r="W34" s="134">
        <v>7.3768141989999994E-2</v>
      </c>
      <c r="X34" s="134" t="b">
        <v>0</v>
      </c>
      <c r="Y34" s="134">
        <v>3.31</v>
      </c>
      <c r="Z34" s="134">
        <v>93.31</v>
      </c>
    </row>
    <row r="35" spans="1:26" ht="15.75" customHeight="1">
      <c r="A35" s="294"/>
      <c r="B35" s="182" t="s">
        <v>38</v>
      </c>
      <c r="C35" s="197" t="s">
        <v>246</v>
      </c>
      <c r="D35" s="135"/>
      <c r="E35" s="197" t="s">
        <v>358</v>
      </c>
      <c r="F35" s="197" t="s">
        <v>358</v>
      </c>
      <c r="G35" s="197" t="s">
        <v>358</v>
      </c>
      <c r="H35" s="197" t="s">
        <v>358</v>
      </c>
      <c r="I35" s="197" t="s">
        <v>358</v>
      </c>
      <c r="J35" s="197" t="s">
        <v>358</v>
      </c>
      <c r="K35" s="197" t="s">
        <v>358</v>
      </c>
      <c r="L35" s="197" t="s">
        <v>358</v>
      </c>
      <c r="M35" s="197" t="s">
        <v>358</v>
      </c>
      <c r="N35" s="197" t="s">
        <v>358</v>
      </c>
      <c r="O35" s="197" t="s">
        <v>358</v>
      </c>
      <c r="P35" s="197" t="s">
        <v>358</v>
      </c>
      <c r="Q35" s="197" t="s">
        <v>358</v>
      </c>
      <c r="R35" s="197" t="s">
        <v>358</v>
      </c>
      <c r="S35" s="197" t="s">
        <v>358</v>
      </c>
      <c r="T35" s="244">
        <v>1547994</v>
      </c>
      <c r="U35" s="134">
        <v>1547994</v>
      </c>
      <c r="V35" s="134">
        <v>66</v>
      </c>
      <c r="W35" s="134">
        <v>0.31477798420000003</v>
      </c>
      <c r="X35" s="134" t="b">
        <v>0</v>
      </c>
      <c r="Y35" s="134">
        <v>5.22</v>
      </c>
      <c r="Z35" s="134">
        <v>95.22</v>
      </c>
    </row>
    <row r="36" spans="1:26" ht="15.75" customHeight="1">
      <c r="A36" s="294"/>
      <c r="B36" s="182" t="s">
        <v>39</v>
      </c>
      <c r="C36" s="197" t="s">
        <v>246</v>
      </c>
      <c r="D36" s="135"/>
      <c r="E36" s="197" t="s">
        <v>358</v>
      </c>
      <c r="F36" s="197" t="s">
        <v>358</v>
      </c>
      <c r="G36" s="197" t="s">
        <v>358</v>
      </c>
      <c r="H36" s="197" t="s">
        <v>358</v>
      </c>
      <c r="I36" s="197" t="s">
        <v>358</v>
      </c>
      <c r="J36" s="197" t="s">
        <v>358</v>
      </c>
      <c r="K36" s="197" t="s">
        <v>358</v>
      </c>
      <c r="L36" s="197" t="s">
        <v>358</v>
      </c>
      <c r="M36" s="197" t="s">
        <v>358</v>
      </c>
      <c r="N36" s="197" t="s">
        <v>358</v>
      </c>
      <c r="O36" s="197" t="s">
        <v>358</v>
      </c>
      <c r="P36" s="197" t="s">
        <v>358</v>
      </c>
      <c r="Q36" s="197" t="s">
        <v>358</v>
      </c>
      <c r="R36" s="197" t="s">
        <v>358</v>
      </c>
      <c r="S36" s="197" t="s">
        <v>358</v>
      </c>
      <c r="T36" s="244">
        <v>3757818</v>
      </c>
      <c r="U36" s="134">
        <v>3757818</v>
      </c>
      <c r="V36" s="134">
        <v>120</v>
      </c>
      <c r="W36" s="134">
        <v>-0.60937494569999995</v>
      </c>
      <c r="X36" s="134" t="b">
        <v>0</v>
      </c>
      <c r="Y36" s="134">
        <v>1.25</v>
      </c>
      <c r="Z36" s="134">
        <v>91.25</v>
      </c>
    </row>
    <row r="37" spans="1:26">
      <c r="A37" s="294"/>
      <c r="B37" s="182" t="s">
        <v>40</v>
      </c>
      <c r="C37" s="197" t="s">
        <v>248</v>
      </c>
      <c r="D37" s="197" t="s">
        <v>249</v>
      </c>
      <c r="E37" s="197" t="s">
        <v>248</v>
      </c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4" t="s">
        <v>267</v>
      </c>
      <c r="V37" s="134" t="s">
        <v>267</v>
      </c>
      <c r="W37" s="134" t="s">
        <v>267</v>
      </c>
      <c r="X37" s="134" t="b">
        <v>0</v>
      </c>
      <c r="Y37" s="134">
        <v>0</v>
      </c>
      <c r="Z37" s="134">
        <v>0</v>
      </c>
    </row>
    <row r="38" spans="1:26">
      <c r="A38" s="294"/>
      <c r="B38" s="182" t="s">
        <v>41</v>
      </c>
      <c r="C38" s="197" t="s">
        <v>246</v>
      </c>
      <c r="D38" s="135"/>
      <c r="E38" s="197" t="s">
        <v>358</v>
      </c>
      <c r="F38" s="197" t="s">
        <v>358</v>
      </c>
      <c r="G38" s="197" t="s">
        <v>358</v>
      </c>
      <c r="H38" s="197" t="s">
        <v>358</v>
      </c>
      <c r="I38" s="197" t="s">
        <v>358</v>
      </c>
      <c r="J38" s="197" t="s">
        <v>358</v>
      </c>
      <c r="K38" s="197" t="s">
        <v>358</v>
      </c>
      <c r="L38" s="197" t="s">
        <v>358</v>
      </c>
      <c r="M38" s="197" t="s">
        <v>358</v>
      </c>
      <c r="N38" s="197" t="s">
        <v>358</v>
      </c>
      <c r="O38" s="197" t="s">
        <v>358</v>
      </c>
      <c r="P38" s="197" t="s">
        <v>358</v>
      </c>
      <c r="Q38" s="197" t="s">
        <v>358</v>
      </c>
      <c r="R38" s="197" t="s">
        <v>358</v>
      </c>
      <c r="S38" s="197" t="s">
        <v>358</v>
      </c>
      <c r="T38" s="244">
        <v>1375170</v>
      </c>
      <c r="U38" s="134">
        <v>1375170</v>
      </c>
      <c r="V38" s="134">
        <v>57</v>
      </c>
      <c r="W38" s="134">
        <v>0.38705333549999998</v>
      </c>
      <c r="X38" s="134" t="b">
        <v>0</v>
      </c>
      <c r="Y38" s="134">
        <v>5.88</v>
      </c>
      <c r="Z38" s="134">
        <v>95.88</v>
      </c>
    </row>
    <row r="39" spans="1:26">
      <c r="A39" s="294"/>
      <c r="B39" s="182" t="s">
        <v>42</v>
      </c>
      <c r="C39" s="197" t="s">
        <v>246</v>
      </c>
      <c r="D39" s="135"/>
      <c r="E39" s="197" t="s">
        <v>358</v>
      </c>
      <c r="F39" s="197" t="s">
        <v>358</v>
      </c>
      <c r="G39" s="197" t="s">
        <v>358</v>
      </c>
      <c r="H39" s="197" t="s">
        <v>358</v>
      </c>
      <c r="I39" s="197" t="s">
        <v>358</v>
      </c>
      <c r="J39" s="197" t="s">
        <v>358</v>
      </c>
      <c r="K39" s="197" t="s">
        <v>358</v>
      </c>
      <c r="L39" s="197" t="s">
        <v>358</v>
      </c>
      <c r="M39" s="197" t="s">
        <v>358</v>
      </c>
      <c r="N39" s="197" t="s">
        <v>358</v>
      </c>
      <c r="O39" s="197" t="s">
        <v>358</v>
      </c>
      <c r="P39" s="197" t="s">
        <v>358</v>
      </c>
      <c r="Q39" s="197" t="s">
        <v>358</v>
      </c>
      <c r="R39" s="197" t="s">
        <v>358</v>
      </c>
      <c r="S39" s="197" t="s">
        <v>358</v>
      </c>
      <c r="T39" s="244">
        <v>1978722</v>
      </c>
      <c r="U39" s="134">
        <v>1978722</v>
      </c>
      <c r="V39" s="134">
        <v>86</v>
      </c>
      <c r="W39" s="134">
        <v>0.13464665100000001</v>
      </c>
      <c r="X39" s="134" t="b">
        <v>0</v>
      </c>
      <c r="Y39" s="134">
        <v>3.75</v>
      </c>
      <c r="Z39" s="134">
        <v>93.75</v>
      </c>
    </row>
    <row r="40" spans="1:26">
      <c r="A40" s="294"/>
      <c r="B40" s="182" t="s">
        <v>43</v>
      </c>
      <c r="C40" s="197" t="s">
        <v>252</v>
      </c>
      <c r="D40" s="135"/>
      <c r="E40" s="197" t="s">
        <v>358</v>
      </c>
      <c r="F40" s="197" t="s">
        <v>358</v>
      </c>
      <c r="G40" s="197" t="s">
        <v>358</v>
      </c>
      <c r="H40" s="197" t="s">
        <v>358</v>
      </c>
      <c r="I40" s="197" t="s">
        <v>358</v>
      </c>
      <c r="J40" s="197" t="s">
        <v>358</v>
      </c>
      <c r="K40" s="197" t="s">
        <v>358</v>
      </c>
      <c r="L40" s="197" t="s">
        <v>358</v>
      </c>
      <c r="M40" s="197" t="s">
        <v>358</v>
      </c>
      <c r="N40" s="197" t="s">
        <v>358</v>
      </c>
      <c r="O40" s="197" t="s">
        <v>358</v>
      </c>
      <c r="P40" s="197" t="s">
        <v>358</v>
      </c>
      <c r="Q40" s="197" t="s">
        <v>358</v>
      </c>
      <c r="R40" s="197" t="s">
        <v>358</v>
      </c>
      <c r="S40" s="197" t="s">
        <v>358</v>
      </c>
      <c r="T40" s="244">
        <v>23482722</v>
      </c>
      <c r="U40" s="134">
        <v>23482722</v>
      </c>
      <c r="V40" s="134">
        <v>136</v>
      </c>
      <c r="W40" s="134">
        <v>-8.8583702609999992</v>
      </c>
      <c r="X40" s="134" t="b">
        <v>0</v>
      </c>
      <c r="Y40" s="134">
        <v>7.0000000000000007E-2</v>
      </c>
      <c r="Z40" s="134">
        <v>63.05</v>
      </c>
    </row>
    <row r="41" spans="1:26">
      <c r="A41" s="294"/>
      <c r="B41" s="182" t="s">
        <v>44</v>
      </c>
      <c r="C41" s="197" t="s">
        <v>246</v>
      </c>
      <c r="D41" s="135"/>
      <c r="E41" s="197" t="s">
        <v>358</v>
      </c>
      <c r="F41" s="197" t="s">
        <v>358</v>
      </c>
      <c r="G41" s="197" t="s">
        <v>358</v>
      </c>
      <c r="H41" s="197" t="s">
        <v>358</v>
      </c>
      <c r="I41" s="197" t="s">
        <v>358</v>
      </c>
      <c r="J41" s="197" t="s">
        <v>358</v>
      </c>
      <c r="K41" s="197" t="s">
        <v>358</v>
      </c>
      <c r="L41" s="197" t="s">
        <v>358</v>
      </c>
      <c r="M41" s="197" t="s">
        <v>358</v>
      </c>
      <c r="N41" s="197" t="s">
        <v>358</v>
      </c>
      <c r="O41" s="197" t="s">
        <v>358</v>
      </c>
      <c r="P41" s="197" t="s">
        <v>358</v>
      </c>
      <c r="Q41" s="197" t="s">
        <v>358</v>
      </c>
      <c r="R41" s="197" t="s">
        <v>358</v>
      </c>
      <c r="S41" s="197" t="s">
        <v>358</v>
      </c>
      <c r="T41" s="244">
        <v>1494966</v>
      </c>
      <c r="U41" s="134">
        <v>1494966</v>
      </c>
      <c r="V41" s="134">
        <v>65</v>
      </c>
      <c r="W41" s="134">
        <v>0.33695440259999998</v>
      </c>
      <c r="X41" s="134" t="b">
        <v>0</v>
      </c>
      <c r="Y41" s="134">
        <v>5.29</v>
      </c>
      <c r="Z41" s="134">
        <v>95.29</v>
      </c>
    </row>
    <row r="42" spans="1:26">
      <c r="A42" s="294"/>
      <c r="B42" s="182" t="s">
        <v>45</v>
      </c>
      <c r="C42" s="197" t="s">
        <v>248</v>
      </c>
      <c r="D42" s="197" t="s">
        <v>249</v>
      </c>
      <c r="E42" s="197" t="s">
        <v>248</v>
      </c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4" t="s">
        <v>267</v>
      </c>
      <c r="V42" s="134" t="s">
        <v>267</v>
      </c>
      <c r="W42" s="134" t="s">
        <v>267</v>
      </c>
      <c r="X42" s="134" t="b">
        <v>0</v>
      </c>
      <c r="Y42" s="134">
        <v>0</v>
      </c>
      <c r="Z42" s="134">
        <v>0</v>
      </c>
    </row>
    <row r="43" spans="1:26">
      <c r="A43" s="295" t="s">
        <v>46</v>
      </c>
      <c r="B43" s="183" t="s">
        <v>47</v>
      </c>
      <c r="C43" s="197" t="s">
        <v>246</v>
      </c>
      <c r="D43" s="135"/>
      <c r="E43" s="197" t="s">
        <v>358</v>
      </c>
      <c r="F43" s="197" t="s">
        <v>358</v>
      </c>
      <c r="G43" s="197" t="s">
        <v>358</v>
      </c>
      <c r="H43" s="197" t="s">
        <v>358</v>
      </c>
      <c r="I43" s="197" t="s">
        <v>358</v>
      </c>
      <c r="J43" s="197" t="s">
        <v>358</v>
      </c>
      <c r="K43" s="197" t="s">
        <v>358</v>
      </c>
      <c r="L43" s="197" t="s">
        <v>358</v>
      </c>
      <c r="M43" s="197" t="s">
        <v>358</v>
      </c>
      <c r="N43" s="197" t="s">
        <v>358</v>
      </c>
      <c r="O43" s="197" t="s">
        <v>358</v>
      </c>
      <c r="P43" s="197" t="s">
        <v>358</v>
      </c>
      <c r="Q43" s="197" t="s">
        <v>358</v>
      </c>
      <c r="R43" s="197" t="s">
        <v>358</v>
      </c>
      <c r="S43" s="197" t="s">
        <v>358</v>
      </c>
      <c r="T43" s="244">
        <v>1879938</v>
      </c>
      <c r="U43" s="134">
        <v>1879938</v>
      </c>
      <c r="V43" s="134">
        <v>80</v>
      </c>
      <c r="W43" s="134">
        <v>0.17595832240000001</v>
      </c>
      <c r="X43" s="134" t="b">
        <v>0</v>
      </c>
      <c r="Y43" s="134">
        <v>4.1900000000000004</v>
      </c>
      <c r="Z43" s="134">
        <v>94.19</v>
      </c>
    </row>
    <row r="44" spans="1:26">
      <c r="A44" s="295"/>
      <c r="B44" s="183" t="s">
        <v>48</v>
      </c>
      <c r="C44" s="197" t="s">
        <v>246</v>
      </c>
      <c r="D44" s="135"/>
      <c r="E44" s="197" t="s">
        <v>358</v>
      </c>
      <c r="F44" s="197" t="s">
        <v>358</v>
      </c>
      <c r="G44" s="197" t="s">
        <v>358</v>
      </c>
      <c r="H44" s="197" t="s">
        <v>358</v>
      </c>
      <c r="I44" s="197" t="s">
        <v>358</v>
      </c>
      <c r="J44" s="197" t="s">
        <v>358</v>
      </c>
      <c r="K44" s="197" t="s">
        <v>358</v>
      </c>
      <c r="L44" s="197" t="s">
        <v>358</v>
      </c>
      <c r="M44" s="197" t="s">
        <v>358</v>
      </c>
      <c r="N44" s="197" t="s">
        <v>358</v>
      </c>
      <c r="O44" s="197" t="s">
        <v>358</v>
      </c>
      <c r="P44" s="197" t="s">
        <v>358</v>
      </c>
      <c r="Q44" s="197" t="s">
        <v>358</v>
      </c>
      <c r="R44" s="197" t="s">
        <v>358</v>
      </c>
      <c r="S44" s="197" t="s">
        <v>358</v>
      </c>
      <c r="T44" s="244">
        <v>1479210</v>
      </c>
      <c r="U44" s="134">
        <v>1479210</v>
      </c>
      <c r="V44" s="134">
        <v>63</v>
      </c>
      <c r="W44" s="134">
        <v>0.34354359410000002</v>
      </c>
      <c r="X44" s="134" t="b">
        <v>0</v>
      </c>
      <c r="Y44" s="134">
        <v>5.44</v>
      </c>
      <c r="Z44" s="134">
        <v>95.44</v>
      </c>
    </row>
    <row r="45" spans="1:26">
      <c r="A45" s="295"/>
      <c r="B45" s="183" t="s">
        <v>49</v>
      </c>
      <c r="C45" s="197" t="s">
        <v>246</v>
      </c>
      <c r="D45" s="135"/>
      <c r="E45" s="197" t="s">
        <v>358</v>
      </c>
      <c r="F45" s="197" t="s">
        <v>358</v>
      </c>
      <c r="G45" s="197" t="s">
        <v>358</v>
      </c>
      <c r="H45" s="197" t="s">
        <v>358</v>
      </c>
      <c r="I45" s="197" t="s">
        <v>358</v>
      </c>
      <c r="J45" s="197" t="s">
        <v>358</v>
      </c>
      <c r="K45" s="197" t="s">
        <v>358</v>
      </c>
      <c r="L45" s="197" t="s">
        <v>358</v>
      </c>
      <c r="M45" s="197" t="s">
        <v>358</v>
      </c>
      <c r="N45" s="197" t="s">
        <v>358</v>
      </c>
      <c r="O45" s="197" t="s">
        <v>358</v>
      </c>
      <c r="P45" s="197" t="s">
        <v>358</v>
      </c>
      <c r="Q45" s="197" t="s">
        <v>358</v>
      </c>
      <c r="R45" s="197" t="s">
        <v>358</v>
      </c>
      <c r="S45" s="197" t="s">
        <v>358</v>
      </c>
      <c r="T45" s="244">
        <v>1230678</v>
      </c>
      <c r="U45" s="134">
        <v>1230678</v>
      </c>
      <c r="V45" s="134">
        <v>20</v>
      </c>
      <c r="W45" s="134">
        <v>0.44748018630000003</v>
      </c>
      <c r="X45" s="134" t="b">
        <v>0</v>
      </c>
      <c r="Y45" s="134">
        <v>8.6</v>
      </c>
      <c r="Z45" s="134">
        <v>98.6</v>
      </c>
    </row>
    <row r="46" spans="1:26">
      <c r="A46" s="295"/>
      <c r="B46" s="183" t="s">
        <v>50</v>
      </c>
      <c r="C46" s="197" t="s">
        <v>246</v>
      </c>
      <c r="D46" s="135"/>
      <c r="E46" s="197" t="s">
        <v>358</v>
      </c>
      <c r="F46" s="197" t="s">
        <v>358</v>
      </c>
      <c r="G46" s="197" t="s">
        <v>358</v>
      </c>
      <c r="H46" s="197" t="s">
        <v>358</v>
      </c>
      <c r="I46" s="197" t="s">
        <v>358</v>
      </c>
      <c r="J46" s="197" t="s">
        <v>358</v>
      </c>
      <c r="K46" s="197" t="s">
        <v>358</v>
      </c>
      <c r="L46" s="197" t="s">
        <v>358</v>
      </c>
      <c r="M46" s="197" t="s">
        <v>358</v>
      </c>
      <c r="N46" s="197" t="s">
        <v>358</v>
      </c>
      <c r="O46" s="197" t="s">
        <v>358</v>
      </c>
      <c r="P46" s="197" t="s">
        <v>358</v>
      </c>
      <c r="Q46" s="197" t="s">
        <v>358</v>
      </c>
      <c r="R46" s="197" t="s">
        <v>358</v>
      </c>
      <c r="S46" s="197" t="s">
        <v>358</v>
      </c>
      <c r="T46" s="244">
        <v>2877954</v>
      </c>
      <c r="U46" s="134">
        <v>2877954</v>
      </c>
      <c r="V46" s="134">
        <v>111</v>
      </c>
      <c r="W46" s="134">
        <v>-0.24141401600000001</v>
      </c>
      <c r="X46" s="134" t="b">
        <v>0</v>
      </c>
      <c r="Y46" s="134">
        <v>1.91</v>
      </c>
      <c r="Z46" s="134">
        <v>91.91</v>
      </c>
    </row>
    <row r="47" spans="1:26">
      <c r="A47" s="295"/>
      <c r="B47" s="183" t="s">
        <v>51</v>
      </c>
      <c r="C47" s="197" t="s">
        <v>246</v>
      </c>
      <c r="D47" s="135"/>
      <c r="E47" s="197" t="s">
        <v>358</v>
      </c>
      <c r="F47" s="197" t="s">
        <v>358</v>
      </c>
      <c r="G47" s="197" t="s">
        <v>358</v>
      </c>
      <c r="H47" s="197" t="s">
        <v>358</v>
      </c>
      <c r="I47" s="197" t="s">
        <v>358</v>
      </c>
      <c r="J47" s="197" t="s">
        <v>358</v>
      </c>
      <c r="K47" s="197" t="s">
        <v>358</v>
      </c>
      <c r="L47" s="197" t="s">
        <v>358</v>
      </c>
      <c r="M47" s="197" t="s">
        <v>358</v>
      </c>
      <c r="N47" s="197" t="s">
        <v>358</v>
      </c>
      <c r="O47" s="197" t="s">
        <v>358</v>
      </c>
      <c r="P47" s="197" t="s">
        <v>358</v>
      </c>
      <c r="Q47" s="197" t="s">
        <v>358</v>
      </c>
      <c r="R47" s="197" t="s">
        <v>358</v>
      </c>
      <c r="S47" s="197" t="s">
        <v>358</v>
      </c>
      <c r="T47" s="244">
        <v>2313762</v>
      </c>
      <c r="U47" s="134">
        <v>2313762</v>
      </c>
      <c r="V47" s="134">
        <v>99</v>
      </c>
      <c r="W47" s="134">
        <v>-5.4677642699999997E-3</v>
      </c>
      <c r="X47" s="134" t="b">
        <v>0</v>
      </c>
      <c r="Y47" s="134">
        <v>2.79</v>
      </c>
      <c r="Z47" s="134">
        <v>92.79</v>
      </c>
    </row>
    <row r="48" spans="1:26">
      <c r="A48" s="295"/>
      <c r="B48" s="183" t="s">
        <v>52</v>
      </c>
      <c r="C48" s="197" t="s">
        <v>246</v>
      </c>
      <c r="D48" s="135"/>
      <c r="E48" s="197" t="s">
        <v>358</v>
      </c>
      <c r="F48" s="197" t="s">
        <v>358</v>
      </c>
      <c r="G48" s="197" t="s">
        <v>358</v>
      </c>
      <c r="H48" s="197" t="s">
        <v>358</v>
      </c>
      <c r="I48" s="197" t="s">
        <v>358</v>
      </c>
      <c r="J48" s="197" t="s">
        <v>358</v>
      </c>
      <c r="K48" s="197" t="s">
        <v>358</v>
      </c>
      <c r="L48" s="197" t="s">
        <v>358</v>
      </c>
      <c r="M48" s="197" t="s">
        <v>358</v>
      </c>
      <c r="N48" s="197" t="s">
        <v>358</v>
      </c>
      <c r="O48" s="197" t="s">
        <v>358</v>
      </c>
      <c r="P48" s="197" t="s">
        <v>358</v>
      </c>
      <c r="Q48" s="197" t="s">
        <v>358</v>
      </c>
      <c r="R48" s="197" t="s">
        <v>358</v>
      </c>
      <c r="S48" s="197" t="s">
        <v>358</v>
      </c>
      <c r="T48" s="244">
        <v>4251162</v>
      </c>
      <c r="U48" s="134">
        <v>4251162</v>
      </c>
      <c r="V48" s="134">
        <v>123</v>
      </c>
      <c r="W48" s="134">
        <v>-0.81569241849999996</v>
      </c>
      <c r="X48" s="134" t="b">
        <v>0</v>
      </c>
      <c r="Y48" s="134">
        <v>1.03</v>
      </c>
      <c r="Z48" s="134">
        <v>91.03</v>
      </c>
    </row>
    <row r="49" spans="1:26">
      <c r="A49" s="295"/>
      <c r="B49" s="183" t="s">
        <v>53</v>
      </c>
      <c r="C49" s="197" t="s">
        <v>246</v>
      </c>
      <c r="D49" s="135"/>
      <c r="E49" s="197" t="s">
        <v>358</v>
      </c>
      <c r="F49" s="197" t="s">
        <v>358</v>
      </c>
      <c r="G49" s="197" t="s">
        <v>358</v>
      </c>
      <c r="H49" s="197" t="s">
        <v>358</v>
      </c>
      <c r="I49" s="197" t="s">
        <v>358</v>
      </c>
      <c r="J49" s="197" t="s">
        <v>358</v>
      </c>
      <c r="K49" s="197" t="s">
        <v>358</v>
      </c>
      <c r="L49" s="197" t="s">
        <v>358</v>
      </c>
      <c r="M49" s="197" t="s">
        <v>358</v>
      </c>
      <c r="N49" s="197" t="s">
        <v>358</v>
      </c>
      <c r="O49" s="197" t="s">
        <v>358</v>
      </c>
      <c r="P49" s="197" t="s">
        <v>358</v>
      </c>
      <c r="Q49" s="197" t="s">
        <v>358</v>
      </c>
      <c r="R49" s="197" t="s">
        <v>358</v>
      </c>
      <c r="S49" s="197" t="s">
        <v>358</v>
      </c>
      <c r="T49" s="244">
        <v>1665450</v>
      </c>
      <c r="U49" s="134">
        <v>1665450</v>
      </c>
      <c r="V49" s="134">
        <v>73</v>
      </c>
      <c r="W49" s="134">
        <v>0.26565764400000003</v>
      </c>
      <c r="X49" s="134" t="b">
        <v>0</v>
      </c>
      <c r="Y49" s="134">
        <v>4.71</v>
      </c>
      <c r="Z49" s="134">
        <v>94.71</v>
      </c>
    </row>
    <row r="50" spans="1:26">
      <c r="A50" s="295"/>
      <c r="B50" s="183" t="s">
        <v>54</v>
      </c>
      <c r="C50" s="197" t="s">
        <v>246</v>
      </c>
      <c r="D50" s="135"/>
      <c r="E50" s="197" t="s">
        <v>358</v>
      </c>
      <c r="F50" s="197" t="s">
        <v>358</v>
      </c>
      <c r="G50" s="197" t="s">
        <v>358</v>
      </c>
      <c r="H50" s="197" t="s">
        <v>358</v>
      </c>
      <c r="I50" s="197" t="s">
        <v>358</v>
      </c>
      <c r="J50" s="197" t="s">
        <v>358</v>
      </c>
      <c r="K50" s="197" t="s">
        <v>358</v>
      </c>
      <c r="L50" s="197" t="s">
        <v>358</v>
      </c>
      <c r="M50" s="197" t="s">
        <v>358</v>
      </c>
      <c r="N50" s="197" t="s">
        <v>358</v>
      </c>
      <c r="O50" s="197" t="s">
        <v>358</v>
      </c>
      <c r="P50" s="197" t="s">
        <v>358</v>
      </c>
      <c r="Q50" s="197" t="s">
        <v>358</v>
      </c>
      <c r="R50" s="197" t="s">
        <v>358</v>
      </c>
      <c r="S50" s="197" t="s">
        <v>358</v>
      </c>
      <c r="T50" s="244">
        <v>2838438</v>
      </c>
      <c r="U50" s="134">
        <v>2838438</v>
      </c>
      <c r="V50" s="134">
        <v>108</v>
      </c>
      <c r="W50" s="134">
        <v>-0.2248883438</v>
      </c>
      <c r="X50" s="134" t="b">
        <v>0</v>
      </c>
      <c r="Y50" s="134">
        <v>2.13</v>
      </c>
      <c r="Z50" s="134">
        <v>92.13</v>
      </c>
    </row>
    <row r="51" spans="1:26">
      <c r="A51" s="295"/>
      <c r="B51" s="183" t="s">
        <v>55</v>
      </c>
      <c r="C51" s="197" t="s">
        <v>248</v>
      </c>
      <c r="D51" s="197" t="s">
        <v>249</v>
      </c>
      <c r="E51" s="197" t="s">
        <v>248</v>
      </c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4" t="s">
        <v>267</v>
      </c>
      <c r="V51" s="134" t="s">
        <v>267</v>
      </c>
      <c r="W51" s="134" t="s">
        <v>267</v>
      </c>
      <c r="X51" s="134" t="b">
        <v>0</v>
      </c>
      <c r="Y51" s="134">
        <v>0</v>
      </c>
      <c r="Z51" s="134">
        <v>0</v>
      </c>
    </row>
    <row r="52" spans="1:26">
      <c r="A52" s="295"/>
      <c r="B52" s="183" t="s">
        <v>56</v>
      </c>
      <c r="C52" s="197" t="s">
        <v>246</v>
      </c>
      <c r="D52" s="135"/>
      <c r="E52" s="197" t="s">
        <v>358</v>
      </c>
      <c r="F52" s="197" t="s">
        <v>358</v>
      </c>
      <c r="G52" s="197" t="s">
        <v>358</v>
      </c>
      <c r="H52" s="197" t="s">
        <v>358</v>
      </c>
      <c r="I52" s="197" t="s">
        <v>358</v>
      </c>
      <c r="J52" s="197" t="s">
        <v>358</v>
      </c>
      <c r="K52" s="197" t="s">
        <v>358</v>
      </c>
      <c r="L52" s="197" t="s">
        <v>358</v>
      </c>
      <c r="M52" s="197" t="s">
        <v>358</v>
      </c>
      <c r="N52" s="197" t="s">
        <v>358</v>
      </c>
      <c r="O52" s="197" t="s">
        <v>358</v>
      </c>
      <c r="P52" s="197" t="s">
        <v>358</v>
      </c>
      <c r="Q52" s="197" t="s">
        <v>358</v>
      </c>
      <c r="R52" s="197" t="s">
        <v>358</v>
      </c>
      <c r="S52" s="197" t="s">
        <v>358</v>
      </c>
      <c r="T52" s="244">
        <v>1422354</v>
      </c>
      <c r="U52" s="134">
        <v>1422354</v>
      </c>
      <c r="V52" s="134">
        <v>60</v>
      </c>
      <c r="W52" s="134">
        <v>0.3673208899</v>
      </c>
      <c r="X52" s="134" t="b">
        <v>0</v>
      </c>
      <c r="Y52" s="134">
        <v>5.66</v>
      </c>
      <c r="Z52" s="134">
        <v>95.66</v>
      </c>
    </row>
    <row r="53" spans="1:26">
      <c r="A53" s="295"/>
      <c r="B53" s="183" t="s">
        <v>57</v>
      </c>
      <c r="C53" s="197" t="s">
        <v>246</v>
      </c>
      <c r="D53" s="135"/>
      <c r="E53" s="197" t="s">
        <v>358</v>
      </c>
      <c r="F53" s="197" t="s">
        <v>358</v>
      </c>
      <c r="G53" s="197" t="s">
        <v>358</v>
      </c>
      <c r="H53" s="197" t="s">
        <v>358</v>
      </c>
      <c r="I53" s="197" t="s">
        <v>358</v>
      </c>
      <c r="J53" s="197" t="s">
        <v>358</v>
      </c>
      <c r="K53" s="197" t="s">
        <v>358</v>
      </c>
      <c r="L53" s="197" t="s">
        <v>358</v>
      </c>
      <c r="M53" s="197" t="s">
        <v>358</v>
      </c>
      <c r="N53" s="197" t="s">
        <v>358</v>
      </c>
      <c r="O53" s="197" t="s">
        <v>358</v>
      </c>
      <c r="P53" s="197" t="s">
        <v>358</v>
      </c>
      <c r="Q53" s="197" t="s">
        <v>358</v>
      </c>
      <c r="R53" s="197" t="s">
        <v>358</v>
      </c>
      <c r="S53" s="197" t="s">
        <v>358</v>
      </c>
      <c r="T53" s="244">
        <v>1210722</v>
      </c>
      <c r="U53" s="134">
        <v>1210722</v>
      </c>
      <c r="V53" s="134">
        <v>4</v>
      </c>
      <c r="W53" s="134">
        <v>0.45582582640000002</v>
      </c>
      <c r="X53" s="134" t="b">
        <v>0</v>
      </c>
      <c r="Y53" s="134">
        <v>9.7799999999999994</v>
      </c>
      <c r="Z53" s="134">
        <v>99.78</v>
      </c>
    </row>
    <row r="54" spans="1:26">
      <c r="A54" s="295"/>
      <c r="B54" s="183" t="s">
        <v>58</v>
      </c>
      <c r="C54" s="197" t="s">
        <v>246</v>
      </c>
      <c r="D54" s="135"/>
      <c r="E54" s="197" t="s">
        <v>358</v>
      </c>
      <c r="F54" s="197" t="s">
        <v>358</v>
      </c>
      <c r="G54" s="197" t="s">
        <v>358</v>
      </c>
      <c r="H54" s="197" t="s">
        <v>358</v>
      </c>
      <c r="I54" s="197" t="s">
        <v>358</v>
      </c>
      <c r="J54" s="197" t="s">
        <v>358</v>
      </c>
      <c r="K54" s="197" t="s">
        <v>358</v>
      </c>
      <c r="L54" s="197" t="s">
        <v>358</v>
      </c>
      <c r="M54" s="197" t="s">
        <v>358</v>
      </c>
      <c r="N54" s="197" t="s">
        <v>358</v>
      </c>
      <c r="O54" s="197" t="s">
        <v>358</v>
      </c>
      <c r="P54" s="197" t="s">
        <v>358</v>
      </c>
      <c r="Q54" s="197" t="s">
        <v>358</v>
      </c>
      <c r="R54" s="197" t="s">
        <v>358</v>
      </c>
      <c r="S54" s="197" t="s">
        <v>358</v>
      </c>
      <c r="T54" s="244">
        <v>1573146</v>
      </c>
      <c r="U54" s="134">
        <v>1573146</v>
      </c>
      <c r="V54" s="134">
        <v>68</v>
      </c>
      <c r="W54" s="134">
        <v>0.30425936619999999</v>
      </c>
      <c r="X54" s="134" t="b">
        <v>0</v>
      </c>
      <c r="Y54" s="134">
        <v>5.07</v>
      </c>
      <c r="Z54" s="134">
        <v>95.07</v>
      </c>
    </row>
    <row r="55" spans="1:26">
      <c r="A55" s="295"/>
      <c r="B55" s="183" t="s">
        <v>59</v>
      </c>
      <c r="C55" s="197" t="s">
        <v>246</v>
      </c>
      <c r="D55" s="135"/>
      <c r="E55" s="197" t="s">
        <v>358</v>
      </c>
      <c r="F55" s="197" t="s">
        <v>358</v>
      </c>
      <c r="G55" s="197" t="s">
        <v>358</v>
      </c>
      <c r="H55" s="197" t="s">
        <v>358</v>
      </c>
      <c r="I55" s="197" t="s">
        <v>358</v>
      </c>
      <c r="J55" s="197" t="s">
        <v>358</v>
      </c>
      <c r="K55" s="197" t="s">
        <v>358</v>
      </c>
      <c r="L55" s="197" t="s">
        <v>358</v>
      </c>
      <c r="M55" s="197" t="s">
        <v>358</v>
      </c>
      <c r="N55" s="197" t="s">
        <v>358</v>
      </c>
      <c r="O55" s="197" t="s">
        <v>358</v>
      </c>
      <c r="P55" s="197" t="s">
        <v>358</v>
      </c>
      <c r="Q55" s="197" t="s">
        <v>358</v>
      </c>
      <c r="R55" s="197" t="s">
        <v>358</v>
      </c>
      <c r="S55" s="197" t="s">
        <v>358</v>
      </c>
      <c r="T55" s="244">
        <v>1626858</v>
      </c>
      <c r="U55" s="134">
        <v>1626858</v>
      </c>
      <c r="V55" s="134">
        <v>70</v>
      </c>
      <c r="W55" s="134">
        <v>0.28179689759999998</v>
      </c>
      <c r="X55" s="134" t="b">
        <v>0</v>
      </c>
      <c r="Y55" s="134">
        <v>4.93</v>
      </c>
      <c r="Z55" s="134">
        <v>94.93</v>
      </c>
    </row>
    <row r="56" spans="1:26">
      <c r="A56" s="295"/>
      <c r="B56" s="183" t="s">
        <v>60</v>
      </c>
      <c r="C56" s="197" t="s">
        <v>248</v>
      </c>
      <c r="D56" s="197" t="s">
        <v>249</v>
      </c>
      <c r="E56" s="197" t="s">
        <v>248</v>
      </c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4" t="s">
        <v>267</v>
      </c>
      <c r="V56" s="134" t="s">
        <v>267</v>
      </c>
      <c r="W56" s="134" t="s">
        <v>267</v>
      </c>
      <c r="X56" s="134" t="b">
        <v>0</v>
      </c>
      <c r="Y56" s="134">
        <v>0</v>
      </c>
      <c r="Z56" s="134">
        <v>0</v>
      </c>
    </row>
    <row r="57" spans="1:26">
      <c r="A57" s="295"/>
      <c r="B57" s="183" t="s">
        <v>61</v>
      </c>
      <c r="C57" s="197" t="s">
        <v>246</v>
      </c>
      <c r="D57" s="135"/>
      <c r="E57" s="197" t="s">
        <v>358</v>
      </c>
      <c r="F57" s="197" t="s">
        <v>358</v>
      </c>
      <c r="G57" s="197" t="s">
        <v>358</v>
      </c>
      <c r="H57" s="197" t="s">
        <v>358</v>
      </c>
      <c r="I57" s="197" t="s">
        <v>358</v>
      </c>
      <c r="J57" s="197" t="s">
        <v>358</v>
      </c>
      <c r="K57" s="197" t="s">
        <v>358</v>
      </c>
      <c r="L57" s="197" t="s">
        <v>358</v>
      </c>
      <c r="M57" s="197" t="s">
        <v>358</v>
      </c>
      <c r="N57" s="197" t="s">
        <v>358</v>
      </c>
      <c r="O57" s="197" t="s">
        <v>358</v>
      </c>
      <c r="P57" s="197" t="s">
        <v>358</v>
      </c>
      <c r="Q57" s="197" t="s">
        <v>358</v>
      </c>
      <c r="R57" s="197" t="s">
        <v>358</v>
      </c>
      <c r="S57" s="197" t="s">
        <v>358</v>
      </c>
      <c r="T57" s="244">
        <v>1210230</v>
      </c>
      <c r="U57" s="134">
        <v>1210230</v>
      </c>
      <c r="V57" s="134">
        <v>1</v>
      </c>
      <c r="W57" s="134">
        <v>0.45603158179999997</v>
      </c>
      <c r="X57" s="134" t="b">
        <v>0</v>
      </c>
      <c r="Y57" s="134">
        <v>10</v>
      </c>
      <c r="Z57" s="134">
        <v>100</v>
      </c>
    </row>
    <row r="58" spans="1:26">
      <c r="A58" s="295"/>
      <c r="B58" s="183" t="s">
        <v>62</v>
      </c>
      <c r="C58" s="197" t="s">
        <v>246</v>
      </c>
      <c r="D58" s="135"/>
      <c r="E58" s="197" t="s">
        <v>358</v>
      </c>
      <c r="F58" s="197" t="s">
        <v>358</v>
      </c>
      <c r="G58" s="197" t="s">
        <v>358</v>
      </c>
      <c r="H58" s="197" t="s">
        <v>358</v>
      </c>
      <c r="I58" s="197" t="s">
        <v>358</v>
      </c>
      <c r="J58" s="197" t="s">
        <v>358</v>
      </c>
      <c r="K58" s="197" t="s">
        <v>358</v>
      </c>
      <c r="L58" s="197" t="s">
        <v>358</v>
      </c>
      <c r="M58" s="197" t="s">
        <v>358</v>
      </c>
      <c r="N58" s="197" t="s">
        <v>358</v>
      </c>
      <c r="O58" s="197" t="s">
        <v>358</v>
      </c>
      <c r="P58" s="197" t="s">
        <v>358</v>
      </c>
      <c r="Q58" s="197" t="s">
        <v>358</v>
      </c>
      <c r="R58" s="197" t="s">
        <v>358</v>
      </c>
      <c r="S58" s="197" t="s">
        <v>358</v>
      </c>
      <c r="T58" s="244">
        <v>3510534</v>
      </c>
      <c r="U58" s="134">
        <v>3510534</v>
      </c>
      <c r="V58" s="134">
        <v>118</v>
      </c>
      <c r="W58" s="134">
        <v>-0.50596026969999996</v>
      </c>
      <c r="X58" s="134" t="b">
        <v>0</v>
      </c>
      <c r="Y58" s="134">
        <v>1.4</v>
      </c>
      <c r="Z58" s="134">
        <v>91.4</v>
      </c>
    </row>
    <row r="59" spans="1:26">
      <c r="A59" s="295"/>
      <c r="B59" s="183" t="s">
        <v>63</v>
      </c>
      <c r="C59" s="197" t="s">
        <v>246</v>
      </c>
      <c r="D59" s="135"/>
      <c r="E59" s="197" t="s">
        <v>358</v>
      </c>
      <c r="F59" s="197" t="s">
        <v>358</v>
      </c>
      <c r="G59" s="197" t="s">
        <v>358</v>
      </c>
      <c r="H59" s="197" t="s">
        <v>358</v>
      </c>
      <c r="I59" s="197" t="s">
        <v>358</v>
      </c>
      <c r="J59" s="197" t="s">
        <v>358</v>
      </c>
      <c r="K59" s="197" t="s">
        <v>358</v>
      </c>
      <c r="L59" s="197" t="s">
        <v>358</v>
      </c>
      <c r="M59" s="197" t="s">
        <v>358</v>
      </c>
      <c r="N59" s="197" t="s">
        <v>358</v>
      </c>
      <c r="O59" s="197" t="s">
        <v>358</v>
      </c>
      <c r="P59" s="197" t="s">
        <v>358</v>
      </c>
      <c r="Q59" s="197" t="s">
        <v>358</v>
      </c>
      <c r="R59" s="197" t="s">
        <v>358</v>
      </c>
      <c r="S59" s="197" t="s">
        <v>358</v>
      </c>
      <c r="T59" s="244">
        <v>2194230</v>
      </c>
      <c r="U59" s="134">
        <v>2194230</v>
      </c>
      <c r="V59" s="134">
        <v>96</v>
      </c>
      <c r="W59" s="134">
        <v>4.4520763329999997E-2</v>
      </c>
      <c r="X59" s="134" t="b">
        <v>0</v>
      </c>
      <c r="Y59" s="134">
        <v>3.01</v>
      </c>
      <c r="Z59" s="134">
        <v>93.01</v>
      </c>
    </row>
    <row r="60" spans="1:26">
      <c r="A60" s="295"/>
      <c r="B60" s="183" t="s">
        <v>64</v>
      </c>
      <c r="C60" s="197" t="s">
        <v>246</v>
      </c>
      <c r="D60" s="135"/>
      <c r="E60" s="197" t="s">
        <v>358</v>
      </c>
      <c r="F60" s="197" t="s">
        <v>358</v>
      </c>
      <c r="G60" s="197" t="s">
        <v>358</v>
      </c>
      <c r="H60" s="197" t="s">
        <v>358</v>
      </c>
      <c r="I60" s="197" t="s">
        <v>358</v>
      </c>
      <c r="J60" s="197" t="s">
        <v>358</v>
      </c>
      <c r="K60" s="197" t="s">
        <v>358</v>
      </c>
      <c r="L60" s="197" t="s">
        <v>358</v>
      </c>
      <c r="M60" s="197" t="s">
        <v>358</v>
      </c>
      <c r="N60" s="197" t="s">
        <v>358</v>
      </c>
      <c r="O60" s="197" t="s">
        <v>358</v>
      </c>
      <c r="P60" s="197" t="s">
        <v>358</v>
      </c>
      <c r="Q60" s="197" t="s">
        <v>358</v>
      </c>
      <c r="R60" s="197" t="s">
        <v>358</v>
      </c>
      <c r="S60" s="197" t="s">
        <v>358</v>
      </c>
      <c r="T60" s="244">
        <v>4524234</v>
      </c>
      <c r="U60" s="134">
        <v>4524234</v>
      </c>
      <c r="V60" s="134">
        <v>129</v>
      </c>
      <c r="W60" s="134">
        <v>-0.92989168909999997</v>
      </c>
      <c r="X60" s="134" t="b">
        <v>0</v>
      </c>
      <c r="Y60" s="134">
        <v>0.59</v>
      </c>
      <c r="Z60" s="134">
        <v>90.59</v>
      </c>
    </row>
    <row r="61" spans="1:26">
      <c r="A61" s="295"/>
      <c r="B61" s="183" t="s">
        <v>65</v>
      </c>
      <c r="C61" s="197" t="s">
        <v>246</v>
      </c>
      <c r="D61" s="135"/>
      <c r="E61" s="197" t="s">
        <v>358</v>
      </c>
      <c r="F61" s="197" t="s">
        <v>358</v>
      </c>
      <c r="G61" s="197" t="s">
        <v>358</v>
      </c>
      <c r="H61" s="197" t="s">
        <v>358</v>
      </c>
      <c r="I61" s="197" t="s">
        <v>358</v>
      </c>
      <c r="J61" s="197" t="s">
        <v>358</v>
      </c>
      <c r="K61" s="197" t="s">
        <v>358</v>
      </c>
      <c r="L61" s="197" t="s">
        <v>358</v>
      </c>
      <c r="M61" s="197" t="s">
        <v>358</v>
      </c>
      <c r="N61" s="197" t="s">
        <v>358</v>
      </c>
      <c r="O61" s="197" t="s">
        <v>358</v>
      </c>
      <c r="P61" s="197" t="s">
        <v>358</v>
      </c>
      <c r="Q61" s="197" t="s">
        <v>358</v>
      </c>
      <c r="R61" s="197" t="s">
        <v>358</v>
      </c>
      <c r="S61" s="197" t="s">
        <v>358</v>
      </c>
      <c r="T61" s="244">
        <v>1296066</v>
      </c>
      <c r="U61" s="134">
        <v>1296066</v>
      </c>
      <c r="V61" s="134">
        <v>45</v>
      </c>
      <c r="W61" s="134">
        <v>0.42013479059999997</v>
      </c>
      <c r="X61" s="134" t="b">
        <v>0</v>
      </c>
      <c r="Y61" s="134">
        <v>6.76</v>
      </c>
      <c r="Z61" s="134">
        <v>96.76</v>
      </c>
    </row>
    <row r="62" spans="1:26">
      <c r="A62" s="295"/>
      <c r="B62" s="183" t="s">
        <v>66</v>
      </c>
      <c r="C62" s="197" t="s">
        <v>246</v>
      </c>
      <c r="D62" s="135"/>
      <c r="E62" s="197" t="s">
        <v>358</v>
      </c>
      <c r="F62" s="197" t="s">
        <v>358</v>
      </c>
      <c r="G62" s="197" t="s">
        <v>358</v>
      </c>
      <c r="H62" s="197" t="s">
        <v>358</v>
      </c>
      <c r="I62" s="197" t="s">
        <v>358</v>
      </c>
      <c r="J62" s="197" t="s">
        <v>358</v>
      </c>
      <c r="K62" s="197" t="s">
        <v>358</v>
      </c>
      <c r="L62" s="197" t="s">
        <v>358</v>
      </c>
      <c r="M62" s="197" t="s">
        <v>358</v>
      </c>
      <c r="N62" s="197" t="s">
        <v>358</v>
      </c>
      <c r="O62" s="197" t="s">
        <v>358</v>
      </c>
      <c r="P62" s="197" t="s">
        <v>358</v>
      </c>
      <c r="Q62" s="197" t="s">
        <v>358</v>
      </c>
      <c r="R62" s="197" t="s">
        <v>358</v>
      </c>
      <c r="S62" s="197" t="s">
        <v>358</v>
      </c>
      <c r="T62" s="244">
        <v>1232034</v>
      </c>
      <c r="U62" s="134">
        <v>1232034</v>
      </c>
      <c r="V62" s="134">
        <v>37</v>
      </c>
      <c r="W62" s="134">
        <v>0.44691310429999997</v>
      </c>
      <c r="X62" s="134" t="b">
        <v>0</v>
      </c>
      <c r="Y62" s="134">
        <v>7.35</v>
      </c>
      <c r="Z62" s="134">
        <v>97.35</v>
      </c>
    </row>
    <row r="63" spans="1:26">
      <c r="A63" s="296" t="s">
        <v>67</v>
      </c>
      <c r="B63" s="184" t="s">
        <v>68</v>
      </c>
      <c r="C63" s="197" t="s">
        <v>246</v>
      </c>
      <c r="D63" s="135"/>
      <c r="E63" s="197" t="s">
        <v>358</v>
      </c>
      <c r="F63" s="197" t="s">
        <v>358</v>
      </c>
      <c r="G63" s="197" t="s">
        <v>358</v>
      </c>
      <c r="H63" s="197" t="s">
        <v>358</v>
      </c>
      <c r="I63" s="197" t="s">
        <v>358</v>
      </c>
      <c r="J63" s="197" t="s">
        <v>358</v>
      </c>
      <c r="K63" s="197" t="s">
        <v>358</v>
      </c>
      <c r="L63" s="197" t="s">
        <v>358</v>
      </c>
      <c r="M63" s="197" t="s">
        <v>358</v>
      </c>
      <c r="N63" s="197" t="s">
        <v>358</v>
      </c>
      <c r="O63" s="197" t="s">
        <v>358</v>
      </c>
      <c r="P63" s="197" t="s">
        <v>358</v>
      </c>
      <c r="Q63" s="197" t="s">
        <v>358</v>
      </c>
      <c r="R63" s="197" t="s">
        <v>358</v>
      </c>
      <c r="S63" s="197" t="s">
        <v>358</v>
      </c>
      <c r="T63" s="244">
        <v>1390074</v>
      </c>
      <c r="U63" s="134">
        <v>1390074</v>
      </c>
      <c r="V63" s="134">
        <v>58</v>
      </c>
      <c r="W63" s="134">
        <v>0.38082045209999998</v>
      </c>
      <c r="X63" s="134" t="b">
        <v>0</v>
      </c>
      <c r="Y63" s="134">
        <v>5.81</v>
      </c>
      <c r="Z63" s="134">
        <v>95.81</v>
      </c>
    </row>
    <row r="64" spans="1:26">
      <c r="A64" s="296"/>
      <c r="B64" s="184" t="s">
        <v>69</v>
      </c>
      <c r="C64" s="197" t="s">
        <v>246</v>
      </c>
      <c r="D64" s="135"/>
      <c r="E64" s="197" t="s">
        <v>358</v>
      </c>
      <c r="F64" s="197" t="s">
        <v>358</v>
      </c>
      <c r="G64" s="197" t="s">
        <v>358</v>
      </c>
      <c r="H64" s="197" t="s">
        <v>358</v>
      </c>
      <c r="I64" s="197" t="s">
        <v>358</v>
      </c>
      <c r="J64" s="197" t="s">
        <v>358</v>
      </c>
      <c r="K64" s="197" t="s">
        <v>358</v>
      </c>
      <c r="L64" s="197" t="s">
        <v>358</v>
      </c>
      <c r="M64" s="197" t="s">
        <v>358</v>
      </c>
      <c r="N64" s="197" t="s">
        <v>358</v>
      </c>
      <c r="O64" s="197" t="s">
        <v>358</v>
      </c>
      <c r="P64" s="197" t="s">
        <v>358</v>
      </c>
      <c r="Q64" s="197" t="s">
        <v>358</v>
      </c>
      <c r="R64" s="197" t="s">
        <v>358</v>
      </c>
      <c r="S64" s="197" t="s">
        <v>358</v>
      </c>
      <c r="T64" s="244">
        <v>1328274</v>
      </c>
      <c r="U64" s="134">
        <v>1328274</v>
      </c>
      <c r="V64" s="134">
        <v>51</v>
      </c>
      <c r="W64" s="134">
        <v>0.40666533890000001</v>
      </c>
      <c r="X64" s="134" t="b">
        <v>0</v>
      </c>
      <c r="Y64" s="134">
        <v>6.32</v>
      </c>
      <c r="Z64" s="134">
        <v>96.32</v>
      </c>
    </row>
    <row r="65" spans="1:26">
      <c r="A65" s="296"/>
      <c r="B65" s="192" t="s">
        <v>70</v>
      </c>
      <c r="C65" s="197" t="s">
        <v>248</v>
      </c>
      <c r="D65" s="197" t="s">
        <v>249</v>
      </c>
      <c r="E65" s="197" t="s">
        <v>248</v>
      </c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4" t="s">
        <v>267</v>
      </c>
      <c r="V65" s="134" t="s">
        <v>267</v>
      </c>
      <c r="W65" s="134" t="s">
        <v>267</v>
      </c>
      <c r="X65" s="134" t="b">
        <v>0</v>
      </c>
      <c r="Y65" s="134">
        <v>0</v>
      </c>
      <c r="Z65" s="134">
        <v>0</v>
      </c>
    </row>
    <row r="66" spans="1:26">
      <c r="A66" s="296"/>
      <c r="B66" s="140" t="s">
        <v>71</v>
      </c>
      <c r="C66" s="197" t="s">
        <v>248</v>
      </c>
      <c r="D66" s="197" t="s">
        <v>249</v>
      </c>
      <c r="E66" s="197" t="s">
        <v>248</v>
      </c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4" t="s">
        <v>267</v>
      </c>
      <c r="V66" s="134" t="s">
        <v>267</v>
      </c>
      <c r="W66" s="134" t="s">
        <v>267</v>
      </c>
      <c r="X66" s="134" t="b">
        <v>0</v>
      </c>
      <c r="Y66" s="134">
        <v>0</v>
      </c>
      <c r="Z66" s="134">
        <v>0</v>
      </c>
    </row>
    <row r="67" spans="1:26">
      <c r="A67" s="296"/>
      <c r="B67" s="184" t="s">
        <v>72</v>
      </c>
      <c r="C67" s="197" t="s">
        <v>246</v>
      </c>
      <c r="D67" s="135"/>
      <c r="E67" s="197" t="s">
        <v>358</v>
      </c>
      <c r="F67" s="197" t="s">
        <v>358</v>
      </c>
      <c r="G67" s="197" t="s">
        <v>358</v>
      </c>
      <c r="H67" s="197" t="s">
        <v>358</v>
      </c>
      <c r="I67" s="197" t="s">
        <v>358</v>
      </c>
      <c r="J67" s="197" t="s">
        <v>358</v>
      </c>
      <c r="K67" s="197" t="s">
        <v>358</v>
      </c>
      <c r="L67" s="197" t="s">
        <v>358</v>
      </c>
      <c r="M67" s="197" t="s">
        <v>358</v>
      </c>
      <c r="N67" s="197" t="s">
        <v>358</v>
      </c>
      <c r="O67" s="197" t="s">
        <v>358</v>
      </c>
      <c r="P67" s="197" t="s">
        <v>358</v>
      </c>
      <c r="Q67" s="197" t="s">
        <v>358</v>
      </c>
      <c r="R67" s="197" t="s">
        <v>358</v>
      </c>
      <c r="S67" s="197" t="s">
        <v>358</v>
      </c>
      <c r="T67" s="244">
        <v>1365162</v>
      </c>
      <c r="U67" s="134">
        <v>1365162</v>
      </c>
      <c r="V67" s="134">
        <v>53</v>
      </c>
      <c r="W67" s="134">
        <v>0.39123870160000002</v>
      </c>
      <c r="X67" s="134" t="b">
        <v>0</v>
      </c>
      <c r="Y67" s="134">
        <v>6.18</v>
      </c>
      <c r="Z67" s="134">
        <v>96.18</v>
      </c>
    </row>
    <row r="68" spans="1:26">
      <c r="A68" s="296"/>
      <c r="B68" s="184" t="s">
        <v>73</v>
      </c>
      <c r="C68" s="197" t="s">
        <v>248</v>
      </c>
      <c r="D68" s="197" t="s">
        <v>249</v>
      </c>
      <c r="E68" s="197" t="s">
        <v>248</v>
      </c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4" t="s">
        <v>267</v>
      </c>
      <c r="V68" s="134" t="s">
        <v>267</v>
      </c>
      <c r="W68" s="134" t="s">
        <v>267</v>
      </c>
      <c r="X68" s="134" t="b">
        <v>0</v>
      </c>
      <c r="Y68" s="134">
        <v>0</v>
      </c>
      <c r="Z68" s="134">
        <v>0</v>
      </c>
    </row>
    <row r="69" spans="1:26">
      <c r="A69" s="296"/>
      <c r="B69" s="184" t="s">
        <v>74</v>
      </c>
      <c r="C69" s="197" t="s">
        <v>246</v>
      </c>
      <c r="D69" s="135"/>
      <c r="E69" s="197" t="s">
        <v>358</v>
      </c>
      <c r="F69" s="197" t="s">
        <v>358</v>
      </c>
      <c r="G69" s="197" t="s">
        <v>358</v>
      </c>
      <c r="H69" s="197" t="s">
        <v>358</v>
      </c>
      <c r="I69" s="197" t="s">
        <v>358</v>
      </c>
      <c r="J69" s="197" t="s">
        <v>358</v>
      </c>
      <c r="K69" s="197" t="s">
        <v>358</v>
      </c>
      <c r="L69" s="197" t="s">
        <v>358</v>
      </c>
      <c r="M69" s="197" t="s">
        <v>358</v>
      </c>
      <c r="N69" s="197" t="s">
        <v>358</v>
      </c>
      <c r="O69" s="197" t="s">
        <v>358</v>
      </c>
      <c r="P69" s="197" t="s">
        <v>358</v>
      </c>
      <c r="Q69" s="197" t="s">
        <v>358</v>
      </c>
      <c r="R69" s="197" t="s">
        <v>358</v>
      </c>
      <c r="S69" s="197" t="s">
        <v>358</v>
      </c>
      <c r="T69" s="244">
        <v>3042306</v>
      </c>
      <c r="U69" s="134">
        <v>3042306</v>
      </c>
      <c r="V69" s="134">
        <v>114</v>
      </c>
      <c r="W69" s="134">
        <v>-0.31014635959999998</v>
      </c>
      <c r="X69" s="134" t="b">
        <v>0</v>
      </c>
      <c r="Y69" s="134">
        <v>1.69</v>
      </c>
      <c r="Z69" s="134">
        <v>91.69</v>
      </c>
    </row>
    <row r="70" spans="1:26">
      <c r="A70" s="296"/>
      <c r="B70" s="184" t="s">
        <v>75</v>
      </c>
      <c r="C70" s="197" t="s">
        <v>246</v>
      </c>
      <c r="D70" s="135"/>
      <c r="E70" s="197" t="s">
        <v>358</v>
      </c>
      <c r="F70" s="197" t="s">
        <v>358</v>
      </c>
      <c r="G70" s="197" t="s">
        <v>358</v>
      </c>
      <c r="H70" s="197" t="s">
        <v>358</v>
      </c>
      <c r="I70" s="197" t="s">
        <v>358</v>
      </c>
      <c r="J70" s="197" t="s">
        <v>358</v>
      </c>
      <c r="K70" s="197" t="s">
        <v>358</v>
      </c>
      <c r="L70" s="197" t="s">
        <v>358</v>
      </c>
      <c r="M70" s="197" t="s">
        <v>358</v>
      </c>
      <c r="N70" s="197" t="s">
        <v>358</v>
      </c>
      <c r="O70" s="197" t="s">
        <v>358</v>
      </c>
      <c r="P70" s="197" t="s">
        <v>358</v>
      </c>
      <c r="Q70" s="197" t="s">
        <v>358</v>
      </c>
      <c r="R70" s="197" t="s">
        <v>358</v>
      </c>
      <c r="S70" s="197" t="s">
        <v>358</v>
      </c>
      <c r="T70" s="244">
        <v>1296642</v>
      </c>
      <c r="U70" s="134">
        <v>1296642</v>
      </c>
      <c r="V70" s="134">
        <v>46</v>
      </c>
      <c r="W70" s="134">
        <v>0.4198939062</v>
      </c>
      <c r="X70" s="134" t="b">
        <v>0</v>
      </c>
      <c r="Y70" s="134">
        <v>6.69</v>
      </c>
      <c r="Z70" s="134">
        <v>96.69</v>
      </c>
    </row>
    <row r="71" spans="1:26">
      <c r="A71" s="296"/>
      <c r="B71" s="184" t="s">
        <v>76</v>
      </c>
      <c r="C71" s="197" t="s">
        <v>248</v>
      </c>
      <c r="D71" s="197" t="s">
        <v>249</v>
      </c>
      <c r="E71" s="197" t="s">
        <v>248</v>
      </c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4" t="s">
        <v>267</v>
      </c>
      <c r="V71" s="134" t="s">
        <v>267</v>
      </c>
      <c r="W71" s="134" t="s">
        <v>267</v>
      </c>
      <c r="X71" s="134" t="b">
        <v>0</v>
      </c>
      <c r="Y71" s="134">
        <v>0</v>
      </c>
      <c r="Z71" s="134">
        <v>0</v>
      </c>
    </row>
    <row r="72" spans="1:26">
      <c r="A72" s="296"/>
      <c r="B72" s="184" t="s">
        <v>77</v>
      </c>
      <c r="C72" s="197" t="s">
        <v>252</v>
      </c>
      <c r="D72" s="135"/>
      <c r="E72" s="197" t="s">
        <v>358</v>
      </c>
      <c r="F72" s="197" t="s">
        <v>358</v>
      </c>
      <c r="G72" s="197" t="s">
        <v>358</v>
      </c>
      <c r="H72" s="197" t="s">
        <v>358</v>
      </c>
      <c r="I72" s="197" t="s">
        <v>358</v>
      </c>
      <c r="J72" s="197" t="s">
        <v>358</v>
      </c>
      <c r="K72" s="197" t="s">
        <v>358</v>
      </c>
      <c r="L72" s="197" t="s">
        <v>358</v>
      </c>
      <c r="M72" s="197" t="s">
        <v>358</v>
      </c>
      <c r="N72" s="197" t="s">
        <v>358</v>
      </c>
      <c r="O72" s="197" t="s">
        <v>358</v>
      </c>
      <c r="P72" s="197" t="s">
        <v>358</v>
      </c>
      <c r="Q72" s="197" t="s">
        <v>358</v>
      </c>
      <c r="R72" s="197" t="s">
        <v>358</v>
      </c>
      <c r="S72" s="197" t="s">
        <v>358</v>
      </c>
      <c r="T72" s="244">
        <v>2423610</v>
      </c>
      <c r="U72" s="134">
        <v>2423610</v>
      </c>
      <c r="V72" s="134">
        <v>103</v>
      </c>
      <c r="W72" s="134">
        <v>-5.1406423210000003E-2</v>
      </c>
      <c r="X72" s="134" t="b">
        <v>0</v>
      </c>
      <c r="Y72" s="134">
        <v>2.5</v>
      </c>
      <c r="Z72" s="134">
        <v>64.75</v>
      </c>
    </row>
    <row r="73" spans="1:26">
      <c r="A73" s="296"/>
      <c r="B73" s="184" t="s">
        <v>78</v>
      </c>
      <c r="C73" s="197" t="s">
        <v>246</v>
      </c>
      <c r="D73" s="135"/>
      <c r="E73" s="197" t="s">
        <v>358</v>
      </c>
      <c r="F73" s="197" t="s">
        <v>358</v>
      </c>
      <c r="G73" s="197" t="s">
        <v>358</v>
      </c>
      <c r="H73" s="197" t="s">
        <v>358</v>
      </c>
      <c r="I73" s="197" t="s">
        <v>358</v>
      </c>
      <c r="J73" s="197" t="s">
        <v>358</v>
      </c>
      <c r="K73" s="197" t="s">
        <v>358</v>
      </c>
      <c r="L73" s="197" t="s">
        <v>358</v>
      </c>
      <c r="M73" s="197" t="s">
        <v>358</v>
      </c>
      <c r="N73" s="197" t="s">
        <v>358</v>
      </c>
      <c r="O73" s="197" t="s">
        <v>358</v>
      </c>
      <c r="P73" s="197" t="s">
        <v>358</v>
      </c>
      <c r="Q73" s="197" t="s">
        <v>358</v>
      </c>
      <c r="R73" s="197" t="s">
        <v>358</v>
      </c>
      <c r="S73" s="197" t="s">
        <v>358</v>
      </c>
      <c r="T73" s="244">
        <v>1295262</v>
      </c>
      <c r="U73" s="134">
        <v>1295262</v>
      </c>
      <c r="V73" s="134">
        <v>44</v>
      </c>
      <c r="W73" s="134">
        <v>0.420471025</v>
      </c>
      <c r="X73" s="134" t="b">
        <v>0</v>
      </c>
      <c r="Y73" s="134">
        <v>6.84</v>
      </c>
      <c r="Z73" s="134">
        <v>96.84</v>
      </c>
    </row>
    <row r="74" spans="1:26">
      <c r="A74" s="296"/>
      <c r="B74" s="184" t="s">
        <v>79</v>
      </c>
      <c r="C74" s="197" t="s">
        <v>246</v>
      </c>
      <c r="D74" s="135"/>
      <c r="E74" s="197" t="s">
        <v>358</v>
      </c>
      <c r="F74" s="197" t="s">
        <v>358</v>
      </c>
      <c r="G74" s="197" t="s">
        <v>358</v>
      </c>
      <c r="H74" s="197" t="s">
        <v>358</v>
      </c>
      <c r="I74" s="197" t="s">
        <v>358</v>
      </c>
      <c r="J74" s="197" t="s">
        <v>358</v>
      </c>
      <c r="K74" s="197" t="s">
        <v>358</v>
      </c>
      <c r="L74" s="197" t="s">
        <v>358</v>
      </c>
      <c r="M74" s="197" t="s">
        <v>358</v>
      </c>
      <c r="N74" s="197" t="s">
        <v>358</v>
      </c>
      <c r="O74" s="197" t="s">
        <v>358</v>
      </c>
      <c r="P74" s="197" t="s">
        <v>358</v>
      </c>
      <c r="Q74" s="197" t="s">
        <v>358</v>
      </c>
      <c r="R74" s="197" t="s">
        <v>358</v>
      </c>
      <c r="S74" s="197" t="s">
        <v>358</v>
      </c>
      <c r="T74" s="244">
        <v>1294914</v>
      </c>
      <c r="U74" s="134">
        <v>1294914</v>
      </c>
      <c r="V74" s="134">
        <v>43</v>
      </c>
      <c r="W74" s="134">
        <v>0.42061655930000003</v>
      </c>
      <c r="X74" s="134" t="b">
        <v>0</v>
      </c>
      <c r="Y74" s="134">
        <v>6.91</v>
      </c>
      <c r="Z74" s="134">
        <v>96.91</v>
      </c>
    </row>
    <row r="75" spans="1:26">
      <c r="A75" s="296"/>
      <c r="B75" s="184" t="s">
        <v>80</v>
      </c>
      <c r="C75" s="197" t="s">
        <v>246</v>
      </c>
      <c r="D75" s="135"/>
      <c r="E75" s="197" t="s">
        <v>358</v>
      </c>
      <c r="F75" s="197" t="s">
        <v>358</v>
      </c>
      <c r="G75" s="197" t="s">
        <v>358</v>
      </c>
      <c r="H75" s="197" t="s">
        <v>358</v>
      </c>
      <c r="I75" s="197" t="s">
        <v>358</v>
      </c>
      <c r="J75" s="197" t="s">
        <v>358</v>
      </c>
      <c r="K75" s="197" t="s">
        <v>358</v>
      </c>
      <c r="L75" s="197" t="s">
        <v>358</v>
      </c>
      <c r="M75" s="197" t="s">
        <v>358</v>
      </c>
      <c r="N75" s="197" t="s">
        <v>358</v>
      </c>
      <c r="O75" s="197" t="s">
        <v>358</v>
      </c>
      <c r="P75" s="197" t="s">
        <v>358</v>
      </c>
      <c r="Q75" s="197" t="s">
        <v>358</v>
      </c>
      <c r="R75" s="197" t="s">
        <v>358</v>
      </c>
      <c r="S75" s="197" t="s">
        <v>358</v>
      </c>
      <c r="T75" s="244">
        <v>1659306</v>
      </c>
      <c r="U75" s="134">
        <v>1659306</v>
      </c>
      <c r="V75" s="134">
        <v>71</v>
      </c>
      <c r="W75" s="134">
        <v>0.26822707740000001</v>
      </c>
      <c r="X75" s="134" t="b">
        <v>0</v>
      </c>
      <c r="Y75" s="134">
        <v>4.8499999999999996</v>
      </c>
      <c r="Z75" s="134">
        <v>94.85</v>
      </c>
    </row>
    <row r="76" spans="1:26">
      <c r="A76" s="296"/>
      <c r="B76" s="184" t="s">
        <v>81</v>
      </c>
      <c r="C76" s="197" t="s">
        <v>246</v>
      </c>
      <c r="D76" s="135"/>
      <c r="E76" s="197" t="s">
        <v>358</v>
      </c>
      <c r="F76" s="197" t="s">
        <v>358</v>
      </c>
      <c r="G76" s="197" t="s">
        <v>358</v>
      </c>
      <c r="H76" s="197" t="s">
        <v>358</v>
      </c>
      <c r="I76" s="197" t="s">
        <v>358</v>
      </c>
      <c r="J76" s="197" t="s">
        <v>358</v>
      </c>
      <c r="K76" s="197" t="s">
        <v>358</v>
      </c>
      <c r="L76" s="197" t="s">
        <v>358</v>
      </c>
      <c r="M76" s="197" t="s">
        <v>358</v>
      </c>
      <c r="N76" s="197" t="s">
        <v>358</v>
      </c>
      <c r="O76" s="197" t="s">
        <v>358</v>
      </c>
      <c r="P76" s="197" t="s">
        <v>358</v>
      </c>
      <c r="Q76" s="197" t="s">
        <v>358</v>
      </c>
      <c r="R76" s="197" t="s">
        <v>358</v>
      </c>
      <c r="S76" s="197" t="s">
        <v>358</v>
      </c>
      <c r="T76" s="244">
        <v>1555554</v>
      </c>
      <c r="U76" s="134">
        <v>1555554</v>
      </c>
      <c r="V76" s="134">
        <v>67</v>
      </c>
      <c r="W76" s="134">
        <v>0.31161637669999998</v>
      </c>
      <c r="X76" s="134" t="b">
        <v>0</v>
      </c>
      <c r="Y76" s="134">
        <v>5.15</v>
      </c>
      <c r="Z76" s="134">
        <v>95.15</v>
      </c>
    </row>
    <row r="77" spans="1:26">
      <c r="A77" s="296"/>
      <c r="B77" s="184" t="s">
        <v>82</v>
      </c>
      <c r="C77" s="197" t="s">
        <v>246</v>
      </c>
      <c r="D77" s="135"/>
      <c r="E77" s="197" t="s">
        <v>358</v>
      </c>
      <c r="F77" s="197" t="s">
        <v>358</v>
      </c>
      <c r="G77" s="197" t="s">
        <v>358</v>
      </c>
      <c r="H77" s="197" t="s">
        <v>358</v>
      </c>
      <c r="I77" s="197" t="s">
        <v>358</v>
      </c>
      <c r="J77" s="197" t="s">
        <v>358</v>
      </c>
      <c r="K77" s="197" t="s">
        <v>358</v>
      </c>
      <c r="L77" s="197" t="s">
        <v>358</v>
      </c>
      <c r="M77" s="197" t="s">
        <v>358</v>
      </c>
      <c r="N77" s="197" t="s">
        <v>358</v>
      </c>
      <c r="O77" s="197" t="s">
        <v>358</v>
      </c>
      <c r="P77" s="197" t="s">
        <v>358</v>
      </c>
      <c r="Q77" s="197" t="s">
        <v>358</v>
      </c>
      <c r="R77" s="197" t="s">
        <v>358</v>
      </c>
      <c r="S77" s="197" t="s">
        <v>358</v>
      </c>
      <c r="T77" s="244">
        <v>2830902</v>
      </c>
      <c r="U77" s="134">
        <v>2830902</v>
      </c>
      <c r="V77" s="134">
        <v>107</v>
      </c>
      <c r="W77" s="134">
        <v>-0.22173677310000001</v>
      </c>
      <c r="X77" s="134" t="b">
        <v>0</v>
      </c>
      <c r="Y77" s="134">
        <v>2.21</v>
      </c>
      <c r="Z77" s="134">
        <v>92.21</v>
      </c>
    </row>
    <row r="78" spans="1:26">
      <c r="A78" s="296"/>
      <c r="B78" s="184" t="s">
        <v>83</v>
      </c>
      <c r="C78" s="197" t="s">
        <v>246</v>
      </c>
      <c r="D78" s="135"/>
      <c r="E78" s="197" t="s">
        <v>358</v>
      </c>
      <c r="F78" s="197" t="s">
        <v>358</v>
      </c>
      <c r="G78" s="197" t="s">
        <v>358</v>
      </c>
      <c r="H78" s="197" t="s">
        <v>358</v>
      </c>
      <c r="I78" s="197" t="s">
        <v>358</v>
      </c>
      <c r="J78" s="197" t="s">
        <v>358</v>
      </c>
      <c r="K78" s="197" t="s">
        <v>358</v>
      </c>
      <c r="L78" s="197" t="s">
        <v>358</v>
      </c>
      <c r="M78" s="197" t="s">
        <v>358</v>
      </c>
      <c r="N78" s="197" t="s">
        <v>358</v>
      </c>
      <c r="O78" s="197" t="s">
        <v>358</v>
      </c>
      <c r="P78" s="197" t="s">
        <v>358</v>
      </c>
      <c r="Q78" s="197" t="s">
        <v>358</v>
      </c>
      <c r="R78" s="197" t="s">
        <v>358</v>
      </c>
      <c r="S78" s="197" t="s">
        <v>358</v>
      </c>
      <c r="T78" s="244">
        <v>1232166</v>
      </c>
      <c r="U78" s="134">
        <v>1232166</v>
      </c>
      <c r="V78" s="134">
        <v>38</v>
      </c>
      <c r="W78" s="134">
        <v>0.4468579016</v>
      </c>
      <c r="X78" s="134" t="b">
        <v>0</v>
      </c>
      <c r="Y78" s="134">
        <v>7.28</v>
      </c>
      <c r="Z78" s="134">
        <v>97.28</v>
      </c>
    </row>
    <row r="79" spans="1:26">
      <c r="A79" s="296"/>
      <c r="B79" s="184" t="s">
        <v>84</v>
      </c>
      <c r="C79" s="197" t="s">
        <v>248</v>
      </c>
      <c r="D79" s="197" t="s">
        <v>249</v>
      </c>
      <c r="E79" s="197" t="s">
        <v>248</v>
      </c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4" t="s">
        <v>267</v>
      </c>
      <c r="V79" s="134" t="s">
        <v>267</v>
      </c>
      <c r="W79" s="134" t="s">
        <v>267</v>
      </c>
      <c r="X79" s="134" t="b">
        <v>0</v>
      </c>
      <c r="Y79" s="134">
        <v>0</v>
      </c>
      <c r="Z79" s="134">
        <v>0</v>
      </c>
    </row>
    <row r="80" spans="1:26">
      <c r="A80" s="296"/>
      <c r="B80" s="184" t="s">
        <v>85</v>
      </c>
      <c r="C80" s="197" t="s">
        <v>246</v>
      </c>
      <c r="D80" s="135"/>
      <c r="E80" s="197" t="s">
        <v>358</v>
      </c>
      <c r="F80" s="197" t="s">
        <v>358</v>
      </c>
      <c r="G80" s="197" t="s">
        <v>358</v>
      </c>
      <c r="H80" s="197" t="s">
        <v>358</v>
      </c>
      <c r="I80" s="197" t="s">
        <v>358</v>
      </c>
      <c r="J80" s="197" t="s">
        <v>358</v>
      </c>
      <c r="K80" s="197" t="s">
        <v>358</v>
      </c>
      <c r="L80" s="197" t="s">
        <v>358</v>
      </c>
      <c r="M80" s="197" t="s">
        <v>358</v>
      </c>
      <c r="N80" s="197" t="s">
        <v>358</v>
      </c>
      <c r="O80" s="197" t="s">
        <v>358</v>
      </c>
      <c r="P80" s="197" t="s">
        <v>358</v>
      </c>
      <c r="Q80" s="197" t="s">
        <v>358</v>
      </c>
      <c r="R80" s="197" t="s">
        <v>358</v>
      </c>
      <c r="S80" s="197" t="s">
        <v>358</v>
      </c>
      <c r="T80" s="244">
        <v>3418302</v>
      </c>
      <c r="U80" s="134">
        <v>3418302</v>
      </c>
      <c r="V80" s="134">
        <v>116</v>
      </c>
      <c r="W80" s="134">
        <v>-0.46738865810000002</v>
      </c>
      <c r="X80" s="134" t="b">
        <v>0</v>
      </c>
      <c r="Y80" s="134">
        <v>1.54</v>
      </c>
      <c r="Z80" s="134">
        <v>91.54</v>
      </c>
    </row>
    <row r="81" spans="1:26">
      <c r="A81" s="296"/>
      <c r="B81" s="184" t="s">
        <v>86</v>
      </c>
      <c r="C81" s="197" t="s">
        <v>246</v>
      </c>
      <c r="D81" s="135"/>
      <c r="E81" s="197" t="s">
        <v>358</v>
      </c>
      <c r="F81" s="197" t="s">
        <v>358</v>
      </c>
      <c r="G81" s="197" t="s">
        <v>358</v>
      </c>
      <c r="H81" s="197" t="s">
        <v>358</v>
      </c>
      <c r="I81" s="197" t="s">
        <v>358</v>
      </c>
      <c r="J81" s="197" t="s">
        <v>358</v>
      </c>
      <c r="K81" s="197" t="s">
        <v>358</v>
      </c>
      <c r="L81" s="197" t="s">
        <v>358</v>
      </c>
      <c r="M81" s="197" t="s">
        <v>358</v>
      </c>
      <c r="N81" s="197" t="s">
        <v>358</v>
      </c>
      <c r="O81" s="197" t="s">
        <v>358</v>
      </c>
      <c r="P81" s="197" t="s">
        <v>358</v>
      </c>
      <c r="Q81" s="197" t="s">
        <v>358</v>
      </c>
      <c r="R81" s="197" t="s">
        <v>358</v>
      </c>
      <c r="S81" s="197" t="s">
        <v>358</v>
      </c>
      <c r="T81" s="244">
        <v>2040546</v>
      </c>
      <c r="U81" s="134">
        <v>2040546</v>
      </c>
      <c r="V81" s="134">
        <v>88</v>
      </c>
      <c r="W81" s="134">
        <v>0.1087917274</v>
      </c>
      <c r="X81" s="134" t="b">
        <v>0</v>
      </c>
      <c r="Y81" s="134">
        <v>3.6</v>
      </c>
      <c r="Z81" s="134">
        <v>93.6</v>
      </c>
    </row>
    <row r="82" spans="1:26">
      <c r="A82" s="296"/>
      <c r="B82" s="184" t="s">
        <v>87</v>
      </c>
      <c r="C82" s="197" t="s">
        <v>246</v>
      </c>
      <c r="D82" s="135"/>
      <c r="E82" s="197" t="s">
        <v>358</v>
      </c>
      <c r="F82" s="197" t="s">
        <v>358</v>
      </c>
      <c r="G82" s="197" t="s">
        <v>358</v>
      </c>
      <c r="H82" s="197" t="s">
        <v>358</v>
      </c>
      <c r="I82" s="197" t="s">
        <v>358</v>
      </c>
      <c r="J82" s="197" t="s">
        <v>358</v>
      </c>
      <c r="K82" s="197" t="s">
        <v>358</v>
      </c>
      <c r="L82" s="197" t="s">
        <v>358</v>
      </c>
      <c r="M82" s="197" t="s">
        <v>358</v>
      </c>
      <c r="N82" s="197" t="s">
        <v>358</v>
      </c>
      <c r="O82" s="197" t="s">
        <v>358</v>
      </c>
      <c r="P82" s="197" t="s">
        <v>358</v>
      </c>
      <c r="Q82" s="197" t="s">
        <v>358</v>
      </c>
      <c r="R82" s="197" t="s">
        <v>358</v>
      </c>
      <c r="S82" s="197" t="s">
        <v>358</v>
      </c>
      <c r="T82" s="244">
        <v>3509610</v>
      </c>
      <c r="U82" s="134">
        <v>3509610</v>
      </c>
      <c r="V82" s="134">
        <v>117</v>
      </c>
      <c r="W82" s="134">
        <v>-0.50557385099999996</v>
      </c>
      <c r="X82" s="134" t="b">
        <v>0</v>
      </c>
      <c r="Y82" s="134">
        <v>1.47</v>
      </c>
      <c r="Z82" s="134">
        <v>91.47</v>
      </c>
    </row>
    <row r="83" spans="1:26">
      <c r="A83" s="297" t="s">
        <v>88</v>
      </c>
      <c r="B83" s="185" t="s">
        <v>89</v>
      </c>
      <c r="C83" s="197" t="s">
        <v>252</v>
      </c>
      <c r="D83" s="135"/>
      <c r="E83" s="197" t="s">
        <v>358</v>
      </c>
      <c r="F83" s="197" t="s">
        <v>358</v>
      </c>
      <c r="G83" s="197" t="s">
        <v>358</v>
      </c>
      <c r="H83" s="197" t="s">
        <v>358</v>
      </c>
      <c r="I83" s="197" t="s">
        <v>358</v>
      </c>
      <c r="J83" s="197" t="s">
        <v>358</v>
      </c>
      <c r="K83" s="197" t="s">
        <v>358</v>
      </c>
      <c r="L83" s="197" t="s">
        <v>358</v>
      </c>
      <c r="M83" s="197" t="s">
        <v>358</v>
      </c>
      <c r="N83" s="197" t="s">
        <v>358</v>
      </c>
      <c r="O83" s="197" t="s">
        <v>358</v>
      </c>
      <c r="P83" s="197" t="s">
        <v>358</v>
      </c>
      <c r="Q83" s="197" t="s">
        <v>358</v>
      </c>
      <c r="R83" s="197" t="s">
        <v>358</v>
      </c>
      <c r="S83" s="197" t="s">
        <v>358</v>
      </c>
      <c r="T83" s="244">
        <v>2604102</v>
      </c>
      <c r="U83" s="134">
        <v>2604102</v>
      </c>
      <c r="V83" s="134">
        <v>105</v>
      </c>
      <c r="W83" s="134">
        <v>-0.12688854790000001</v>
      </c>
      <c r="X83" s="134" t="b">
        <v>0</v>
      </c>
      <c r="Y83" s="134">
        <v>2.35</v>
      </c>
      <c r="Z83" s="134">
        <v>64.650000000000006</v>
      </c>
    </row>
    <row r="84" spans="1:26">
      <c r="A84" s="297"/>
      <c r="B84" s="185" t="s">
        <v>90</v>
      </c>
      <c r="C84" s="197" t="s">
        <v>246</v>
      </c>
      <c r="D84" s="135"/>
      <c r="E84" s="197" t="s">
        <v>358</v>
      </c>
      <c r="F84" s="197" t="s">
        <v>358</v>
      </c>
      <c r="G84" s="197" t="s">
        <v>358</v>
      </c>
      <c r="H84" s="197" t="s">
        <v>358</v>
      </c>
      <c r="I84" s="197" t="s">
        <v>358</v>
      </c>
      <c r="J84" s="197" t="s">
        <v>358</v>
      </c>
      <c r="K84" s="197" t="s">
        <v>358</v>
      </c>
      <c r="L84" s="197" t="s">
        <v>358</v>
      </c>
      <c r="M84" s="197" t="s">
        <v>358</v>
      </c>
      <c r="N84" s="197" t="s">
        <v>358</v>
      </c>
      <c r="O84" s="197" t="s">
        <v>358</v>
      </c>
      <c r="P84" s="197" t="s">
        <v>358</v>
      </c>
      <c r="Q84" s="197" t="s">
        <v>358</v>
      </c>
      <c r="R84" s="197" t="s">
        <v>358</v>
      </c>
      <c r="S84" s="197" t="s">
        <v>358</v>
      </c>
      <c r="T84" s="244">
        <v>1231794</v>
      </c>
      <c r="U84" s="134">
        <v>1231794</v>
      </c>
      <c r="V84" s="134">
        <v>32</v>
      </c>
      <c r="W84" s="134">
        <v>0.44701347279999998</v>
      </c>
      <c r="X84" s="134" t="b">
        <v>0</v>
      </c>
      <c r="Y84" s="134">
        <v>7.72</v>
      </c>
      <c r="Z84" s="134">
        <v>97.72</v>
      </c>
    </row>
    <row r="85" spans="1:26">
      <c r="A85" s="297"/>
      <c r="B85" s="185" t="s">
        <v>91</v>
      </c>
      <c r="C85" s="197" t="s">
        <v>246</v>
      </c>
      <c r="D85" s="135"/>
      <c r="E85" s="197" t="s">
        <v>358</v>
      </c>
      <c r="F85" s="197" t="s">
        <v>358</v>
      </c>
      <c r="G85" s="197" t="s">
        <v>358</v>
      </c>
      <c r="H85" s="197" t="s">
        <v>358</v>
      </c>
      <c r="I85" s="197" t="s">
        <v>358</v>
      </c>
      <c r="J85" s="197" t="s">
        <v>358</v>
      </c>
      <c r="K85" s="197" t="s">
        <v>358</v>
      </c>
      <c r="L85" s="197" t="s">
        <v>358</v>
      </c>
      <c r="M85" s="197" t="s">
        <v>358</v>
      </c>
      <c r="N85" s="197" t="s">
        <v>358</v>
      </c>
      <c r="O85" s="197" t="s">
        <v>358</v>
      </c>
      <c r="P85" s="197" t="s">
        <v>358</v>
      </c>
      <c r="Q85" s="197" t="s">
        <v>358</v>
      </c>
      <c r="R85" s="197" t="s">
        <v>358</v>
      </c>
      <c r="S85" s="197" t="s">
        <v>358</v>
      </c>
      <c r="T85" s="244">
        <v>1970946</v>
      </c>
      <c r="U85" s="134">
        <v>1970946</v>
      </c>
      <c r="V85" s="134">
        <v>85</v>
      </c>
      <c r="W85" s="134">
        <v>0.1378985902</v>
      </c>
      <c r="X85" s="134" t="b">
        <v>0</v>
      </c>
      <c r="Y85" s="134">
        <v>3.82</v>
      </c>
      <c r="Z85" s="134">
        <v>93.82</v>
      </c>
    </row>
    <row r="86" spans="1:26">
      <c r="A86" s="297"/>
      <c r="B86" s="185" t="s">
        <v>92</v>
      </c>
      <c r="C86" s="197" t="s">
        <v>246</v>
      </c>
      <c r="D86" s="135"/>
      <c r="E86" s="197" t="s">
        <v>358</v>
      </c>
      <c r="F86" s="197" t="s">
        <v>358</v>
      </c>
      <c r="G86" s="197" t="s">
        <v>358</v>
      </c>
      <c r="H86" s="197" t="s">
        <v>358</v>
      </c>
      <c r="I86" s="197" t="s">
        <v>358</v>
      </c>
      <c r="J86" s="197" t="s">
        <v>358</v>
      </c>
      <c r="K86" s="197" t="s">
        <v>358</v>
      </c>
      <c r="L86" s="197" t="s">
        <v>358</v>
      </c>
      <c r="M86" s="197" t="s">
        <v>358</v>
      </c>
      <c r="N86" s="197" t="s">
        <v>358</v>
      </c>
      <c r="O86" s="197" t="s">
        <v>358</v>
      </c>
      <c r="P86" s="197" t="s">
        <v>358</v>
      </c>
      <c r="Q86" s="197" t="s">
        <v>358</v>
      </c>
      <c r="R86" s="197" t="s">
        <v>358</v>
      </c>
      <c r="S86" s="197" t="s">
        <v>358</v>
      </c>
      <c r="T86" s="244">
        <v>1231878</v>
      </c>
      <c r="U86" s="134">
        <v>1231878</v>
      </c>
      <c r="V86" s="134">
        <v>34</v>
      </c>
      <c r="W86" s="134">
        <v>0.44697834380000001</v>
      </c>
      <c r="X86" s="134" t="b">
        <v>0</v>
      </c>
      <c r="Y86" s="134">
        <v>7.57</v>
      </c>
      <c r="Z86" s="134">
        <v>97.57</v>
      </c>
    </row>
    <row r="87" spans="1:26">
      <c r="A87" s="297"/>
      <c r="B87" s="185" t="s">
        <v>93</v>
      </c>
      <c r="C87" s="197" t="s">
        <v>246</v>
      </c>
      <c r="D87" s="135"/>
      <c r="E87" s="197" t="s">
        <v>358</v>
      </c>
      <c r="F87" s="197" t="s">
        <v>358</v>
      </c>
      <c r="G87" s="197" t="s">
        <v>358</v>
      </c>
      <c r="H87" s="197" t="s">
        <v>358</v>
      </c>
      <c r="I87" s="197" t="s">
        <v>358</v>
      </c>
      <c r="J87" s="197" t="s">
        <v>358</v>
      </c>
      <c r="K87" s="197" t="s">
        <v>358</v>
      </c>
      <c r="L87" s="197" t="s">
        <v>358</v>
      </c>
      <c r="M87" s="197" t="s">
        <v>358</v>
      </c>
      <c r="N87" s="197" t="s">
        <v>358</v>
      </c>
      <c r="O87" s="197" t="s">
        <v>358</v>
      </c>
      <c r="P87" s="197" t="s">
        <v>358</v>
      </c>
      <c r="Q87" s="197" t="s">
        <v>358</v>
      </c>
      <c r="R87" s="197" t="s">
        <v>358</v>
      </c>
      <c r="S87" s="197" t="s">
        <v>358</v>
      </c>
      <c r="T87" s="244">
        <v>5936982</v>
      </c>
      <c r="U87" s="134">
        <v>5936982</v>
      </c>
      <c r="V87" s="134">
        <v>134</v>
      </c>
      <c r="W87" s="134">
        <v>-1.5207058010000001</v>
      </c>
      <c r="X87" s="134" t="b">
        <v>0</v>
      </c>
      <c r="Y87" s="134">
        <v>0.22</v>
      </c>
      <c r="Z87" s="134">
        <v>90.22</v>
      </c>
    </row>
    <row r="88" spans="1:26">
      <c r="A88" s="297"/>
      <c r="B88" s="185" t="s">
        <v>94</v>
      </c>
      <c r="C88" s="197" t="s">
        <v>246</v>
      </c>
      <c r="D88" s="135"/>
      <c r="E88" s="197" t="s">
        <v>358</v>
      </c>
      <c r="F88" s="197" t="s">
        <v>358</v>
      </c>
      <c r="G88" s="197" t="s">
        <v>358</v>
      </c>
      <c r="H88" s="197" t="s">
        <v>358</v>
      </c>
      <c r="I88" s="197" t="s">
        <v>358</v>
      </c>
      <c r="J88" s="197" t="s">
        <v>358</v>
      </c>
      <c r="K88" s="197" t="s">
        <v>358</v>
      </c>
      <c r="L88" s="197" t="s">
        <v>358</v>
      </c>
      <c r="M88" s="197" t="s">
        <v>358</v>
      </c>
      <c r="N88" s="197" t="s">
        <v>358</v>
      </c>
      <c r="O88" s="197" t="s">
        <v>358</v>
      </c>
      <c r="P88" s="197" t="s">
        <v>358</v>
      </c>
      <c r="Q88" s="197" t="s">
        <v>358</v>
      </c>
      <c r="R88" s="197" t="s">
        <v>358</v>
      </c>
      <c r="S88" s="197" t="s">
        <v>358</v>
      </c>
      <c r="T88" s="244">
        <v>1893774</v>
      </c>
      <c r="U88" s="134">
        <v>1893774</v>
      </c>
      <c r="V88" s="134">
        <v>81</v>
      </c>
      <c r="W88" s="134">
        <v>0.1701720789</v>
      </c>
      <c r="X88" s="134" t="b">
        <v>0</v>
      </c>
      <c r="Y88" s="134">
        <v>4.12</v>
      </c>
      <c r="Z88" s="134">
        <v>94.12</v>
      </c>
    </row>
    <row r="89" spans="1:26">
      <c r="A89" s="297"/>
      <c r="B89" s="185" t="s">
        <v>95</v>
      </c>
      <c r="C89" s="197" t="s">
        <v>248</v>
      </c>
      <c r="D89" s="197" t="s">
        <v>249</v>
      </c>
      <c r="E89" s="197" t="s">
        <v>248</v>
      </c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4" t="s">
        <v>267</v>
      </c>
      <c r="V89" s="134" t="s">
        <v>267</v>
      </c>
      <c r="W89" s="134" t="s">
        <v>267</v>
      </c>
      <c r="X89" s="134" t="b">
        <v>0</v>
      </c>
      <c r="Y89" s="134">
        <v>0</v>
      </c>
      <c r="Z89" s="134">
        <v>0</v>
      </c>
    </row>
    <row r="90" spans="1:26">
      <c r="A90" s="297"/>
      <c r="B90" s="185" t="s">
        <v>96</v>
      </c>
      <c r="C90" s="197" t="s">
        <v>246</v>
      </c>
      <c r="D90" s="135"/>
      <c r="E90" s="197" t="s">
        <v>358</v>
      </c>
      <c r="F90" s="197" t="s">
        <v>358</v>
      </c>
      <c r="G90" s="197" t="s">
        <v>358</v>
      </c>
      <c r="H90" s="197" t="s">
        <v>358</v>
      </c>
      <c r="I90" s="197" t="s">
        <v>358</v>
      </c>
      <c r="J90" s="197" t="s">
        <v>358</v>
      </c>
      <c r="K90" s="197" t="s">
        <v>358</v>
      </c>
      <c r="L90" s="197" t="s">
        <v>358</v>
      </c>
      <c r="M90" s="197" t="s">
        <v>358</v>
      </c>
      <c r="N90" s="197" t="s">
        <v>358</v>
      </c>
      <c r="O90" s="197" t="s">
        <v>358</v>
      </c>
      <c r="P90" s="197" t="s">
        <v>358</v>
      </c>
      <c r="Q90" s="197" t="s">
        <v>358</v>
      </c>
      <c r="R90" s="197" t="s">
        <v>358</v>
      </c>
      <c r="S90" s="197" t="s">
        <v>358</v>
      </c>
      <c r="T90" s="244">
        <v>1230630</v>
      </c>
      <c r="U90" s="134">
        <v>1230630</v>
      </c>
      <c r="V90" s="134">
        <v>19</v>
      </c>
      <c r="W90" s="134">
        <v>0.44750025999999998</v>
      </c>
      <c r="X90" s="134" t="b">
        <v>0</v>
      </c>
      <c r="Y90" s="134">
        <v>8.68</v>
      </c>
      <c r="Z90" s="134">
        <v>98.68</v>
      </c>
    </row>
    <row r="91" spans="1:26">
      <c r="A91" s="297"/>
      <c r="B91" s="185" t="s">
        <v>97</v>
      </c>
      <c r="C91" s="197" t="s">
        <v>246</v>
      </c>
      <c r="D91" s="135"/>
      <c r="E91" s="197" t="s">
        <v>358</v>
      </c>
      <c r="F91" s="197" t="s">
        <v>358</v>
      </c>
      <c r="G91" s="197" t="s">
        <v>358</v>
      </c>
      <c r="H91" s="197" t="s">
        <v>358</v>
      </c>
      <c r="I91" s="197" t="s">
        <v>358</v>
      </c>
      <c r="J91" s="197" t="s">
        <v>358</v>
      </c>
      <c r="K91" s="197" t="s">
        <v>358</v>
      </c>
      <c r="L91" s="197" t="s">
        <v>358</v>
      </c>
      <c r="M91" s="197" t="s">
        <v>358</v>
      </c>
      <c r="N91" s="197" t="s">
        <v>358</v>
      </c>
      <c r="O91" s="197" t="s">
        <v>358</v>
      </c>
      <c r="P91" s="197" t="s">
        <v>358</v>
      </c>
      <c r="Q91" s="197" t="s">
        <v>358</v>
      </c>
      <c r="R91" s="197" t="s">
        <v>358</v>
      </c>
      <c r="S91" s="197" t="s">
        <v>358</v>
      </c>
      <c r="T91" s="244">
        <v>1313428</v>
      </c>
      <c r="U91" s="134">
        <v>1313428</v>
      </c>
      <c r="V91" s="134">
        <v>48</v>
      </c>
      <c r="W91" s="134">
        <v>0.41287396659999998</v>
      </c>
      <c r="X91" s="134" t="b">
        <v>0</v>
      </c>
      <c r="Y91" s="134">
        <v>6.54</v>
      </c>
      <c r="Z91" s="134">
        <v>96.54</v>
      </c>
    </row>
    <row r="92" spans="1:26">
      <c r="A92" s="297"/>
      <c r="B92" s="185" t="s">
        <v>98</v>
      </c>
      <c r="C92" s="197" t="s">
        <v>246</v>
      </c>
      <c r="D92" s="135"/>
      <c r="E92" s="197" t="s">
        <v>358</v>
      </c>
      <c r="F92" s="197" t="s">
        <v>358</v>
      </c>
      <c r="G92" s="197" t="s">
        <v>358</v>
      </c>
      <c r="H92" s="197" t="s">
        <v>358</v>
      </c>
      <c r="I92" s="197" t="s">
        <v>358</v>
      </c>
      <c r="J92" s="197" t="s">
        <v>358</v>
      </c>
      <c r="K92" s="197" t="s">
        <v>358</v>
      </c>
      <c r="L92" s="197" t="s">
        <v>358</v>
      </c>
      <c r="M92" s="197" t="s">
        <v>358</v>
      </c>
      <c r="N92" s="197" t="s">
        <v>358</v>
      </c>
      <c r="O92" s="197" t="s">
        <v>358</v>
      </c>
      <c r="P92" s="197" t="s">
        <v>358</v>
      </c>
      <c r="Q92" s="197" t="s">
        <v>358</v>
      </c>
      <c r="R92" s="197" t="s">
        <v>358</v>
      </c>
      <c r="S92" s="197" t="s">
        <v>358</v>
      </c>
      <c r="T92" s="244">
        <v>4358286</v>
      </c>
      <c r="U92" s="134">
        <v>4358286</v>
      </c>
      <c r="V92" s="134">
        <v>125</v>
      </c>
      <c r="W92" s="134">
        <v>-0.86049189510000001</v>
      </c>
      <c r="X92" s="134" t="b">
        <v>0</v>
      </c>
      <c r="Y92" s="134">
        <v>0.88</v>
      </c>
      <c r="Z92" s="134">
        <v>90.88</v>
      </c>
    </row>
    <row r="93" spans="1:26">
      <c r="A93" s="297"/>
      <c r="B93" s="185" t="s">
        <v>99</v>
      </c>
      <c r="C93" s="197" t="s">
        <v>246</v>
      </c>
      <c r="D93" s="135"/>
      <c r="E93" s="197" t="s">
        <v>358</v>
      </c>
      <c r="F93" s="197" t="s">
        <v>358</v>
      </c>
      <c r="G93" s="197" t="s">
        <v>358</v>
      </c>
      <c r="H93" s="197" t="s">
        <v>358</v>
      </c>
      <c r="I93" s="197" t="s">
        <v>358</v>
      </c>
      <c r="J93" s="197" t="s">
        <v>358</v>
      </c>
      <c r="K93" s="197" t="s">
        <v>358</v>
      </c>
      <c r="L93" s="197" t="s">
        <v>358</v>
      </c>
      <c r="M93" s="197" t="s">
        <v>358</v>
      </c>
      <c r="N93" s="197" t="s">
        <v>358</v>
      </c>
      <c r="O93" s="197" t="s">
        <v>358</v>
      </c>
      <c r="P93" s="197" t="s">
        <v>358</v>
      </c>
      <c r="Q93" s="197" t="s">
        <v>358</v>
      </c>
      <c r="R93" s="197" t="s">
        <v>358</v>
      </c>
      <c r="S93" s="197" t="s">
        <v>358</v>
      </c>
      <c r="T93" s="244">
        <v>1264602</v>
      </c>
      <c r="U93" s="134">
        <v>1264602</v>
      </c>
      <c r="V93" s="134">
        <v>42</v>
      </c>
      <c r="W93" s="134">
        <v>0.43329309989999998</v>
      </c>
      <c r="X93" s="134" t="b">
        <v>0</v>
      </c>
      <c r="Y93" s="134">
        <v>6.99</v>
      </c>
      <c r="Z93" s="134">
        <v>96.99</v>
      </c>
    </row>
    <row r="94" spans="1:26">
      <c r="A94" s="297"/>
      <c r="B94" s="185" t="s">
        <v>100</v>
      </c>
      <c r="C94" s="197" t="s">
        <v>246</v>
      </c>
      <c r="D94" s="135"/>
      <c r="E94" s="197" t="s">
        <v>358</v>
      </c>
      <c r="F94" s="197" t="s">
        <v>358</v>
      </c>
      <c r="G94" s="197" t="s">
        <v>358</v>
      </c>
      <c r="H94" s="197" t="s">
        <v>358</v>
      </c>
      <c r="I94" s="197" t="s">
        <v>358</v>
      </c>
      <c r="J94" s="197" t="s">
        <v>358</v>
      </c>
      <c r="K94" s="197" t="s">
        <v>358</v>
      </c>
      <c r="L94" s="197" t="s">
        <v>358</v>
      </c>
      <c r="M94" s="197" t="s">
        <v>358</v>
      </c>
      <c r="N94" s="197" t="s">
        <v>358</v>
      </c>
      <c r="O94" s="197" t="s">
        <v>358</v>
      </c>
      <c r="P94" s="197" t="s">
        <v>358</v>
      </c>
      <c r="Q94" s="197" t="s">
        <v>358</v>
      </c>
      <c r="R94" s="197" t="s">
        <v>358</v>
      </c>
      <c r="S94" s="197" t="s">
        <v>358</v>
      </c>
      <c r="T94" s="244">
        <v>3042462</v>
      </c>
      <c r="U94" s="134">
        <v>3042462</v>
      </c>
      <c r="V94" s="134">
        <v>115</v>
      </c>
      <c r="W94" s="134">
        <v>-0.31021159910000001</v>
      </c>
      <c r="X94" s="134" t="b">
        <v>0</v>
      </c>
      <c r="Y94" s="134">
        <v>1.62</v>
      </c>
      <c r="Z94" s="134">
        <v>91.62</v>
      </c>
    </row>
    <row r="95" spans="1:26">
      <c r="A95" s="297"/>
      <c r="B95" s="185" t="s">
        <v>101</v>
      </c>
      <c r="C95" s="197" t="s">
        <v>248</v>
      </c>
      <c r="D95" s="197" t="s">
        <v>249</v>
      </c>
      <c r="E95" s="197" t="s">
        <v>248</v>
      </c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4" t="s">
        <v>267</v>
      </c>
      <c r="V95" s="134" t="s">
        <v>267</v>
      </c>
      <c r="W95" s="134" t="s">
        <v>267</v>
      </c>
      <c r="X95" s="134" t="b">
        <v>0</v>
      </c>
      <c r="Y95" s="134">
        <v>0</v>
      </c>
      <c r="Z95" s="134">
        <v>0</v>
      </c>
    </row>
    <row r="96" spans="1:26">
      <c r="A96" s="297"/>
      <c r="B96" s="185" t="s">
        <v>102</v>
      </c>
      <c r="C96" s="197" t="s">
        <v>246</v>
      </c>
      <c r="D96" s="135"/>
      <c r="E96" s="197" t="s">
        <v>358</v>
      </c>
      <c r="F96" s="197" t="s">
        <v>358</v>
      </c>
      <c r="G96" s="197" t="s">
        <v>358</v>
      </c>
      <c r="H96" s="197" t="s">
        <v>358</v>
      </c>
      <c r="I96" s="197" t="s">
        <v>358</v>
      </c>
      <c r="J96" s="197" t="s">
        <v>358</v>
      </c>
      <c r="K96" s="197" t="s">
        <v>358</v>
      </c>
      <c r="L96" s="197" t="s">
        <v>358</v>
      </c>
      <c r="M96" s="197" t="s">
        <v>358</v>
      </c>
      <c r="N96" s="197" t="s">
        <v>358</v>
      </c>
      <c r="O96" s="197" t="s">
        <v>358</v>
      </c>
      <c r="P96" s="197" t="s">
        <v>358</v>
      </c>
      <c r="Q96" s="197" t="s">
        <v>358</v>
      </c>
      <c r="R96" s="197" t="s">
        <v>358</v>
      </c>
      <c r="S96" s="197" t="s">
        <v>358</v>
      </c>
      <c r="T96" s="244">
        <v>1434282</v>
      </c>
      <c r="U96" s="134">
        <v>1434282</v>
      </c>
      <c r="V96" s="134">
        <v>61</v>
      </c>
      <c r="W96" s="134">
        <v>0.3623325758</v>
      </c>
      <c r="X96" s="134" t="b">
        <v>0</v>
      </c>
      <c r="Y96" s="134">
        <v>5.59</v>
      </c>
      <c r="Z96" s="134">
        <v>95.59</v>
      </c>
    </row>
    <row r="97" spans="1:26">
      <c r="A97" s="297"/>
      <c r="B97" s="140" t="s">
        <v>103</v>
      </c>
      <c r="C97" s="197" t="s">
        <v>248</v>
      </c>
      <c r="D97" s="197" t="s">
        <v>249</v>
      </c>
      <c r="E97" s="197" t="s">
        <v>248</v>
      </c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4" t="s">
        <v>267</v>
      </c>
      <c r="V97" s="134" t="s">
        <v>267</v>
      </c>
      <c r="W97" s="134" t="s">
        <v>267</v>
      </c>
      <c r="X97" s="134" t="b">
        <v>0</v>
      </c>
      <c r="Y97" s="134">
        <v>0</v>
      </c>
      <c r="Z97" s="134">
        <v>0</v>
      </c>
    </row>
    <row r="98" spans="1:26">
      <c r="A98" s="297"/>
      <c r="B98" s="185" t="s">
        <v>104</v>
      </c>
      <c r="C98" s="197" t="s">
        <v>246</v>
      </c>
      <c r="D98" s="135"/>
      <c r="E98" s="197" t="s">
        <v>358</v>
      </c>
      <c r="F98" s="197" t="s">
        <v>358</v>
      </c>
      <c r="G98" s="197" t="s">
        <v>358</v>
      </c>
      <c r="H98" s="197" t="s">
        <v>358</v>
      </c>
      <c r="I98" s="197" t="s">
        <v>358</v>
      </c>
      <c r="J98" s="197" t="s">
        <v>358</v>
      </c>
      <c r="K98" s="197" t="s">
        <v>358</v>
      </c>
      <c r="L98" s="197" t="s">
        <v>358</v>
      </c>
      <c r="M98" s="197" t="s">
        <v>358</v>
      </c>
      <c r="N98" s="197" t="s">
        <v>358</v>
      </c>
      <c r="O98" s="197" t="s">
        <v>358</v>
      </c>
      <c r="P98" s="197" t="s">
        <v>358</v>
      </c>
      <c r="Q98" s="197" t="s">
        <v>358</v>
      </c>
      <c r="R98" s="197" t="s">
        <v>358</v>
      </c>
      <c r="S98" s="197" t="s">
        <v>358</v>
      </c>
      <c r="T98" s="244">
        <v>2337402</v>
      </c>
      <c r="U98" s="134">
        <v>2337402</v>
      </c>
      <c r="V98" s="134">
        <v>101</v>
      </c>
      <c r="W98" s="134">
        <v>-1.535406076E-2</v>
      </c>
      <c r="X98" s="134" t="b">
        <v>0</v>
      </c>
      <c r="Y98" s="134">
        <v>2.65</v>
      </c>
      <c r="Z98" s="134">
        <v>92.65</v>
      </c>
    </row>
    <row r="99" spans="1:26">
      <c r="A99" s="297"/>
      <c r="B99" s="185" t="s">
        <v>105</v>
      </c>
      <c r="C99" s="197" t="s">
        <v>246</v>
      </c>
      <c r="D99" s="135"/>
      <c r="E99" s="197" t="s">
        <v>358</v>
      </c>
      <c r="F99" s="197" t="s">
        <v>358</v>
      </c>
      <c r="G99" s="197" t="s">
        <v>358</v>
      </c>
      <c r="H99" s="197" t="s">
        <v>358</v>
      </c>
      <c r="I99" s="197" t="s">
        <v>358</v>
      </c>
      <c r="J99" s="197" t="s">
        <v>358</v>
      </c>
      <c r="K99" s="197" t="s">
        <v>358</v>
      </c>
      <c r="L99" s="197" t="s">
        <v>358</v>
      </c>
      <c r="M99" s="197" t="s">
        <v>358</v>
      </c>
      <c r="N99" s="197" t="s">
        <v>358</v>
      </c>
      <c r="O99" s="197" t="s">
        <v>358</v>
      </c>
      <c r="P99" s="197" t="s">
        <v>358</v>
      </c>
      <c r="Q99" s="197" t="s">
        <v>358</v>
      </c>
      <c r="R99" s="197" t="s">
        <v>358</v>
      </c>
      <c r="S99" s="197" t="s">
        <v>358</v>
      </c>
      <c r="T99" s="244">
        <v>1808886</v>
      </c>
      <c r="U99" s="134">
        <v>1808886</v>
      </c>
      <c r="V99" s="134">
        <v>79</v>
      </c>
      <c r="W99" s="134">
        <v>0.20567241459999999</v>
      </c>
      <c r="X99" s="134" t="b">
        <v>0</v>
      </c>
      <c r="Y99" s="134">
        <v>4.26</v>
      </c>
      <c r="Z99" s="134">
        <v>94.26</v>
      </c>
    </row>
    <row r="100" spans="1:26">
      <c r="A100" s="297"/>
      <c r="B100" s="185" t="s">
        <v>106</v>
      </c>
      <c r="C100" s="197" t="s">
        <v>246</v>
      </c>
      <c r="D100" s="135"/>
      <c r="E100" s="197" t="s">
        <v>358</v>
      </c>
      <c r="F100" s="197" t="s">
        <v>358</v>
      </c>
      <c r="G100" s="197" t="s">
        <v>358</v>
      </c>
      <c r="H100" s="197" t="s">
        <v>358</v>
      </c>
      <c r="I100" s="197" t="s">
        <v>358</v>
      </c>
      <c r="J100" s="197" t="s">
        <v>358</v>
      </c>
      <c r="K100" s="197" t="s">
        <v>358</v>
      </c>
      <c r="L100" s="197" t="s">
        <v>358</v>
      </c>
      <c r="M100" s="197" t="s">
        <v>358</v>
      </c>
      <c r="N100" s="197" t="s">
        <v>358</v>
      </c>
      <c r="O100" s="197" t="s">
        <v>358</v>
      </c>
      <c r="P100" s="197" t="s">
        <v>358</v>
      </c>
      <c r="Q100" s="197" t="s">
        <v>358</v>
      </c>
      <c r="R100" s="197" t="s">
        <v>358</v>
      </c>
      <c r="S100" s="197" t="s">
        <v>358</v>
      </c>
      <c r="T100" s="244">
        <v>4248942</v>
      </c>
      <c r="U100" s="134">
        <v>4248942</v>
      </c>
      <c r="V100" s="134">
        <v>122</v>
      </c>
      <c r="W100" s="134">
        <v>-0.81476400999999998</v>
      </c>
      <c r="X100" s="134" t="b">
        <v>0</v>
      </c>
      <c r="Y100" s="134">
        <v>1.1000000000000001</v>
      </c>
      <c r="Z100" s="134">
        <v>91.1</v>
      </c>
    </row>
    <row r="101" spans="1:26">
      <c r="A101" s="297"/>
      <c r="B101" s="185" t="s">
        <v>107</v>
      </c>
      <c r="C101" s="197" t="s">
        <v>248</v>
      </c>
      <c r="D101" s="197" t="s">
        <v>249</v>
      </c>
      <c r="E101" s="197" t="s">
        <v>248</v>
      </c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4" t="s">
        <v>267</v>
      </c>
      <c r="V101" s="134" t="s">
        <v>267</v>
      </c>
      <c r="W101" s="134" t="s">
        <v>267</v>
      </c>
      <c r="X101" s="134" t="b">
        <v>0</v>
      </c>
      <c r="Y101" s="134">
        <v>0</v>
      </c>
      <c r="Z101" s="134">
        <v>0</v>
      </c>
    </row>
    <row r="102" spans="1:26">
      <c r="A102" s="297"/>
      <c r="B102" s="185" t="s">
        <v>108</v>
      </c>
      <c r="C102" s="197" t="s">
        <v>246</v>
      </c>
      <c r="D102" s="135"/>
      <c r="E102" s="197" t="s">
        <v>358</v>
      </c>
      <c r="F102" s="197" t="s">
        <v>358</v>
      </c>
      <c r="G102" s="197" t="s">
        <v>358</v>
      </c>
      <c r="H102" s="197" t="s">
        <v>358</v>
      </c>
      <c r="I102" s="197" t="s">
        <v>358</v>
      </c>
      <c r="J102" s="197" t="s">
        <v>358</v>
      </c>
      <c r="K102" s="197" t="s">
        <v>358</v>
      </c>
      <c r="L102" s="197" t="s">
        <v>358</v>
      </c>
      <c r="M102" s="197" t="s">
        <v>358</v>
      </c>
      <c r="N102" s="197" t="s">
        <v>358</v>
      </c>
      <c r="O102" s="197" t="s">
        <v>358</v>
      </c>
      <c r="P102" s="197" t="s">
        <v>358</v>
      </c>
      <c r="Q102" s="197" t="s">
        <v>358</v>
      </c>
      <c r="R102" s="197" t="s">
        <v>358</v>
      </c>
      <c r="S102" s="197" t="s">
        <v>358</v>
      </c>
      <c r="T102" s="244">
        <v>4330998</v>
      </c>
      <c r="U102" s="134">
        <v>4330998</v>
      </c>
      <c r="V102" s="134">
        <v>124</v>
      </c>
      <c r="W102" s="134">
        <v>-0.84907999749999996</v>
      </c>
      <c r="X102" s="134" t="b">
        <v>0</v>
      </c>
      <c r="Y102" s="134">
        <v>0.96</v>
      </c>
      <c r="Z102" s="134">
        <v>90.96</v>
      </c>
    </row>
    <row r="103" spans="1:26">
      <c r="A103" s="288" t="s">
        <v>109</v>
      </c>
      <c r="B103" s="186" t="s">
        <v>110</v>
      </c>
      <c r="C103" s="197" t="s">
        <v>246</v>
      </c>
      <c r="D103" s="135"/>
      <c r="E103" s="197" t="s">
        <v>358</v>
      </c>
      <c r="F103" s="197" t="s">
        <v>358</v>
      </c>
      <c r="G103" s="197" t="s">
        <v>358</v>
      </c>
      <c r="H103" s="197" t="s">
        <v>358</v>
      </c>
      <c r="I103" s="197" t="s">
        <v>358</v>
      </c>
      <c r="J103" s="197" t="s">
        <v>358</v>
      </c>
      <c r="K103" s="197" t="s">
        <v>358</v>
      </c>
      <c r="L103" s="197" t="s">
        <v>358</v>
      </c>
      <c r="M103" s="197" t="s">
        <v>358</v>
      </c>
      <c r="N103" s="197" t="s">
        <v>358</v>
      </c>
      <c r="O103" s="197" t="s">
        <v>358</v>
      </c>
      <c r="P103" s="197" t="s">
        <v>358</v>
      </c>
      <c r="Q103" s="197" t="s">
        <v>358</v>
      </c>
      <c r="R103" s="197" t="s">
        <v>358</v>
      </c>
      <c r="S103" s="197" t="s">
        <v>358</v>
      </c>
      <c r="T103" s="244">
        <v>1231410</v>
      </c>
      <c r="U103" s="134">
        <v>1231410</v>
      </c>
      <c r="V103" s="134">
        <v>28</v>
      </c>
      <c r="W103" s="134">
        <v>0.44717406240000002</v>
      </c>
      <c r="X103" s="134" t="b">
        <v>0</v>
      </c>
      <c r="Y103" s="134">
        <v>8.01</v>
      </c>
      <c r="Z103" s="134">
        <v>98.01</v>
      </c>
    </row>
    <row r="104" spans="1:26">
      <c r="A104" s="288"/>
      <c r="B104" s="186" t="s">
        <v>111</v>
      </c>
      <c r="C104" s="197" t="s">
        <v>246</v>
      </c>
      <c r="D104" s="135"/>
      <c r="E104" s="197" t="s">
        <v>358</v>
      </c>
      <c r="F104" s="197" t="s">
        <v>358</v>
      </c>
      <c r="G104" s="197" t="s">
        <v>358</v>
      </c>
      <c r="H104" s="197" t="s">
        <v>358</v>
      </c>
      <c r="I104" s="197" t="s">
        <v>358</v>
      </c>
      <c r="J104" s="197" t="s">
        <v>358</v>
      </c>
      <c r="K104" s="197" t="s">
        <v>358</v>
      </c>
      <c r="L104" s="197" t="s">
        <v>358</v>
      </c>
      <c r="M104" s="197" t="s">
        <v>358</v>
      </c>
      <c r="N104" s="197" t="s">
        <v>358</v>
      </c>
      <c r="O104" s="197" t="s">
        <v>358</v>
      </c>
      <c r="P104" s="197" t="s">
        <v>358</v>
      </c>
      <c r="Q104" s="197" t="s">
        <v>358</v>
      </c>
      <c r="R104" s="197" t="s">
        <v>358</v>
      </c>
      <c r="S104" s="197" t="s">
        <v>358</v>
      </c>
      <c r="T104" s="244">
        <v>4519302</v>
      </c>
      <c r="U104" s="134">
        <v>4519302</v>
      </c>
      <c r="V104" s="134">
        <v>127</v>
      </c>
      <c r="W104" s="134">
        <v>-0.9278291166</v>
      </c>
      <c r="X104" s="134" t="b">
        <v>0</v>
      </c>
      <c r="Y104" s="134">
        <v>0.74</v>
      </c>
      <c r="Z104" s="134">
        <v>90.74</v>
      </c>
    </row>
    <row r="105" spans="1:26">
      <c r="A105" s="288"/>
      <c r="B105" s="186" t="s">
        <v>112</v>
      </c>
      <c r="C105" s="197" t="s">
        <v>252</v>
      </c>
      <c r="D105" s="135"/>
      <c r="E105" s="197" t="s">
        <v>358</v>
      </c>
      <c r="F105" s="197" t="s">
        <v>358</v>
      </c>
      <c r="G105" s="197" t="s">
        <v>358</v>
      </c>
      <c r="H105" s="197" t="s">
        <v>358</v>
      </c>
      <c r="I105" s="197" t="s">
        <v>358</v>
      </c>
      <c r="J105" s="197" t="s">
        <v>358</v>
      </c>
      <c r="K105" s="197" t="s">
        <v>358</v>
      </c>
      <c r="L105" s="197" t="s">
        <v>358</v>
      </c>
      <c r="M105" s="197" t="s">
        <v>358</v>
      </c>
      <c r="N105" s="197" t="s">
        <v>358</v>
      </c>
      <c r="O105" s="197" t="s">
        <v>358</v>
      </c>
      <c r="P105" s="197" t="s">
        <v>358</v>
      </c>
      <c r="Q105" s="197" t="s">
        <v>358</v>
      </c>
      <c r="R105" s="197" t="s">
        <v>358</v>
      </c>
      <c r="S105" s="197" t="s">
        <v>358</v>
      </c>
      <c r="T105" s="244">
        <v>4859526</v>
      </c>
      <c r="U105" s="134">
        <v>4859526</v>
      </c>
      <c r="V105" s="134">
        <v>130</v>
      </c>
      <c r="W105" s="134">
        <v>-1.070111491</v>
      </c>
      <c r="X105" s="134" t="b">
        <v>0</v>
      </c>
      <c r="Y105" s="134">
        <v>0.51</v>
      </c>
      <c r="Z105" s="134">
        <v>63.36</v>
      </c>
    </row>
    <row r="106" spans="1:26">
      <c r="A106" s="288"/>
      <c r="B106" s="186" t="s">
        <v>113</v>
      </c>
      <c r="C106" s="197" t="s">
        <v>246</v>
      </c>
      <c r="D106" s="135"/>
      <c r="E106" s="197" t="s">
        <v>358</v>
      </c>
      <c r="F106" s="197" t="s">
        <v>358</v>
      </c>
      <c r="G106" s="197" t="s">
        <v>358</v>
      </c>
      <c r="H106" s="197" t="s">
        <v>358</v>
      </c>
      <c r="I106" s="197" t="s">
        <v>358</v>
      </c>
      <c r="J106" s="197" t="s">
        <v>358</v>
      </c>
      <c r="K106" s="197" t="s">
        <v>358</v>
      </c>
      <c r="L106" s="197" t="s">
        <v>358</v>
      </c>
      <c r="M106" s="197" t="s">
        <v>358</v>
      </c>
      <c r="N106" s="197" t="s">
        <v>358</v>
      </c>
      <c r="O106" s="197" t="s">
        <v>358</v>
      </c>
      <c r="P106" s="197" t="s">
        <v>358</v>
      </c>
      <c r="Q106" s="197" t="s">
        <v>358</v>
      </c>
      <c r="R106" s="197" t="s">
        <v>358</v>
      </c>
      <c r="S106" s="197" t="s">
        <v>358</v>
      </c>
      <c r="T106" s="244">
        <v>2861646</v>
      </c>
      <c r="U106" s="134">
        <v>2861646</v>
      </c>
      <c r="V106" s="134">
        <v>110</v>
      </c>
      <c r="W106" s="134">
        <v>-0.23459397700000001</v>
      </c>
      <c r="X106" s="134" t="b">
        <v>0</v>
      </c>
      <c r="Y106" s="134">
        <v>1.99</v>
      </c>
      <c r="Z106" s="134">
        <v>91.99</v>
      </c>
    </row>
    <row r="107" spans="1:26">
      <c r="A107" s="288"/>
      <c r="B107" s="186" t="s">
        <v>114</v>
      </c>
      <c r="C107" s="197" t="s">
        <v>246</v>
      </c>
      <c r="D107" s="135"/>
      <c r="E107" s="197" t="s">
        <v>358</v>
      </c>
      <c r="F107" s="197" t="s">
        <v>358</v>
      </c>
      <c r="G107" s="197" t="s">
        <v>358</v>
      </c>
      <c r="H107" s="197" t="s">
        <v>358</v>
      </c>
      <c r="I107" s="197" t="s">
        <v>358</v>
      </c>
      <c r="J107" s="197" t="s">
        <v>358</v>
      </c>
      <c r="K107" s="197" t="s">
        <v>358</v>
      </c>
      <c r="L107" s="197" t="s">
        <v>358</v>
      </c>
      <c r="M107" s="197" t="s">
        <v>358</v>
      </c>
      <c r="N107" s="197" t="s">
        <v>358</v>
      </c>
      <c r="O107" s="197" t="s">
        <v>358</v>
      </c>
      <c r="P107" s="197" t="s">
        <v>358</v>
      </c>
      <c r="Q107" s="197" t="s">
        <v>358</v>
      </c>
      <c r="R107" s="197" t="s">
        <v>358</v>
      </c>
      <c r="S107" s="197" t="s">
        <v>358</v>
      </c>
      <c r="T107" s="244">
        <v>1230834</v>
      </c>
      <c r="U107" s="134">
        <v>1230834</v>
      </c>
      <c r="V107" s="134">
        <v>22</v>
      </c>
      <c r="W107" s="134">
        <v>0.44741494679999999</v>
      </c>
      <c r="X107" s="134" t="b">
        <v>0</v>
      </c>
      <c r="Y107" s="134">
        <v>8.4600000000000009</v>
      </c>
      <c r="Z107" s="134">
        <v>98.46</v>
      </c>
    </row>
    <row r="108" spans="1:26">
      <c r="A108" s="288"/>
      <c r="B108" s="186" t="s">
        <v>115</v>
      </c>
      <c r="C108" s="197" t="s">
        <v>246</v>
      </c>
      <c r="D108" s="135"/>
      <c r="E108" s="197" t="s">
        <v>358</v>
      </c>
      <c r="F108" s="197" t="s">
        <v>358</v>
      </c>
      <c r="G108" s="197" t="s">
        <v>358</v>
      </c>
      <c r="H108" s="197" t="s">
        <v>358</v>
      </c>
      <c r="I108" s="197" t="s">
        <v>358</v>
      </c>
      <c r="J108" s="197" t="s">
        <v>358</v>
      </c>
      <c r="K108" s="197" t="s">
        <v>358</v>
      </c>
      <c r="L108" s="197" t="s">
        <v>358</v>
      </c>
      <c r="M108" s="197" t="s">
        <v>358</v>
      </c>
      <c r="N108" s="197" t="s">
        <v>358</v>
      </c>
      <c r="O108" s="197" t="s">
        <v>358</v>
      </c>
      <c r="P108" s="197" t="s">
        <v>358</v>
      </c>
      <c r="Q108" s="197" t="s">
        <v>358</v>
      </c>
      <c r="R108" s="197" t="s">
        <v>358</v>
      </c>
      <c r="S108" s="197" t="s">
        <v>358</v>
      </c>
      <c r="T108" s="244">
        <v>2860686</v>
      </c>
      <c r="U108" s="134">
        <v>2860686</v>
      </c>
      <c r="V108" s="134">
        <v>109</v>
      </c>
      <c r="W108" s="134">
        <v>-0.234192503</v>
      </c>
      <c r="X108" s="134" t="b">
        <v>0</v>
      </c>
      <c r="Y108" s="134">
        <v>2.06</v>
      </c>
      <c r="Z108" s="134">
        <v>92.06</v>
      </c>
    </row>
    <row r="109" spans="1:26">
      <c r="A109" s="288"/>
      <c r="B109" s="186" t="s">
        <v>116</v>
      </c>
      <c r="C109" s="197" t="s">
        <v>246</v>
      </c>
      <c r="D109" s="135"/>
      <c r="E109" s="197" t="s">
        <v>358</v>
      </c>
      <c r="F109" s="197" t="s">
        <v>358</v>
      </c>
      <c r="G109" s="197" t="s">
        <v>358</v>
      </c>
      <c r="H109" s="197" t="s">
        <v>358</v>
      </c>
      <c r="I109" s="197" t="s">
        <v>358</v>
      </c>
      <c r="J109" s="197" t="s">
        <v>358</v>
      </c>
      <c r="K109" s="197" t="s">
        <v>358</v>
      </c>
      <c r="L109" s="197" t="s">
        <v>358</v>
      </c>
      <c r="M109" s="197" t="s">
        <v>358</v>
      </c>
      <c r="N109" s="197" t="s">
        <v>358</v>
      </c>
      <c r="O109" s="197" t="s">
        <v>358</v>
      </c>
      <c r="P109" s="197" t="s">
        <v>358</v>
      </c>
      <c r="Q109" s="197" t="s">
        <v>358</v>
      </c>
      <c r="R109" s="197" t="s">
        <v>358</v>
      </c>
      <c r="S109" s="197" t="s">
        <v>358</v>
      </c>
      <c r="T109" s="244">
        <v>1229658</v>
      </c>
      <c r="U109" s="134">
        <v>1229658</v>
      </c>
      <c r="V109" s="134">
        <v>10</v>
      </c>
      <c r="W109" s="134">
        <v>0.4479067524</v>
      </c>
      <c r="X109" s="134" t="b">
        <v>0</v>
      </c>
      <c r="Y109" s="134">
        <v>9.34</v>
      </c>
      <c r="Z109" s="134">
        <v>99.34</v>
      </c>
    </row>
    <row r="110" spans="1:26">
      <c r="A110" s="288"/>
      <c r="B110" s="186" t="s">
        <v>117</v>
      </c>
      <c r="C110" s="197" t="s">
        <v>246</v>
      </c>
      <c r="D110" s="135"/>
      <c r="E110" s="197" t="s">
        <v>358</v>
      </c>
      <c r="F110" s="197" t="s">
        <v>358</v>
      </c>
      <c r="G110" s="197" t="s">
        <v>358</v>
      </c>
      <c r="H110" s="197" t="s">
        <v>358</v>
      </c>
      <c r="I110" s="197" t="s">
        <v>358</v>
      </c>
      <c r="J110" s="197" t="s">
        <v>358</v>
      </c>
      <c r="K110" s="197" t="s">
        <v>358</v>
      </c>
      <c r="L110" s="197" t="s">
        <v>358</v>
      </c>
      <c r="M110" s="197" t="s">
        <v>358</v>
      </c>
      <c r="N110" s="197" t="s">
        <v>358</v>
      </c>
      <c r="O110" s="197" t="s">
        <v>358</v>
      </c>
      <c r="P110" s="197" t="s">
        <v>358</v>
      </c>
      <c r="Q110" s="197" t="s">
        <v>358</v>
      </c>
      <c r="R110" s="197" t="s">
        <v>358</v>
      </c>
      <c r="S110" s="197" t="s">
        <v>358</v>
      </c>
      <c r="T110" s="244">
        <v>1231338</v>
      </c>
      <c r="U110" s="134">
        <v>1231338</v>
      </c>
      <c r="V110" s="134">
        <v>26</v>
      </c>
      <c r="W110" s="134">
        <v>0.44720417289999997</v>
      </c>
      <c r="X110" s="134" t="b">
        <v>0</v>
      </c>
      <c r="Y110" s="134">
        <v>8.16</v>
      </c>
      <c r="Z110" s="134">
        <v>98.16</v>
      </c>
    </row>
    <row r="111" spans="1:26">
      <c r="A111" s="288"/>
      <c r="B111" s="186" t="s">
        <v>118</v>
      </c>
      <c r="C111" s="197" t="s">
        <v>246</v>
      </c>
      <c r="D111" s="135"/>
      <c r="E111" s="197" t="s">
        <v>358</v>
      </c>
      <c r="F111" s="197" t="s">
        <v>358</v>
      </c>
      <c r="G111" s="197" t="s">
        <v>358</v>
      </c>
      <c r="H111" s="197" t="s">
        <v>358</v>
      </c>
      <c r="I111" s="197" t="s">
        <v>358</v>
      </c>
      <c r="J111" s="197" t="s">
        <v>358</v>
      </c>
      <c r="K111" s="197" t="s">
        <v>358</v>
      </c>
      <c r="L111" s="197" t="s">
        <v>358</v>
      </c>
      <c r="M111" s="197" t="s">
        <v>358</v>
      </c>
      <c r="N111" s="197" t="s">
        <v>358</v>
      </c>
      <c r="O111" s="197" t="s">
        <v>358</v>
      </c>
      <c r="P111" s="197" t="s">
        <v>358</v>
      </c>
      <c r="Q111" s="197" t="s">
        <v>358</v>
      </c>
      <c r="R111" s="197" t="s">
        <v>358</v>
      </c>
      <c r="S111" s="197" t="s">
        <v>358</v>
      </c>
      <c r="T111" s="244">
        <v>1663194</v>
      </c>
      <c r="U111" s="134">
        <v>1663194</v>
      </c>
      <c r="V111" s="134">
        <v>72</v>
      </c>
      <c r="W111" s="134">
        <v>0.26660110790000002</v>
      </c>
      <c r="X111" s="134" t="b">
        <v>0</v>
      </c>
      <c r="Y111" s="134">
        <v>4.78</v>
      </c>
      <c r="Z111" s="134">
        <v>94.78</v>
      </c>
    </row>
    <row r="112" spans="1:26">
      <c r="A112" s="288"/>
      <c r="B112" s="186" t="s">
        <v>119</v>
      </c>
      <c r="C112" s="197" t="s">
        <v>246</v>
      </c>
      <c r="D112" s="135"/>
      <c r="E112" s="197" t="s">
        <v>358</v>
      </c>
      <c r="F112" s="197" t="s">
        <v>358</v>
      </c>
      <c r="G112" s="197" t="s">
        <v>358</v>
      </c>
      <c r="H112" s="197" t="s">
        <v>358</v>
      </c>
      <c r="I112" s="197" t="s">
        <v>358</v>
      </c>
      <c r="J112" s="197" t="s">
        <v>358</v>
      </c>
      <c r="K112" s="197" t="s">
        <v>358</v>
      </c>
      <c r="L112" s="197" t="s">
        <v>358</v>
      </c>
      <c r="M112" s="197" t="s">
        <v>358</v>
      </c>
      <c r="N112" s="197" t="s">
        <v>358</v>
      </c>
      <c r="O112" s="197" t="s">
        <v>358</v>
      </c>
      <c r="P112" s="197" t="s">
        <v>358</v>
      </c>
      <c r="Q112" s="197" t="s">
        <v>358</v>
      </c>
      <c r="R112" s="197" t="s">
        <v>358</v>
      </c>
      <c r="S112" s="197" t="s">
        <v>358</v>
      </c>
      <c r="T112" s="244">
        <v>2895834</v>
      </c>
      <c r="U112" s="134">
        <v>2895834</v>
      </c>
      <c r="V112" s="134">
        <v>112</v>
      </c>
      <c r="W112" s="134">
        <v>-0.24889146870000001</v>
      </c>
      <c r="X112" s="134" t="b">
        <v>0</v>
      </c>
      <c r="Y112" s="134">
        <v>1.84</v>
      </c>
      <c r="Z112" s="134">
        <v>91.84</v>
      </c>
    </row>
    <row r="113" spans="1:26">
      <c r="A113" s="288"/>
      <c r="B113" s="186" t="s">
        <v>120</v>
      </c>
      <c r="C113" s="197" t="s">
        <v>252</v>
      </c>
      <c r="D113" s="135"/>
      <c r="E113" s="197" t="s">
        <v>358</v>
      </c>
      <c r="F113" s="197" t="s">
        <v>358</v>
      </c>
      <c r="G113" s="197" t="s">
        <v>358</v>
      </c>
      <c r="H113" s="197" t="s">
        <v>358</v>
      </c>
      <c r="I113" s="197" t="s">
        <v>358</v>
      </c>
      <c r="J113" s="197" t="s">
        <v>358</v>
      </c>
      <c r="K113" s="197" t="s">
        <v>358</v>
      </c>
      <c r="L113" s="197" t="s">
        <v>358</v>
      </c>
      <c r="M113" s="197" t="s">
        <v>358</v>
      </c>
      <c r="N113" s="197" t="s">
        <v>358</v>
      </c>
      <c r="O113" s="197" t="s">
        <v>358</v>
      </c>
      <c r="P113" s="197" t="s">
        <v>358</v>
      </c>
      <c r="Q113" s="197" t="s">
        <v>358</v>
      </c>
      <c r="R113" s="197" t="s">
        <v>358</v>
      </c>
      <c r="S113" s="197" t="s">
        <v>358</v>
      </c>
      <c r="T113" s="244">
        <v>4866450</v>
      </c>
      <c r="U113" s="134">
        <v>4866450</v>
      </c>
      <c r="V113" s="134">
        <v>131</v>
      </c>
      <c r="W113" s="134">
        <v>-1.0730071219999999</v>
      </c>
      <c r="X113" s="134" t="b">
        <v>0</v>
      </c>
      <c r="Y113" s="134">
        <v>0.44</v>
      </c>
      <c r="Z113" s="134">
        <v>63.31</v>
      </c>
    </row>
    <row r="114" spans="1:26">
      <c r="A114" s="288"/>
      <c r="B114" s="186" t="s">
        <v>121</v>
      </c>
      <c r="C114" s="197" t="s">
        <v>246</v>
      </c>
      <c r="D114" s="135"/>
      <c r="E114" s="197" t="s">
        <v>358</v>
      </c>
      <c r="F114" s="197" t="s">
        <v>358</v>
      </c>
      <c r="G114" s="197" t="s">
        <v>358</v>
      </c>
      <c r="H114" s="197" t="s">
        <v>358</v>
      </c>
      <c r="I114" s="197" t="s">
        <v>358</v>
      </c>
      <c r="J114" s="197" t="s">
        <v>358</v>
      </c>
      <c r="K114" s="197" t="s">
        <v>358</v>
      </c>
      <c r="L114" s="197" t="s">
        <v>358</v>
      </c>
      <c r="M114" s="197" t="s">
        <v>358</v>
      </c>
      <c r="N114" s="197" t="s">
        <v>358</v>
      </c>
      <c r="O114" s="197" t="s">
        <v>358</v>
      </c>
      <c r="P114" s="197" t="s">
        <v>358</v>
      </c>
      <c r="Q114" s="197" t="s">
        <v>358</v>
      </c>
      <c r="R114" s="197" t="s">
        <v>358</v>
      </c>
      <c r="S114" s="197" t="s">
        <v>358</v>
      </c>
      <c r="T114" s="244">
        <v>1230378</v>
      </c>
      <c r="U114" s="134">
        <v>1230378</v>
      </c>
      <c r="V114" s="134">
        <v>16</v>
      </c>
      <c r="W114" s="134">
        <v>0.44760564689999999</v>
      </c>
      <c r="X114" s="134" t="b">
        <v>0</v>
      </c>
      <c r="Y114" s="134">
        <v>8.9</v>
      </c>
      <c r="Z114" s="134">
        <v>98.9</v>
      </c>
    </row>
    <row r="115" spans="1:26">
      <c r="A115" s="288"/>
      <c r="B115" s="186" t="s">
        <v>122</v>
      </c>
      <c r="C115" s="197" t="s">
        <v>246</v>
      </c>
      <c r="D115" s="135"/>
      <c r="E115" s="197" t="s">
        <v>358</v>
      </c>
      <c r="F115" s="197" t="s">
        <v>358</v>
      </c>
      <c r="G115" s="197" t="s">
        <v>358</v>
      </c>
      <c r="H115" s="197" t="s">
        <v>358</v>
      </c>
      <c r="I115" s="197" t="s">
        <v>358</v>
      </c>
      <c r="J115" s="197" t="s">
        <v>358</v>
      </c>
      <c r="K115" s="197" t="s">
        <v>358</v>
      </c>
      <c r="L115" s="197" t="s">
        <v>358</v>
      </c>
      <c r="M115" s="197" t="s">
        <v>358</v>
      </c>
      <c r="N115" s="197" t="s">
        <v>358</v>
      </c>
      <c r="O115" s="197" t="s">
        <v>358</v>
      </c>
      <c r="P115" s="197" t="s">
        <v>358</v>
      </c>
      <c r="Q115" s="197" t="s">
        <v>358</v>
      </c>
      <c r="R115" s="197" t="s">
        <v>358</v>
      </c>
      <c r="S115" s="197" t="s">
        <v>358</v>
      </c>
      <c r="T115" s="244">
        <v>2109882</v>
      </c>
      <c r="U115" s="134">
        <v>2109882</v>
      </c>
      <c r="V115" s="134">
        <v>90</v>
      </c>
      <c r="W115" s="134">
        <v>7.9795269959999998E-2</v>
      </c>
      <c r="X115" s="134" t="b">
        <v>0</v>
      </c>
      <c r="Y115" s="134">
        <v>3.46</v>
      </c>
      <c r="Z115" s="134">
        <v>93.46</v>
      </c>
    </row>
    <row r="116" spans="1:26">
      <c r="A116" s="288"/>
      <c r="B116" s="186" t="s">
        <v>123</v>
      </c>
      <c r="C116" s="197" t="s">
        <v>246</v>
      </c>
      <c r="D116" s="135"/>
      <c r="E116" s="197" t="s">
        <v>358</v>
      </c>
      <c r="F116" s="197" t="s">
        <v>358</v>
      </c>
      <c r="G116" s="197" t="s">
        <v>358</v>
      </c>
      <c r="H116" s="197" t="s">
        <v>358</v>
      </c>
      <c r="I116" s="197" t="s">
        <v>358</v>
      </c>
      <c r="J116" s="197" t="s">
        <v>358</v>
      </c>
      <c r="K116" s="197" t="s">
        <v>358</v>
      </c>
      <c r="L116" s="197" t="s">
        <v>358</v>
      </c>
      <c r="M116" s="197" t="s">
        <v>358</v>
      </c>
      <c r="N116" s="197" t="s">
        <v>358</v>
      </c>
      <c r="O116" s="197" t="s">
        <v>358</v>
      </c>
      <c r="P116" s="197" t="s">
        <v>358</v>
      </c>
      <c r="Q116" s="197" t="s">
        <v>358</v>
      </c>
      <c r="R116" s="197" t="s">
        <v>358</v>
      </c>
      <c r="S116" s="197" t="s">
        <v>358</v>
      </c>
      <c r="T116" s="244">
        <v>1955550</v>
      </c>
      <c r="U116" s="134">
        <v>1955550</v>
      </c>
      <c r="V116" s="134">
        <v>84</v>
      </c>
      <c r="W116" s="134">
        <v>0.1443372289</v>
      </c>
      <c r="X116" s="134" t="b">
        <v>0</v>
      </c>
      <c r="Y116" s="134">
        <v>3.9</v>
      </c>
      <c r="Z116" s="134">
        <v>93.9</v>
      </c>
    </row>
    <row r="117" spans="1:26">
      <c r="A117" s="288"/>
      <c r="B117" s="186" t="s">
        <v>124</v>
      </c>
      <c r="C117" s="197" t="s">
        <v>246</v>
      </c>
      <c r="D117" s="135"/>
      <c r="E117" s="197" t="s">
        <v>358</v>
      </c>
      <c r="F117" s="197" t="s">
        <v>358</v>
      </c>
      <c r="G117" s="197" t="s">
        <v>358</v>
      </c>
      <c r="H117" s="197" t="s">
        <v>358</v>
      </c>
      <c r="I117" s="197" t="s">
        <v>358</v>
      </c>
      <c r="J117" s="197" t="s">
        <v>358</v>
      </c>
      <c r="K117" s="197" t="s">
        <v>358</v>
      </c>
      <c r="L117" s="197" t="s">
        <v>358</v>
      </c>
      <c r="M117" s="197" t="s">
        <v>358</v>
      </c>
      <c r="N117" s="197" t="s">
        <v>358</v>
      </c>
      <c r="O117" s="197" t="s">
        <v>358</v>
      </c>
      <c r="P117" s="197" t="s">
        <v>358</v>
      </c>
      <c r="Q117" s="197" t="s">
        <v>358</v>
      </c>
      <c r="R117" s="197" t="s">
        <v>358</v>
      </c>
      <c r="S117" s="197" t="s">
        <v>358</v>
      </c>
      <c r="T117" s="244">
        <v>1488342</v>
      </c>
      <c r="U117" s="134">
        <v>1488342</v>
      </c>
      <c r="V117" s="134">
        <v>64</v>
      </c>
      <c r="W117" s="134">
        <v>0.33972457290000002</v>
      </c>
      <c r="X117" s="134" t="b">
        <v>0</v>
      </c>
      <c r="Y117" s="134">
        <v>5.37</v>
      </c>
      <c r="Z117" s="134">
        <v>95.37</v>
      </c>
    </row>
    <row r="118" spans="1:26">
      <c r="A118" s="288"/>
      <c r="B118" s="186" t="s">
        <v>125</v>
      </c>
      <c r="C118" s="197" t="s">
        <v>246</v>
      </c>
      <c r="D118" s="135"/>
      <c r="E118" s="197" t="s">
        <v>358</v>
      </c>
      <c r="F118" s="197" t="s">
        <v>358</v>
      </c>
      <c r="G118" s="197" t="s">
        <v>358</v>
      </c>
      <c r="H118" s="197" t="s">
        <v>358</v>
      </c>
      <c r="I118" s="197" t="s">
        <v>358</v>
      </c>
      <c r="J118" s="197" t="s">
        <v>358</v>
      </c>
      <c r="K118" s="197" t="s">
        <v>358</v>
      </c>
      <c r="L118" s="197" t="s">
        <v>358</v>
      </c>
      <c r="M118" s="197" t="s">
        <v>358</v>
      </c>
      <c r="N118" s="197" t="s">
        <v>358</v>
      </c>
      <c r="O118" s="197" t="s">
        <v>358</v>
      </c>
      <c r="P118" s="197" t="s">
        <v>358</v>
      </c>
      <c r="Q118" s="197" t="s">
        <v>358</v>
      </c>
      <c r="R118" s="197" t="s">
        <v>358</v>
      </c>
      <c r="S118" s="197" t="s">
        <v>358</v>
      </c>
      <c r="T118" s="244">
        <v>4517886</v>
      </c>
      <c r="U118" s="134">
        <v>4517886</v>
      </c>
      <c r="V118" s="134">
        <v>126</v>
      </c>
      <c r="W118" s="134">
        <v>-0.92723694249999999</v>
      </c>
      <c r="X118" s="134" t="b">
        <v>0</v>
      </c>
      <c r="Y118" s="134">
        <v>0.81</v>
      </c>
      <c r="Z118" s="134">
        <v>90.81</v>
      </c>
    </row>
    <row r="119" spans="1:26">
      <c r="A119" s="289" t="s">
        <v>126</v>
      </c>
      <c r="B119" s="187" t="s">
        <v>127</v>
      </c>
      <c r="C119" s="197" t="s">
        <v>248</v>
      </c>
      <c r="D119" s="197" t="s">
        <v>249</v>
      </c>
      <c r="E119" s="197" t="s">
        <v>248</v>
      </c>
      <c r="F119" s="135"/>
      <c r="G119" s="135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4" t="s">
        <v>267</v>
      </c>
      <c r="V119" s="134" t="s">
        <v>267</v>
      </c>
      <c r="W119" s="134" t="s">
        <v>267</v>
      </c>
      <c r="X119" s="134" t="b">
        <v>0</v>
      </c>
      <c r="Y119" s="134">
        <v>0</v>
      </c>
      <c r="Z119" s="134">
        <v>0</v>
      </c>
    </row>
    <row r="120" spans="1:26">
      <c r="A120" s="289"/>
      <c r="B120" s="187" t="s">
        <v>128</v>
      </c>
      <c r="C120" s="197" t="s">
        <v>246</v>
      </c>
      <c r="D120" s="135"/>
      <c r="E120" s="197" t="s">
        <v>358</v>
      </c>
      <c r="F120" s="197" t="s">
        <v>358</v>
      </c>
      <c r="G120" s="197" t="s">
        <v>358</v>
      </c>
      <c r="H120" s="197" t="s">
        <v>358</v>
      </c>
      <c r="I120" s="197" t="s">
        <v>358</v>
      </c>
      <c r="J120" s="197" t="s">
        <v>358</v>
      </c>
      <c r="K120" s="197" t="s">
        <v>358</v>
      </c>
      <c r="L120" s="197" t="s">
        <v>358</v>
      </c>
      <c r="M120" s="197" t="s">
        <v>358</v>
      </c>
      <c r="N120" s="197" t="s">
        <v>358</v>
      </c>
      <c r="O120" s="197" t="s">
        <v>358</v>
      </c>
      <c r="P120" s="197" t="s">
        <v>358</v>
      </c>
      <c r="Q120" s="197" t="s">
        <v>358</v>
      </c>
      <c r="R120" s="197" t="s">
        <v>358</v>
      </c>
      <c r="S120" s="197" t="s">
        <v>358</v>
      </c>
      <c r="T120" s="244">
        <v>1980930</v>
      </c>
      <c r="U120" s="134">
        <v>1980930</v>
      </c>
      <c r="V120" s="134">
        <v>87</v>
      </c>
      <c r="W120" s="134">
        <v>0.1337232609</v>
      </c>
      <c r="X120" s="134" t="b">
        <v>1</v>
      </c>
      <c r="Y120" s="134">
        <v>3.68</v>
      </c>
      <c r="Z120" s="134">
        <v>88.68</v>
      </c>
    </row>
    <row r="121" spans="1:26">
      <c r="A121" s="289"/>
      <c r="B121" s="187" t="s">
        <v>129</v>
      </c>
      <c r="C121" s="197" t="s">
        <v>246</v>
      </c>
      <c r="D121" s="135"/>
      <c r="E121" s="197" t="s">
        <v>358</v>
      </c>
      <c r="F121" s="197" t="s">
        <v>358</v>
      </c>
      <c r="G121" s="197" t="s">
        <v>358</v>
      </c>
      <c r="H121" s="197" t="s">
        <v>358</v>
      </c>
      <c r="I121" s="197" t="s">
        <v>358</v>
      </c>
      <c r="J121" s="197" t="s">
        <v>358</v>
      </c>
      <c r="K121" s="197" t="s">
        <v>358</v>
      </c>
      <c r="L121" s="197" t="s">
        <v>358</v>
      </c>
      <c r="M121" s="197" t="s">
        <v>358</v>
      </c>
      <c r="N121" s="197" t="s">
        <v>358</v>
      </c>
      <c r="O121" s="197" t="s">
        <v>358</v>
      </c>
      <c r="P121" s="197" t="s">
        <v>358</v>
      </c>
      <c r="Q121" s="197" t="s">
        <v>358</v>
      </c>
      <c r="R121" s="197" t="s">
        <v>358</v>
      </c>
      <c r="S121" s="197" t="s">
        <v>358</v>
      </c>
      <c r="T121" s="244">
        <v>1231782</v>
      </c>
      <c r="U121" s="134">
        <v>1231782</v>
      </c>
      <c r="V121" s="134">
        <v>31</v>
      </c>
      <c r="W121" s="134">
        <v>0.44701849119999998</v>
      </c>
      <c r="X121" s="134" t="b">
        <v>0</v>
      </c>
      <c r="Y121" s="134">
        <v>7.79</v>
      </c>
      <c r="Z121" s="134">
        <v>97.79</v>
      </c>
    </row>
    <row r="122" spans="1:26">
      <c r="A122" s="289"/>
      <c r="B122" s="187" t="s">
        <v>130</v>
      </c>
      <c r="C122" s="197" t="s">
        <v>246</v>
      </c>
      <c r="D122" s="135"/>
      <c r="E122" s="197" t="s">
        <v>358</v>
      </c>
      <c r="F122" s="197" t="s">
        <v>358</v>
      </c>
      <c r="G122" s="197" t="s">
        <v>358</v>
      </c>
      <c r="H122" s="197" t="s">
        <v>358</v>
      </c>
      <c r="I122" s="197" t="s">
        <v>358</v>
      </c>
      <c r="J122" s="197" t="s">
        <v>358</v>
      </c>
      <c r="K122" s="197" t="s">
        <v>358</v>
      </c>
      <c r="L122" s="197" t="s">
        <v>358</v>
      </c>
      <c r="M122" s="197" t="s">
        <v>358</v>
      </c>
      <c r="N122" s="197" t="s">
        <v>358</v>
      </c>
      <c r="O122" s="197" t="s">
        <v>358</v>
      </c>
      <c r="P122" s="197" t="s">
        <v>358</v>
      </c>
      <c r="Q122" s="197" t="s">
        <v>358</v>
      </c>
      <c r="R122" s="197" t="s">
        <v>358</v>
      </c>
      <c r="S122" s="197" t="s">
        <v>358</v>
      </c>
      <c r="T122" s="244">
        <v>1210722</v>
      </c>
      <c r="U122" s="134">
        <v>1210722</v>
      </c>
      <c r="V122" s="134">
        <v>4</v>
      </c>
      <c r="W122" s="134">
        <v>0.45582582640000002</v>
      </c>
      <c r="X122" s="134" t="b">
        <v>0</v>
      </c>
      <c r="Y122" s="134">
        <v>9.7799999999999994</v>
      </c>
      <c r="Z122" s="134">
        <v>99.78</v>
      </c>
    </row>
    <row r="123" spans="1:26">
      <c r="A123" s="289"/>
      <c r="B123" s="187" t="s">
        <v>131</v>
      </c>
      <c r="C123" s="197" t="s">
        <v>246</v>
      </c>
      <c r="D123" s="135"/>
      <c r="E123" s="197" t="s">
        <v>358</v>
      </c>
      <c r="F123" s="197" t="s">
        <v>358</v>
      </c>
      <c r="G123" s="197" t="s">
        <v>358</v>
      </c>
      <c r="H123" s="197" t="s">
        <v>358</v>
      </c>
      <c r="I123" s="197" t="s">
        <v>358</v>
      </c>
      <c r="J123" s="197" t="s">
        <v>358</v>
      </c>
      <c r="K123" s="197" t="s">
        <v>358</v>
      </c>
      <c r="L123" s="197" t="s">
        <v>358</v>
      </c>
      <c r="M123" s="197" t="s">
        <v>358</v>
      </c>
      <c r="N123" s="197" t="s">
        <v>358</v>
      </c>
      <c r="O123" s="197" t="s">
        <v>358</v>
      </c>
      <c r="P123" s="197" t="s">
        <v>358</v>
      </c>
      <c r="Q123" s="197" t="s">
        <v>358</v>
      </c>
      <c r="R123" s="197" t="s">
        <v>358</v>
      </c>
      <c r="S123" s="197" t="s">
        <v>358</v>
      </c>
      <c r="T123" s="244">
        <v>2526378</v>
      </c>
      <c r="U123" s="134">
        <v>2526378</v>
      </c>
      <c r="V123" s="134">
        <v>104</v>
      </c>
      <c r="W123" s="134">
        <v>-9.4384211620000005E-2</v>
      </c>
      <c r="X123" s="134" t="b">
        <v>0</v>
      </c>
      <c r="Y123" s="134">
        <v>2.4300000000000002</v>
      </c>
      <c r="Z123" s="134">
        <v>92.43</v>
      </c>
    </row>
    <row r="124" spans="1:26">
      <c r="A124" s="289"/>
      <c r="B124" s="187" t="s">
        <v>132</v>
      </c>
      <c r="C124" s="197" t="s">
        <v>246</v>
      </c>
      <c r="D124" s="135"/>
      <c r="E124" s="197" t="s">
        <v>358</v>
      </c>
      <c r="F124" s="197" t="s">
        <v>358</v>
      </c>
      <c r="G124" s="197" t="s">
        <v>358</v>
      </c>
      <c r="H124" s="197" t="s">
        <v>358</v>
      </c>
      <c r="I124" s="197" t="s">
        <v>358</v>
      </c>
      <c r="J124" s="197" t="s">
        <v>358</v>
      </c>
      <c r="K124" s="197" t="s">
        <v>358</v>
      </c>
      <c r="L124" s="197" t="s">
        <v>358</v>
      </c>
      <c r="M124" s="197" t="s">
        <v>358</v>
      </c>
      <c r="N124" s="197" t="s">
        <v>358</v>
      </c>
      <c r="O124" s="197" t="s">
        <v>358</v>
      </c>
      <c r="P124" s="197" t="s">
        <v>358</v>
      </c>
      <c r="Q124" s="197" t="s">
        <v>358</v>
      </c>
      <c r="R124" s="197" t="s">
        <v>358</v>
      </c>
      <c r="S124" s="197" t="s">
        <v>358</v>
      </c>
      <c r="T124" s="244">
        <v>4522146</v>
      </c>
      <c r="U124" s="134">
        <v>4522146</v>
      </c>
      <c r="V124" s="134">
        <v>128</v>
      </c>
      <c r="W124" s="134">
        <v>-0.92901848320000002</v>
      </c>
      <c r="X124" s="134" t="b">
        <v>1</v>
      </c>
      <c r="Y124" s="134">
        <v>0.66</v>
      </c>
      <c r="Z124" s="134">
        <v>85.66</v>
      </c>
    </row>
    <row r="125" spans="1:26">
      <c r="A125" s="289"/>
      <c r="B125" s="187" t="s">
        <v>133</v>
      </c>
      <c r="C125" s="197" t="s">
        <v>246</v>
      </c>
      <c r="D125" s="135"/>
      <c r="E125" s="197" t="s">
        <v>358</v>
      </c>
      <c r="F125" s="197" t="s">
        <v>358</v>
      </c>
      <c r="G125" s="197" t="s">
        <v>358</v>
      </c>
      <c r="H125" s="197" t="s">
        <v>358</v>
      </c>
      <c r="I125" s="197" t="s">
        <v>358</v>
      </c>
      <c r="J125" s="197" t="s">
        <v>358</v>
      </c>
      <c r="K125" s="197" t="s">
        <v>358</v>
      </c>
      <c r="L125" s="197" t="s">
        <v>358</v>
      </c>
      <c r="M125" s="197" t="s">
        <v>358</v>
      </c>
      <c r="N125" s="197" t="s">
        <v>358</v>
      </c>
      <c r="O125" s="197" t="s">
        <v>358</v>
      </c>
      <c r="P125" s="197" t="s">
        <v>358</v>
      </c>
      <c r="Q125" s="197" t="s">
        <v>358</v>
      </c>
      <c r="R125" s="197" t="s">
        <v>358</v>
      </c>
      <c r="S125" s="197" t="s">
        <v>358</v>
      </c>
      <c r="T125" s="244">
        <v>1408554</v>
      </c>
      <c r="U125" s="134">
        <v>1408554</v>
      </c>
      <c r="V125" s="134">
        <v>59</v>
      </c>
      <c r="W125" s="134">
        <v>0.37309207820000001</v>
      </c>
      <c r="X125" s="134" t="b">
        <v>0</v>
      </c>
      <c r="Y125" s="134">
        <v>5.74</v>
      </c>
      <c r="Z125" s="134">
        <v>95.74</v>
      </c>
    </row>
    <row r="126" spans="1:26">
      <c r="A126" s="289"/>
      <c r="B126" s="187" t="s">
        <v>134</v>
      </c>
      <c r="C126" s="197" t="s">
        <v>248</v>
      </c>
      <c r="D126" s="197" t="s">
        <v>249</v>
      </c>
      <c r="E126" s="197" t="s">
        <v>248</v>
      </c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4" t="s">
        <v>267</v>
      </c>
      <c r="V126" s="134" t="s">
        <v>267</v>
      </c>
      <c r="W126" s="134" t="s">
        <v>267</v>
      </c>
      <c r="X126" s="134" t="b">
        <v>0</v>
      </c>
      <c r="Y126" s="134">
        <v>0</v>
      </c>
      <c r="Z126" s="134">
        <v>0</v>
      </c>
    </row>
    <row r="127" spans="1:26">
      <c r="A127" s="289"/>
      <c r="B127" s="187" t="s">
        <v>135</v>
      </c>
      <c r="C127" s="197" t="s">
        <v>246</v>
      </c>
      <c r="D127" s="135"/>
      <c r="E127" s="197" t="s">
        <v>358</v>
      </c>
      <c r="F127" s="197" t="s">
        <v>358</v>
      </c>
      <c r="G127" s="197" t="s">
        <v>358</v>
      </c>
      <c r="H127" s="197" t="s">
        <v>358</v>
      </c>
      <c r="I127" s="197" t="s">
        <v>358</v>
      </c>
      <c r="J127" s="197" t="s">
        <v>358</v>
      </c>
      <c r="K127" s="197" t="s">
        <v>358</v>
      </c>
      <c r="L127" s="197" t="s">
        <v>358</v>
      </c>
      <c r="M127" s="197" t="s">
        <v>358</v>
      </c>
      <c r="N127" s="197" t="s">
        <v>358</v>
      </c>
      <c r="O127" s="197" t="s">
        <v>358</v>
      </c>
      <c r="P127" s="197" t="s">
        <v>358</v>
      </c>
      <c r="Q127" s="197" t="s">
        <v>358</v>
      </c>
      <c r="R127" s="197" t="s">
        <v>358</v>
      </c>
      <c r="S127" s="197" t="s">
        <v>358</v>
      </c>
      <c r="T127" s="244">
        <v>2131590</v>
      </c>
      <c r="U127" s="134">
        <v>2131590</v>
      </c>
      <c r="V127" s="134">
        <v>93</v>
      </c>
      <c r="W127" s="134">
        <v>7.0716939830000006E-2</v>
      </c>
      <c r="X127" s="134" t="b">
        <v>0</v>
      </c>
      <c r="Y127" s="134">
        <v>3.24</v>
      </c>
      <c r="Z127" s="134">
        <v>93.24</v>
      </c>
    </row>
    <row r="128" spans="1:26">
      <c r="A128" s="289"/>
      <c r="B128" s="187" t="s">
        <v>136</v>
      </c>
      <c r="C128" s="197" t="s">
        <v>246</v>
      </c>
      <c r="D128" s="135"/>
      <c r="E128" s="197" t="s">
        <v>358</v>
      </c>
      <c r="F128" s="197" t="s">
        <v>358</v>
      </c>
      <c r="G128" s="197" t="s">
        <v>358</v>
      </c>
      <c r="H128" s="197" t="s">
        <v>358</v>
      </c>
      <c r="I128" s="197" t="s">
        <v>358</v>
      </c>
      <c r="J128" s="197" t="s">
        <v>358</v>
      </c>
      <c r="K128" s="197" t="s">
        <v>358</v>
      </c>
      <c r="L128" s="197" t="s">
        <v>358</v>
      </c>
      <c r="M128" s="197" t="s">
        <v>358</v>
      </c>
      <c r="N128" s="197" t="s">
        <v>358</v>
      </c>
      <c r="O128" s="197" t="s">
        <v>358</v>
      </c>
      <c r="P128" s="197" t="s">
        <v>358</v>
      </c>
      <c r="Q128" s="197" t="s">
        <v>358</v>
      </c>
      <c r="R128" s="197" t="s">
        <v>358</v>
      </c>
      <c r="S128" s="197" t="s">
        <v>358</v>
      </c>
      <c r="T128" s="244">
        <v>1231914</v>
      </c>
      <c r="U128" s="134">
        <v>1231914</v>
      </c>
      <c r="V128" s="134">
        <v>35</v>
      </c>
      <c r="W128" s="134">
        <v>0.44696328860000001</v>
      </c>
      <c r="X128" s="134" t="b">
        <v>0</v>
      </c>
      <c r="Y128" s="134">
        <v>7.5</v>
      </c>
      <c r="Z128" s="134">
        <v>97.5</v>
      </c>
    </row>
    <row r="129" spans="1:26">
      <c r="A129" s="289"/>
      <c r="B129" s="187" t="s">
        <v>137</v>
      </c>
      <c r="C129" s="197" t="s">
        <v>248</v>
      </c>
      <c r="D129" s="197" t="s">
        <v>249</v>
      </c>
      <c r="E129" s="197" t="s">
        <v>248</v>
      </c>
      <c r="F129" s="135"/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  <c r="U129" s="134" t="s">
        <v>267</v>
      </c>
      <c r="V129" s="134" t="s">
        <v>267</v>
      </c>
      <c r="W129" s="134" t="s">
        <v>267</v>
      </c>
      <c r="X129" s="134" t="b">
        <v>0</v>
      </c>
      <c r="Y129" s="134">
        <v>0</v>
      </c>
      <c r="Z129" s="134">
        <v>0</v>
      </c>
    </row>
    <row r="130" spans="1:26">
      <c r="A130" s="289"/>
      <c r="B130" s="187" t="s">
        <v>138</v>
      </c>
      <c r="C130" s="197" t="s">
        <v>248</v>
      </c>
      <c r="D130" s="197" t="s">
        <v>249</v>
      </c>
      <c r="E130" s="197" t="s">
        <v>248</v>
      </c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/>
      <c r="U130" s="134" t="s">
        <v>267</v>
      </c>
      <c r="V130" s="134" t="s">
        <v>267</v>
      </c>
      <c r="W130" s="134" t="s">
        <v>267</v>
      </c>
      <c r="X130" s="134" t="b">
        <v>0</v>
      </c>
      <c r="Y130" s="134">
        <v>0</v>
      </c>
      <c r="Z130" s="134">
        <v>0</v>
      </c>
    </row>
    <row r="131" spans="1:26">
      <c r="A131" s="289"/>
      <c r="B131" s="187" t="s">
        <v>139</v>
      </c>
      <c r="C131" s="197" t="s">
        <v>248</v>
      </c>
      <c r="D131" s="197" t="s">
        <v>249</v>
      </c>
      <c r="E131" s="197" t="s">
        <v>248</v>
      </c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  <c r="U131" s="134" t="s">
        <v>267</v>
      </c>
      <c r="V131" s="134" t="s">
        <v>267</v>
      </c>
      <c r="W131" s="134" t="s">
        <v>267</v>
      </c>
      <c r="X131" s="134" t="b">
        <v>0</v>
      </c>
      <c r="Y131" s="134">
        <v>0</v>
      </c>
      <c r="Z131" s="134">
        <v>0</v>
      </c>
    </row>
    <row r="132" spans="1:26">
      <c r="A132" s="289"/>
      <c r="B132" s="187" t="s">
        <v>140</v>
      </c>
      <c r="C132" s="197" t="s">
        <v>265</v>
      </c>
      <c r="D132" s="135"/>
      <c r="E132" s="197" t="s">
        <v>358</v>
      </c>
      <c r="F132" s="197" t="s">
        <v>358</v>
      </c>
      <c r="G132" s="197" t="s">
        <v>358</v>
      </c>
      <c r="H132" s="197" t="s">
        <v>358</v>
      </c>
      <c r="I132" s="197" t="s">
        <v>358</v>
      </c>
      <c r="J132" s="197" t="s">
        <v>358</v>
      </c>
      <c r="K132" s="197" t="s">
        <v>358</v>
      </c>
      <c r="L132" s="197" t="s">
        <v>358</v>
      </c>
      <c r="M132" s="197" t="s">
        <v>358</v>
      </c>
      <c r="N132" s="197" t="s">
        <v>358</v>
      </c>
      <c r="O132" s="197" t="s">
        <v>358</v>
      </c>
      <c r="P132" s="197" t="s">
        <v>358</v>
      </c>
      <c r="Q132" s="197" t="s">
        <v>358</v>
      </c>
      <c r="R132" s="197" t="s">
        <v>358</v>
      </c>
      <c r="S132" s="197" t="s">
        <v>358</v>
      </c>
      <c r="T132" s="135"/>
      <c r="U132" s="134" t="s">
        <v>267</v>
      </c>
      <c r="V132" s="134" t="s">
        <v>267</v>
      </c>
      <c r="W132" s="134" t="s">
        <v>267</v>
      </c>
      <c r="X132" s="134" t="b">
        <v>0</v>
      </c>
      <c r="Y132" s="134">
        <v>0</v>
      </c>
      <c r="Z132" s="134">
        <v>60</v>
      </c>
    </row>
    <row r="133" spans="1:26">
      <c r="A133" s="289"/>
      <c r="B133" s="187" t="s">
        <v>141</v>
      </c>
      <c r="C133" s="197" t="s">
        <v>246</v>
      </c>
      <c r="D133" s="135"/>
      <c r="E133" s="197" t="s">
        <v>358</v>
      </c>
      <c r="F133" s="197" t="s">
        <v>358</v>
      </c>
      <c r="G133" s="197" t="s">
        <v>358</v>
      </c>
      <c r="H133" s="197" t="s">
        <v>358</v>
      </c>
      <c r="I133" s="197" t="s">
        <v>358</v>
      </c>
      <c r="J133" s="197" t="s">
        <v>358</v>
      </c>
      <c r="K133" s="197" t="s">
        <v>358</v>
      </c>
      <c r="L133" s="197" t="s">
        <v>358</v>
      </c>
      <c r="M133" s="197" t="s">
        <v>358</v>
      </c>
      <c r="N133" s="197" t="s">
        <v>358</v>
      </c>
      <c r="O133" s="197" t="s">
        <v>358</v>
      </c>
      <c r="P133" s="197" t="s">
        <v>358</v>
      </c>
      <c r="Q133" s="197" t="s">
        <v>358</v>
      </c>
      <c r="R133" s="197" t="s">
        <v>358</v>
      </c>
      <c r="S133" s="197" t="s">
        <v>358</v>
      </c>
      <c r="T133" s="244">
        <v>1757478</v>
      </c>
      <c r="U133" s="134">
        <v>1757478</v>
      </c>
      <c r="V133" s="134">
        <v>78</v>
      </c>
      <c r="W133" s="134">
        <v>0.2271713457</v>
      </c>
      <c r="X133" s="134" t="b">
        <v>0</v>
      </c>
      <c r="Y133" s="134">
        <v>4.34</v>
      </c>
      <c r="Z133" s="134">
        <v>94.34</v>
      </c>
    </row>
    <row r="134" spans="1:26">
      <c r="A134" s="289"/>
      <c r="B134" s="187" t="s">
        <v>142</v>
      </c>
      <c r="C134" s="197" t="s">
        <v>248</v>
      </c>
      <c r="D134" s="197" t="s">
        <v>249</v>
      </c>
      <c r="E134" s="197" t="s">
        <v>248</v>
      </c>
      <c r="F134" s="135"/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135"/>
      <c r="U134" s="134" t="s">
        <v>267</v>
      </c>
      <c r="V134" s="134" t="s">
        <v>267</v>
      </c>
      <c r="W134" s="134" t="s">
        <v>267</v>
      </c>
      <c r="X134" s="134" t="b">
        <v>0</v>
      </c>
      <c r="Y134" s="134">
        <v>0</v>
      </c>
      <c r="Z134" s="134">
        <v>0</v>
      </c>
    </row>
    <row r="135" spans="1:26">
      <c r="A135" s="329" t="s">
        <v>143</v>
      </c>
      <c r="B135" s="188" t="s">
        <v>144</v>
      </c>
      <c r="C135" s="197" t="s">
        <v>246</v>
      </c>
      <c r="D135" s="135"/>
      <c r="E135" s="197" t="s">
        <v>358</v>
      </c>
      <c r="F135" s="197" t="s">
        <v>358</v>
      </c>
      <c r="G135" s="197" t="s">
        <v>358</v>
      </c>
      <c r="H135" s="197" t="s">
        <v>358</v>
      </c>
      <c r="I135" s="197" t="s">
        <v>358</v>
      </c>
      <c r="J135" s="197" t="s">
        <v>358</v>
      </c>
      <c r="K135" s="197" t="s">
        <v>358</v>
      </c>
      <c r="L135" s="197" t="s">
        <v>358</v>
      </c>
      <c r="M135" s="197" t="s">
        <v>358</v>
      </c>
      <c r="N135" s="197" t="s">
        <v>358</v>
      </c>
      <c r="O135" s="197" t="s">
        <v>358</v>
      </c>
      <c r="P135" s="197" t="s">
        <v>358</v>
      </c>
      <c r="Q135" s="197" t="s">
        <v>358</v>
      </c>
      <c r="R135" s="197" t="s">
        <v>358</v>
      </c>
      <c r="S135" s="197" t="s">
        <v>358</v>
      </c>
      <c r="T135" s="244">
        <v>3576822</v>
      </c>
      <c r="U135" s="134">
        <v>3576822</v>
      </c>
      <c r="V135" s="134">
        <v>119</v>
      </c>
      <c r="W135" s="134">
        <v>-0.53368204720000001</v>
      </c>
      <c r="X135" s="134" t="b">
        <v>0</v>
      </c>
      <c r="Y135" s="134">
        <v>1.32</v>
      </c>
      <c r="Z135" s="134">
        <v>91.32</v>
      </c>
    </row>
    <row r="136" spans="1:26">
      <c r="A136" s="329"/>
      <c r="B136" s="140" t="s">
        <v>145</v>
      </c>
      <c r="C136" s="197" t="s">
        <v>248</v>
      </c>
      <c r="D136" s="197" t="s">
        <v>249</v>
      </c>
      <c r="E136" s="197" t="s">
        <v>248</v>
      </c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4" t="s">
        <v>267</v>
      </c>
      <c r="V136" s="134" t="s">
        <v>267</v>
      </c>
      <c r="W136" s="134" t="s">
        <v>267</v>
      </c>
      <c r="X136" s="134" t="b">
        <v>0</v>
      </c>
      <c r="Y136" s="134">
        <v>0</v>
      </c>
      <c r="Z136" s="134">
        <v>0</v>
      </c>
    </row>
    <row r="137" spans="1:26">
      <c r="A137" s="329"/>
      <c r="B137" s="188" t="s">
        <v>146</v>
      </c>
      <c r="C137" s="197" t="s">
        <v>246</v>
      </c>
      <c r="D137" s="135"/>
      <c r="E137" s="197" t="s">
        <v>358</v>
      </c>
      <c r="F137" s="197" t="s">
        <v>358</v>
      </c>
      <c r="G137" s="197" t="s">
        <v>358</v>
      </c>
      <c r="H137" s="197" t="s">
        <v>358</v>
      </c>
      <c r="I137" s="197" t="s">
        <v>358</v>
      </c>
      <c r="J137" s="197" t="s">
        <v>358</v>
      </c>
      <c r="K137" s="197" t="s">
        <v>358</v>
      </c>
      <c r="L137" s="197" t="s">
        <v>358</v>
      </c>
      <c r="M137" s="197" t="s">
        <v>358</v>
      </c>
      <c r="N137" s="197" t="s">
        <v>358</v>
      </c>
      <c r="O137" s="197" t="s">
        <v>358</v>
      </c>
      <c r="P137" s="197" t="s">
        <v>358</v>
      </c>
      <c r="Q137" s="197" t="s">
        <v>358</v>
      </c>
      <c r="R137" s="197" t="s">
        <v>358</v>
      </c>
      <c r="S137" s="197" t="s">
        <v>358</v>
      </c>
      <c r="T137" s="244">
        <v>1684878</v>
      </c>
      <c r="U137" s="134">
        <v>1684878</v>
      </c>
      <c r="V137" s="134">
        <v>75</v>
      </c>
      <c r="W137" s="134">
        <v>0.25753281459999999</v>
      </c>
      <c r="X137" s="134" t="b">
        <v>0</v>
      </c>
      <c r="Y137" s="134">
        <v>4.5599999999999996</v>
      </c>
      <c r="Z137" s="134">
        <v>94.56</v>
      </c>
    </row>
    <row r="138" spans="1:26">
      <c r="A138" s="329"/>
      <c r="B138" s="188" t="s">
        <v>148</v>
      </c>
      <c r="C138" s="197" t="s">
        <v>248</v>
      </c>
      <c r="D138" s="197" t="s">
        <v>249</v>
      </c>
      <c r="E138" s="197" t="s">
        <v>248</v>
      </c>
      <c r="F138" s="135"/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4" t="s">
        <v>267</v>
      </c>
      <c r="V138" s="134" t="s">
        <v>267</v>
      </c>
      <c r="W138" s="134" t="s">
        <v>267</v>
      </c>
      <c r="X138" s="134" t="b">
        <v>0</v>
      </c>
      <c r="Y138" s="134">
        <v>0</v>
      </c>
      <c r="Z138" s="134">
        <v>0</v>
      </c>
    </row>
    <row r="139" spans="1:26">
      <c r="A139" s="329"/>
      <c r="B139" s="188" t="s">
        <v>149</v>
      </c>
      <c r="C139" s="197" t="s">
        <v>248</v>
      </c>
      <c r="D139" s="197" t="s">
        <v>249</v>
      </c>
      <c r="E139" s="197" t="s">
        <v>248</v>
      </c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4" t="s">
        <v>267</v>
      </c>
      <c r="V139" s="134" t="s">
        <v>267</v>
      </c>
      <c r="W139" s="134" t="s">
        <v>267</v>
      </c>
      <c r="X139" s="134" t="b">
        <v>0</v>
      </c>
      <c r="Y139" s="134">
        <v>0</v>
      </c>
      <c r="Z139" s="134">
        <v>0</v>
      </c>
    </row>
    <row r="140" spans="1:26">
      <c r="A140" s="329"/>
      <c r="B140" s="188" t="s">
        <v>150</v>
      </c>
      <c r="C140" s="197" t="s">
        <v>246</v>
      </c>
      <c r="D140" s="135"/>
      <c r="E140" s="197" t="s">
        <v>358</v>
      </c>
      <c r="F140" s="197" t="s">
        <v>358</v>
      </c>
      <c r="G140" s="197" t="s">
        <v>358</v>
      </c>
      <c r="H140" s="197" t="s">
        <v>358</v>
      </c>
      <c r="I140" s="197" t="s">
        <v>358</v>
      </c>
      <c r="J140" s="197" t="s">
        <v>358</v>
      </c>
      <c r="K140" s="197" t="s">
        <v>358</v>
      </c>
      <c r="L140" s="197" t="s">
        <v>358</v>
      </c>
      <c r="M140" s="197" t="s">
        <v>358</v>
      </c>
      <c r="N140" s="197" t="s">
        <v>358</v>
      </c>
      <c r="O140" s="197" t="s">
        <v>358</v>
      </c>
      <c r="P140" s="197" t="s">
        <v>358</v>
      </c>
      <c r="Q140" s="197" t="s">
        <v>358</v>
      </c>
      <c r="R140" s="197" t="s">
        <v>358</v>
      </c>
      <c r="S140" s="197" t="s">
        <v>358</v>
      </c>
      <c r="T140" s="244">
        <v>1230582</v>
      </c>
      <c r="U140" s="134">
        <v>1230582</v>
      </c>
      <c r="V140" s="134">
        <v>18</v>
      </c>
      <c r="W140" s="134">
        <v>0.44752033369999999</v>
      </c>
      <c r="X140" s="134" t="b">
        <v>0</v>
      </c>
      <c r="Y140" s="134">
        <v>8.75</v>
      </c>
      <c r="Z140" s="134">
        <v>98.75</v>
      </c>
    </row>
    <row r="141" spans="1:26">
      <c r="A141" s="329"/>
      <c r="B141" s="188" t="s">
        <v>151</v>
      </c>
      <c r="C141" s="197" t="s">
        <v>246</v>
      </c>
      <c r="D141" s="135"/>
      <c r="E141" s="197" t="s">
        <v>358</v>
      </c>
      <c r="F141" s="197" t="s">
        <v>358</v>
      </c>
      <c r="G141" s="197" t="s">
        <v>358</v>
      </c>
      <c r="H141" s="197" t="s">
        <v>358</v>
      </c>
      <c r="I141" s="197" t="s">
        <v>358</v>
      </c>
      <c r="J141" s="197" t="s">
        <v>358</v>
      </c>
      <c r="K141" s="197" t="s">
        <v>358</v>
      </c>
      <c r="L141" s="197" t="s">
        <v>358</v>
      </c>
      <c r="M141" s="197" t="s">
        <v>358</v>
      </c>
      <c r="N141" s="197" t="s">
        <v>358</v>
      </c>
      <c r="O141" s="197" t="s">
        <v>358</v>
      </c>
      <c r="P141" s="197" t="s">
        <v>358</v>
      </c>
      <c r="Q141" s="197" t="s">
        <v>358</v>
      </c>
      <c r="R141" s="197" t="s">
        <v>358</v>
      </c>
      <c r="S141" s="197" t="s">
        <v>358</v>
      </c>
      <c r="T141" s="244">
        <v>1685682</v>
      </c>
      <c r="U141" s="134">
        <v>1685682</v>
      </c>
      <c r="V141" s="134">
        <v>76</v>
      </c>
      <c r="W141" s="134">
        <v>0.25719658010000002</v>
      </c>
      <c r="X141" s="134" t="b">
        <v>1</v>
      </c>
      <c r="Y141" s="134">
        <v>4.49</v>
      </c>
      <c r="Z141" s="134">
        <v>89.49</v>
      </c>
    </row>
    <row r="142" spans="1:26">
      <c r="A142" s="329"/>
      <c r="B142" s="188" t="s">
        <v>152</v>
      </c>
      <c r="C142" s="197" t="s">
        <v>246</v>
      </c>
      <c r="D142" s="135"/>
      <c r="E142" s="197" t="s">
        <v>358</v>
      </c>
      <c r="F142" s="197" t="s">
        <v>358</v>
      </c>
      <c r="G142" s="197" t="s">
        <v>358</v>
      </c>
      <c r="H142" s="197" t="s">
        <v>358</v>
      </c>
      <c r="I142" s="197" t="s">
        <v>358</v>
      </c>
      <c r="J142" s="197" t="s">
        <v>358</v>
      </c>
      <c r="K142" s="197" t="s">
        <v>358</v>
      </c>
      <c r="L142" s="197" t="s">
        <v>358</v>
      </c>
      <c r="M142" s="197" t="s">
        <v>358</v>
      </c>
      <c r="N142" s="197" t="s">
        <v>358</v>
      </c>
      <c r="O142" s="197" t="s">
        <v>358</v>
      </c>
      <c r="P142" s="197" t="s">
        <v>358</v>
      </c>
      <c r="Q142" s="197" t="s">
        <v>358</v>
      </c>
      <c r="R142" s="197" t="s">
        <v>358</v>
      </c>
      <c r="S142" s="197" t="s">
        <v>358</v>
      </c>
      <c r="T142" s="244">
        <v>1231794</v>
      </c>
      <c r="U142" s="134">
        <v>1231794</v>
      </c>
      <c r="V142" s="134">
        <v>32</v>
      </c>
      <c r="W142" s="134">
        <v>0.44701347279999998</v>
      </c>
      <c r="X142" s="134" t="b">
        <v>0</v>
      </c>
      <c r="Y142" s="134">
        <v>7.72</v>
      </c>
      <c r="Z142" s="134">
        <v>97.72</v>
      </c>
    </row>
    <row r="143" spans="1:26">
      <c r="A143" s="329"/>
      <c r="B143" s="188" t="s">
        <v>153</v>
      </c>
      <c r="C143" s="197" t="s">
        <v>246</v>
      </c>
      <c r="D143" s="135"/>
      <c r="E143" s="197" t="s">
        <v>358</v>
      </c>
      <c r="F143" s="197" t="s">
        <v>358</v>
      </c>
      <c r="G143" s="197" t="s">
        <v>358</v>
      </c>
      <c r="H143" s="197" t="s">
        <v>358</v>
      </c>
      <c r="I143" s="197" t="s">
        <v>358</v>
      </c>
      <c r="J143" s="197" t="s">
        <v>358</v>
      </c>
      <c r="K143" s="197" t="s">
        <v>358</v>
      </c>
      <c r="L143" s="197" t="s">
        <v>358</v>
      </c>
      <c r="M143" s="197" t="s">
        <v>358</v>
      </c>
      <c r="N143" s="197" t="s">
        <v>358</v>
      </c>
      <c r="O143" s="197" t="s">
        <v>358</v>
      </c>
      <c r="P143" s="197" t="s">
        <v>358</v>
      </c>
      <c r="Q143" s="197" t="s">
        <v>358</v>
      </c>
      <c r="R143" s="197" t="s">
        <v>358</v>
      </c>
      <c r="S143" s="197" t="s">
        <v>358</v>
      </c>
      <c r="T143" s="244">
        <v>1229958</v>
      </c>
      <c r="U143" s="134">
        <v>1229958</v>
      </c>
      <c r="V143" s="134">
        <v>14</v>
      </c>
      <c r="W143" s="134">
        <v>0.44778129179999998</v>
      </c>
      <c r="X143" s="134" t="b">
        <v>0</v>
      </c>
      <c r="Y143" s="134">
        <v>9.0399999999999991</v>
      </c>
      <c r="Z143" s="134">
        <v>99.04</v>
      </c>
    </row>
    <row r="144" spans="1:26">
      <c r="A144" s="329"/>
      <c r="B144" s="188" t="s">
        <v>154</v>
      </c>
      <c r="C144" s="197" t="s">
        <v>246</v>
      </c>
      <c r="D144" s="135"/>
      <c r="E144" s="197" t="s">
        <v>358</v>
      </c>
      <c r="F144" s="197" t="s">
        <v>358</v>
      </c>
      <c r="G144" s="197" t="s">
        <v>358</v>
      </c>
      <c r="H144" s="197" t="s">
        <v>358</v>
      </c>
      <c r="I144" s="197" t="s">
        <v>358</v>
      </c>
      <c r="J144" s="197" t="s">
        <v>358</v>
      </c>
      <c r="K144" s="197" t="s">
        <v>358</v>
      </c>
      <c r="L144" s="197" t="s">
        <v>358</v>
      </c>
      <c r="M144" s="197" t="s">
        <v>358</v>
      </c>
      <c r="N144" s="197" t="s">
        <v>358</v>
      </c>
      <c r="O144" s="197" t="s">
        <v>358</v>
      </c>
      <c r="P144" s="197" t="s">
        <v>358</v>
      </c>
      <c r="Q144" s="197" t="s">
        <v>358</v>
      </c>
      <c r="R144" s="197" t="s">
        <v>358</v>
      </c>
      <c r="S144" s="197" t="s">
        <v>358</v>
      </c>
      <c r="T144" s="244">
        <v>1252818</v>
      </c>
      <c r="U144" s="134">
        <v>1252818</v>
      </c>
      <c r="V144" s="134">
        <v>41</v>
      </c>
      <c r="W144" s="134">
        <v>0.4382211929</v>
      </c>
      <c r="X144" s="134" t="b">
        <v>0</v>
      </c>
      <c r="Y144" s="134">
        <v>7.06</v>
      </c>
      <c r="Z144" s="134">
        <v>97.06</v>
      </c>
    </row>
    <row r="145" spans="1:26">
      <c r="A145" s="329"/>
      <c r="B145" s="188" t="s">
        <v>155</v>
      </c>
      <c r="C145" s="197" t="s">
        <v>246</v>
      </c>
      <c r="D145" s="135"/>
      <c r="E145" s="197" t="s">
        <v>358</v>
      </c>
      <c r="F145" s="197" t="s">
        <v>358</v>
      </c>
      <c r="G145" s="197" t="s">
        <v>358</v>
      </c>
      <c r="H145" s="197" t="s">
        <v>358</v>
      </c>
      <c r="I145" s="197" t="s">
        <v>358</v>
      </c>
      <c r="J145" s="197" t="s">
        <v>358</v>
      </c>
      <c r="K145" s="197" t="s">
        <v>358</v>
      </c>
      <c r="L145" s="197" t="s">
        <v>358</v>
      </c>
      <c r="M145" s="197" t="s">
        <v>358</v>
      </c>
      <c r="N145" s="197" t="s">
        <v>358</v>
      </c>
      <c r="O145" s="197" t="s">
        <v>358</v>
      </c>
      <c r="P145" s="197" t="s">
        <v>358</v>
      </c>
      <c r="Q145" s="197" t="s">
        <v>358</v>
      </c>
      <c r="R145" s="197" t="s">
        <v>358</v>
      </c>
      <c r="S145" s="197" t="s">
        <v>358</v>
      </c>
      <c r="T145" s="244">
        <v>1232346</v>
      </c>
      <c r="U145" s="134">
        <v>1232346</v>
      </c>
      <c r="V145" s="134">
        <v>39</v>
      </c>
      <c r="W145" s="134">
        <v>0.44678262530000001</v>
      </c>
      <c r="X145" s="134" t="b">
        <v>0</v>
      </c>
      <c r="Y145" s="134">
        <v>7.21</v>
      </c>
      <c r="Z145" s="134">
        <v>97.21</v>
      </c>
    </row>
    <row r="146" spans="1:26">
      <c r="A146" s="329"/>
      <c r="B146" s="140" t="s">
        <v>156</v>
      </c>
      <c r="C146" s="197" t="s">
        <v>248</v>
      </c>
      <c r="D146" s="197" t="s">
        <v>249</v>
      </c>
      <c r="E146" s="197" t="s">
        <v>248</v>
      </c>
      <c r="F146" s="135"/>
      <c r="G146" s="135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4" t="s">
        <v>267</v>
      </c>
      <c r="V146" s="134" t="s">
        <v>267</v>
      </c>
      <c r="W146" s="134" t="s">
        <v>267</v>
      </c>
      <c r="X146" s="134" t="b">
        <v>0</v>
      </c>
      <c r="Y146" s="134">
        <v>0</v>
      </c>
      <c r="Z146" s="134">
        <v>0</v>
      </c>
    </row>
    <row r="147" spans="1:26">
      <c r="A147" s="329"/>
      <c r="B147" s="188" t="s">
        <v>157</v>
      </c>
      <c r="C147" s="197" t="s">
        <v>246</v>
      </c>
      <c r="D147" s="135"/>
      <c r="E147" s="197" t="s">
        <v>358</v>
      </c>
      <c r="F147" s="197" t="s">
        <v>358</v>
      </c>
      <c r="G147" s="197" t="s">
        <v>358</v>
      </c>
      <c r="H147" s="197" t="s">
        <v>358</v>
      </c>
      <c r="I147" s="197" t="s">
        <v>358</v>
      </c>
      <c r="J147" s="197" t="s">
        <v>358</v>
      </c>
      <c r="K147" s="197" t="s">
        <v>358</v>
      </c>
      <c r="L147" s="197" t="s">
        <v>358</v>
      </c>
      <c r="M147" s="197" t="s">
        <v>358</v>
      </c>
      <c r="N147" s="197" t="s">
        <v>358</v>
      </c>
      <c r="O147" s="197" t="s">
        <v>358</v>
      </c>
      <c r="P147" s="197" t="s">
        <v>358</v>
      </c>
      <c r="Q147" s="197" t="s">
        <v>358</v>
      </c>
      <c r="R147" s="197" t="s">
        <v>358</v>
      </c>
      <c r="S147" s="197" t="s">
        <v>358</v>
      </c>
      <c r="T147" s="244">
        <v>1230282</v>
      </c>
      <c r="U147" s="134">
        <v>1230282</v>
      </c>
      <c r="V147" s="134">
        <v>15</v>
      </c>
      <c r="W147" s="134">
        <v>0.44764579430000001</v>
      </c>
      <c r="X147" s="134" t="b">
        <v>0</v>
      </c>
      <c r="Y147" s="134">
        <v>8.9700000000000006</v>
      </c>
      <c r="Z147" s="134">
        <v>98.97</v>
      </c>
    </row>
    <row r="148" spans="1:26">
      <c r="A148" s="329"/>
      <c r="B148" s="188" t="s">
        <v>158</v>
      </c>
      <c r="C148" s="197" t="s">
        <v>246</v>
      </c>
      <c r="D148" s="135"/>
      <c r="E148" s="197" t="s">
        <v>358</v>
      </c>
      <c r="F148" s="197" t="s">
        <v>358</v>
      </c>
      <c r="G148" s="197" t="s">
        <v>358</v>
      </c>
      <c r="H148" s="197" t="s">
        <v>358</v>
      </c>
      <c r="I148" s="197" t="s">
        <v>358</v>
      </c>
      <c r="J148" s="197" t="s">
        <v>358</v>
      </c>
      <c r="K148" s="197" t="s">
        <v>358</v>
      </c>
      <c r="L148" s="197" t="s">
        <v>358</v>
      </c>
      <c r="M148" s="197" t="s">
        <v>358</v>
      </c>
      <c r="N148" s="197" t="s">
        <v>358</v>
      </c>
      <c r="O148" s="197" t="s">
        <v>358</v>
      </c>
      <c r="P148" s="197" t="s">
        <v>358</v>
      </c>
      <c r="Q148" s="197" t="s">
        <v>358</v>
      </c>
      <c r="R148" s="197" t="s">
        <v>358</v>
      </c>
      <c r="S148" s="197" t="s">
        <v>358</v>
      </c>
      <c r="T148" s="244">
        <v>1364070</v>
      </c>
      <c r="U148" s="134">
        <v>1364070</v>
      </c>
      <c r="V148" s="134">
        <v>52</v>
      </c>
      <c r="W148" s="134">
        <v>0.39169537830000001</v>
      </c>
      <c r="X148" s="134" t="b">
        <v>0</v>
      </c>
      <c r="Y148" s="134">
        <v>6.25</v>
      </c>
      <c r="Z148" s="134">
        <v>96.25</v>
      </c>
    </row>
    <row r="149" spans="1:26">
      <c r="A149" s="329"/>
      <c r="B149" s="150" t="s">
        <v>159</v>
      </c>
      <c r="C149" s="199" t="s">
        <v>246</v>
      </c>
      <c r="D149" s="152"/>
      <c r="E149" s="199" t="s">
        <v>358</v>
      </c>
      <c r="F149" s="199" t="s">
        <v>358</v>
      </c>
      <c r="G149" s="199" t="s">
        <v>358</v>
      </c>
      <c r="H149" s="199" t="s">
        <v>358</v>
      </c>
      <c r="I149" s="199" t="s">
        <v>358</v>
      </c>
      <c r="J149" s="199" t="s">
        <v>358</v>
      </c>
      <c r="K149" s="199" t="s">
        <v>358</v>
      </c>
      <c r="L149" s="199" t="s">
        <v>358</v>
      </c>
      <c r="M149" s="199" t="s">
        <v>358</v>
      </c>
      <c r="N149" s="199" t="s">
        <v>358</v>
      </c>
      <c r="O149" s="199" t="s">
        <v>358</v>
      </c>
      <c r="P149" s="199" t="s">
        <v>358</v>
      </c>
      <c r="Q149" s="199" t="s">
        <v>358</v>
      </c>
      <c r="R149" s="199" t="s">
        <v>358</v>
      </c>
      <c r="S149" s="199" t="s">
        <v>358</v>
      </c>
      <c r="T149" s="246">
        <v>4869198</v>
      </c>
      <c r="U149" s="154">
        <v>4869198</v>
      </c>
      <c r="V149" s="134">
        <v>132</v>
      </c>
      <c r="W149" s="134">
        <v>-1.074156342</v>
      </c>
      <c r="X149" s="134" t="b">
        <v>0</v>
      </c>
      <c r="Y149" s="134">
        <v>0.37</v>
      </c>
      <c r="Z149" s="134">
        <v>90.37</v>
      </c>
    </row>
    <row r="150" spans="1:26">
      <c r="A150" s="329"/>
      <c r="B150" s="156" t="s">
        <v>160</v>
      </c>
      <c r="C150" s="201" t="s">
        <v>246</v>
      </c>
      <c r="D150" s="158"/>
      <c r="E150" s="201" t="s">
        <v>358</v>
      </c>
      <c r="F150" s="201" t="s">
        <v>358</v>
      </c>
      <c r="G150" s="201" t="s">
        <v>358</v>
      </c>
      <c r="H150" s="201" t="s">
        <v>358</v>
      </c>
      <c r="I150" s="201" t="s">
        <v>358</v>
      </c>
      <c r="J150" s="201" t="s">
        <v>358</v>
      </c>
      <c r="K150" s="201" t="s">
        <v>358</v>
      </c>
      <c r="L150" s="201" t="s">
        <v>358</v>
      </c>
      <c r="M150" s="201" t="s">
        <v>358</v>
      </c>
      <c r="N150" s="201" t="s">
        <v>358</v>
      </c>
      <c r="O150" s="201" t="s">
        <v>358</v>
      </c>
      <c r="P150" s="201" t="s">
        <v>358</v>
      </c>
      <c r="Q150" s="201" t="s">
        <v>358</v>
      </c>
      <c r="R150" s="201" t="s">
        <v>358</v>
      </c>
      <c r="S150" s="201" t="s">
        <v>358</v>
      </c>
      <c r="T150" s="247">
        <v>1366830</v>
      </c>
      <c r="U150" s="160">
        <v>1366830</v>
      </c>
      <c r="V150" s="134">
        <v>54</v>
      </c>
      <c r="W150" s="134">
        <v>0.3905411406</v>
      </c>
      <c r="X150" s="134" t="b">
        <v>0</v>
      </c>
      <c r="Y150" s="134">
        <v>6.1</v>
      </c>
      <c r="Z150" s="134">
        <v>96.1</v>
      </c>
    </row>
    <row r="151" spans="1:26">
      <c r="A151" s="329"/>
      <c r="B151" s="150" t="s">
        <v>161</v>
      </c>
      <c r="C151" s="199" t="s">
        <v>246</v>
      </c>
      <c r="D151" s="152"/>
      <c r="E151" s="199" t="s">
        <v>358</v>
      </c>
      <c r="F151" s="199" t="s">
        <v>358</v>
      </c>
      <c r="G151" s="199" t="s">
        <v>358</v>
      </c>
      <c r="H151" s="199" t="s">
        <v>358</v>
      </c>
      <c r="I151" s="199" t="s">
        <v>358</v>
      </c>
      <c r="J151" s="199" t="s">
        <v>358</v>
      </c>
      <c r="K151" s="199" t="s">
        <v>358</v>
      </c>
      <c r="L151" s="199" t="s">
        <v>358</v>
      </c>
      <c r="M151" s="199" t="s">
        <v>358</v>
      </c>
      <c r="N151" s="199" t="s">
        <v>358</v>
      </c>
      <c r="O151" s="199" t="s">
        <v>358</v>
      </c>
      <c r="P151" s="199" t="s">
        <v>358</v>
      </c>
      <c r="Q151" s="199" t="s">
        <v>358</v>
      </c>
      <c r="R151" s="199" t="s">
        <v>358</v>
      </c>
      <c r="S151" s="199" t="s">
        <v>358</v>
      </c>
      <c r="T151" s="246">
        <v>2933322</v>
      </c>
      <c r="U151" s="154">
        <v>2933322</v>
      </c>
      <c r="V151" s="134">
        <v>113</v>
      </c>
      <c r="W151" s="134">
        <v>-0.26456902719999997</v>
      </c>
      <c r="X151" s="134" t="b">
        <v>0</v>
      </c>
      <c r="Y151" s="134">
        <v>1.76</v>
      </c>
      <c r="Z151" s="134">
        <v>91.76</v>
      </c>
    </row>
    <row r="152" spans="1:26">
      <c r="A152" s="329"/>
      <c r="B152" s="156" t="s">
        <v>162</v>
      </c>
      <c r="C152" s="201" t="s">
        <v>246</v>
      </c>
      <c r="D152" s="158"/>
      <c r="E152" s="201" t="s">
        <v>358</v>
      </c>
      <c r="F152" s="201" t="s">
        <v>358</v>
      </c>
      <c r="G152" s="201" t="s">
        <v>358</v>
      </c>
      <c r="H152" s="201" t="s">
        <v>358</v>
      </c>
      <c r="I152" s="201" t="s">
        <v>358</v>
      </c>
      <c r="J152" s="201" t="s">
        <v>358</v>
      </c>
      <c r="K152" s="201" t="s">
        <v>358</v>
      </c>
      <c r="L152" s="201" t="s">
        <v>358</v>
      </c>
      <c r="M152" s="201" t="s">
        <v>358</v>
      </c>
      <c r="N152" s="201" t="s">
        <v>358</v>
      </c>
      <c r="O152" s="201" t="s">
        <v>358</v>
      </c>
      <c r="P152" s="201" t="s">
        <v>358</v>
      </c>
      <c r="Q152" s="201" t="s">
        <v>358</v>
      </c>
      <c r="R152" s="201" t="s">
        <v>358</v>
      </c>
      <c r="S152" s="201" t="s">
        <v>358</v>
      </c>
      <c r="T152" s="247">
        <v>1230762</v>
      </c>
      <c r="U152" s="160">
        <v>1230762</v>
      </c>
      <c r="V152" s="134">
        <v>21</v>
      </c>
      <c r="W152" s="134">
        <v>0.4474450573</v>
      </c>
      <c r="X152" s="134" t="b">
        <v>0</v>
      </c>
      <c r="Y152" s="134">
        <v>8.5299999999999994</v>
      </c>
      <c r="Z152" s="134">
        <v>98.53</v>
      </c>
    </row>
    <row r="153" spans="1:26">
      <c r="A153" s="329"/>
      <c r="B153" s="150" t="s">
        <v>163</v>
      </c>
      <c r="C153" s="199" t="s">
        <v>248</v>
      </c>
      <c r="D153" s="199" t="s">
        <v>249</v>
      </c>
      <c r="E153" s="199" t="s">
        <v>248</v>
      </c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4" t="s">
        <v>267</v>
      </c>
      <c r="V153" s="134" t="s">
        <v>267</v>
      </c>
      <c r="W153" s="134" t="s">
        <v>267</v>
      </c>
      <c r="X153" s="134" t="b">
        <v>0</v>
      </c>
      <c r="Y153" s="134">
        <v>0</v>
      </c>
      <c r="Z153" s="134">
        <v>0</v>
      </c>
    </row>
    <row r="154" spans="1:26">
      <c r="A154" s="329"/>
      <c r="B154" s="156" t="s">
        <v>164</v>
      </c>
      <c r="C154" s="201" t="s">
        <v>248</v>
      </c>
      <c r="D154" s="201" t="s">
        <v>249</v>
      </c>
      <c r="E154" s="201" t="s">
        <v>248</v>
      </c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60" t="s">
        <v>267</v>
      </c>
      <c r="V154" s="134" t="s">
        <v>267</v>
      </c>
      <c r="W154" s="134" t="s">
        <v>267</v>
      </c>
      <c r="X154" s="134" t="b">
        <v>0</v>
      </c>
      <c r="Y154" s="134">
        <v>0</v>
      </c>
      <c r="Z154" s="134">
        <v>0</v>
      </c>
    </row>
    <row r="155" spans="1:26">
      <c r="A155" s="329"/>
      <c r="B155" s="150" t="s">
        <v>165</v>
      </c>
      <c r="C155" s="199" t="s">
        <v>246</v>
      </c>
      <c r="D155" s="152"/>
      <c r="E155" s="199" t="s">
        <v>358</v>
      </c>
      <c r="F155" s="199" t="s">
        <v>358</v>
      </c>
      <c r="G155" s="199" t="s">
        <v>358</v>
      </c>
      <c r="H155" s="199" t="s">
        <v>358</v>
      </c>
      <c r="I155" s="199" t="s">
        <v>358</v>
      </c>
      <c r="J155" s="199" t="s">
        <v>358</v>
      </c>
      <c r="K155" s="199" t="s">
        <v>358</v>
      </c>
      <c r="L155" s="199" t="s">
        <v>358</v>
      </c>
      <c r="M155" s="199" t="s">
        <v>358</v>
      </c>
      <c r="N155" s="199" t="s">
        <v>358</v>
      </c>
      <c r="O155" s="199" t="s">
        <v>358</v>
      </c>
      <c r="P155" s="199" t="s">
        <v>358</v>
      </c>
      <c r="Q155" s="199" t="s">
        <v>358</v>
      </c>
      <c r="R155" s="199" t="s">
        <v>358</v>
      </c>
      <c r="S155" s="199" t="s">
        <v>358</v>
      </c>
      <c r="T155" s="246">
        <v>2204670</v>
      </c>
      <c r="U155" s="154">
        <v>2204670</v>
      </c>
      <c r="V155" s="134">
        <v>97</v>
      </c>
      <c r="W155" s="134">
        <v>4.0154733909999997E-2</v>
      </c>
      <c r="X155" s="134" t="b">
        <v>0</v>
      </c>
      <c r="Y155" s="134">
        <v>2.94</v>
      </c>
      <c r="Z155" s="134">
        <v>92.94</v>
      </c>
    </row>
    <row r="156" spans="1:26">
      <c r="A156" s="329"/>
      <c r="B156" s="156" t="s">
        <v>166</v>
      </c>
      <c r="C156" s="201" t="s">
        <v>252</v>
      </c>
      <c r="D156" s="158"/>
      <c r="E156" s="201" t="s">
        <v>358</v>
      </c>
      <c r="F156" s="201" t="s">
        <v>358</v>
      </c>
      <c r="G156" s="201" t="s">
        <v>358</v>
      </c>
      <c r="H156" s="201" t="s">
        <v>358</v>
      </c>
      <c r="I156" s="201" t="s">
        <v>358</v>
      </c>
      <c r="J156" s="201" t="s">
        <v>358</v>
      </c>
      <c r="K156" s="201" t="s">
        <v>358</v>
      </c>
      <c r="L156" s="201" t="s">
        <v>358</v>
      </c>
      <c r="M156" s="201" t="s">
        <v>358</v>
      </c>
      <c r="N156" s="201" t="s">
        <v>358</v>
      </c>
      <c r="O156" s="201" t="s">
        <v>358</v>
      </c>
      <c r="P156" s="201" t="s">
        <v>358</v>
      </c>
      <c r="Q156" s="201" t="s">
        <v>358</v>
      </c>
      <c r="R156" s="201" t="s">
        <v>358</v>
      </c>
      <c r="S156" s="201" t="s">
        <v>358</v>
      </c>
      <c r="T156" s="247">
        <v>1231446</v>
      </c>
      <c r="U156" s="160">
        <v>1231446</v>
      </c>
      <c r="V156" s="134">
        <v>29</v>
      </c>
      <c r="W156" s="134">
        <v>0.44715900710000001</v>
      </c>
      <c r="X156" s="134" t="b">
        <v>0</v>
      </c>
      <c r="Y156" s="134">
        <v>7.94</v>
      </c>
      <c r="Z156" s="134">
        <v>68.56</v>
      </c>
    </row>
    <row r="157" spans="1:26">
      <c r="A157" s="329"/>
      <c r="B157" s="150" t="s">
        <v>167</v>
      </c>
      <c r="C157" s="199" t="s">
        <v>252</v>
      </c>
      <c r="D157" s="152"/>
      <c r="E157" s="199" t="s">
        <v>358</v>
      </c>
      <c r="F157" s="199" t="s">
        <v>358</v>
      </c>
      <c r="G157" s="199" t="s">
        <v>358</v>
      </c>
      <c r="H157" s="199" t="s">
        <v>358</v>
      </c>
      <c r="I157" s="199" t="s">
        <v>358</v>
      </c>
      <c r="J157" s="199" t="s">
        <v>358</v>
      </c>
      <c r="K157" s="199" t="s">
        <v>358</v>
      </c>
      <c r="L157" s="199" t="s">
        <v>358</v>
      </c>
      <c r="M157" s="199" t="s">
        <v>358</v>
      </c>
      <c r="N157" s="199" t="s">
        <v>358</v>
      </c>
      <c r="O157" s="199" t="s">
        <v>358</v>
      </c>
      <c r="P157" s="199" t="s">
        <v>358</v>
      </c>
      <c r="Q157" s="199" t="s">
        <v>358</v>
      </c>
      <c r="R157" s="199" t="s">
        <v>358</v>
      </c>
      <c r="S157" s="199" t="s">
        <v>358</v>
      </c>
      <c r="T157" s="246">
        <v>2110974</v>
      </c>
      <c r="U157" s="154">
        <v>2110974</v>
      </c>
      <c r="V157" s="134">
        <v>91</v>
      </c>
      <c r="W157" s="134">
        <v>7.9338593319999998E-2</v>
      </c>
      <c r="X157" s="134" t="b">
        <v>0</v>
      </c>
      <c r="Y157" s="134">
        <v>3.38</v>
      </c>
      <c r="Z157" s="134">
        <v>65.37</v>
      </c>
    </row>
    <row r="158" spans="1:26">
      <c r="A158" s="329"/>
      <c r="B158" s="156" t="s">
        <v>168</v>
      </c>
      <c r="C158" s="201" t="s">
        <v>246</v>
      </c>
      <c r="D158" s="158"/>
      <c r="E158" s="201" t="s">
        <v>358</v>
      </c>
      <c r="F158" s="201" t="s">
        <v>358</v>
      </c>
      <c r="G158" s="201" t="s">
        <v>358</v>
      </c>
      <c r="H158" s="201" t="s">
        <v>358</v>
      </c>
      <c r="I158" s="201" t="s">
        <v>358</v>
      </c>
      <c r="J158" s="201" t="s">
        <v>358</v>
      </c>
      <c r="K158" s="201" t="s">
        <v>358</v>
      </c>
      <c r="L158" s="201" t="s">
        <v>358</v>
      </c>
      <c r="M158" s="201" t="s">
        <v>358</v>
      </c>
      <c r="N158" s="201" t="s">
        <v>358</v>
      </c>
      <c r="O158" s="201" t="s">
        <v>358</v>
      </c>
      <c r="P158" s="201" t="s">
        <v>358</v>
      </c>
      <c r="Q158" s="201" t="s">
        <v>358</v>
      </c>
      <c r="R158" s="201" t="s">
        <v>358</v>
      </c>
      <c r="S158" s="201" t="s">
        <v>358</v>
      </c>
      <c r="T158" s="247">
        <v>2388054</v>
      </c>
      <c r="U158" s="160">
        <v>2388054</v>
      </c>
      <c r="V158" s="134">
        <v>102</v>
      </c>
      <c r="W158" s="134">
        <v>-3.6536831069999998E-2</v>
      </c>
      <c r="X158" s="134" t="b">
        <v>0</v>
      </c>
      <c r="Y158" s="134">
        <v>2.57</v>
      </c>
      <c r="Z158" s="134">
        <v>92.57</v>
      </c>
    </row>
    <row r="159" spans="1:26">
      <c r="A159" s="329"/>
      <c r="B159" s="150" t="s">
        <v>169</v>
      </c>
      <c r="C159" s="199" t="s">
        <v>246</v>
      </c>
      <c r="D159" s="152"/>
      <c r="E159" s="199" t="s">
        <v>358</v>
      </c>
      <c r="F159" s="199" t="s">
        <v>358</v>
      </c>
      <c r="G159" s="199" t="s">
        <v>358</v>
      </c>
      <c r="H159" s="199" t="s">
        <v>358</v>
      </c>
      <c r="I159" s="199" t="s">
        <v>358</v>
      </c>
      <c r="J159" s="199" t="s">
        <v>358</v>
      </c>
      <c r="K159" s="199" t="s">
        <v>358</v>
      </c>
      <c r="L159" s="199" t="s">
        <v>358</v>
      </c>
      <c r="M159" s="199" t="s">
        <v>358</v>
      </c>
      <c r="N159" s="199" t="s">
        <v>358</v>
      </c>
      <c r="O159" s="199" t="s">
        <v>358</v>
      </c>
      <c r="P159" s="199" t="s">
        <v>358</v>
      </c>
      <c r="Q159" s="199" t="s">
        <v>358</v>
      </c>
      <c r="R159" s="199" t="s">
        <v>358</v>
      </c>
      <c r="S159" s="199" t="s">
        <v>358</v>
      </c>
      <c r="T159" s="246">
        <v>1212390</v>
      </c>
      <c r="U159" s="154">
        <v>1212390</v>
      </c>
      <c r="V159" s="134">
        <v>7</v>
      </c>
      <c r="W159" s="134">
        <v>0.45512826540000001</v>
      </c>
      <c r="X159" s="134" t="b">
        <v>0</v>
      </c>
      <c r="Y159" s="134">
        <v>9.56</v>
      </c>
      <c r="Z159" s="134">
        <v>99.56</v>
      </c>
    </row>
    <row r="160" spans="1:26">
      <c r="A160" s="329"/>
      <c r="B160" s="156" t="s">
        <v>170</v>
      </c>
      <c r="C160" s="201" t="s">
        <v>246</v>
      </c>
      <c r="D160" s="158"/>
      <c r="E160" s="201" t="s">
        <v>358</v>
      </c>
      <c r="F160" s="201" t="s">
        <v>358</v>
      </c>
      <c r="G160" s="201" t="s">
        <v>358</v>
      </c>
      <c r="H160" s="201" t="s">
        <v>358</v>
      </c>
      <c r="I160" s="201" t="s">
        <v>358</v>
      </c>
      <c r="J160" s="201" t="s">
        <v>358</v>
      </c>
      <c r="K160" s="201" t="s">
        <v>358</v>
      </c>
      <c r="L160" s="201" t="s">
        <v>358</v>
      </c>
      <c r="M160" s="201" t="s">
        <v>358</v>
      </c>
      <c r="N160" s="201" t="s">
        <v>358</v>
      </c>
      <c r="O160" s="201" t="s">
        <v>358</v>
      </c>
      <c r="P160" s="201" t="s">
        <v>358</v>
      </c>
      <c r="Q160" s="201" t="s">
        <v>358</v>
      </c>
      <c r="R160" s="201" t="s">
        <v>358</v>
      </c>
      <c r="S160" s="201" t="s">
        <v>358</v>
      </c>
      <c r="T160" s="247">
        <v>1231350</v>
      </c>
      <c r="U160" s="160">
        <v>1231350</v>
      </c>
      <c r="V160" s="134">
        <v>27</v>
      </c>
      <c r="W160" s="134">
        <v>0.44719915449999997</v>
      </c>
      <c r="X160" s="134" t="b">
        <v>0</v>
      </c>
      <c r="Y160" s="134">
        <v>8.09</v>
      </c>
      <c r="Z160" s="134">
        <v>98.09</v>
      </c>
    </row>
    <row r="161" spans="1:26">
      <c r="A161" s="329"/>
      <c r="B161" s="150" t="s">
        <v>171</v>
      </c>
      <c r="C161" s="199" t="s">
        <v>246</v>
      </c>
      <c r="D161" s="152"/>
      <c r="E161" s="199" t="s">
        <v>358</v>
      </c>
      <c r="F161" s="199" t="s">
        <v>358</v>
      </c>
      <c r="G161" s="199" t="s">
        <v>358</v>
      </c>
      <c r="H161" s="199" t="s">
        <v>358</v>
      </c>
      <c r="I161" s="199" t="s">
        <v>358</v>
      </c>
      <c r="J161" s="199" t="s">
        <v>358</v>
      </c>
      <c r="K161" s="199" t="s">
        <v>358</v>
      </c>
      <c r="L161" s="199" t="s">
        <v>358</v>
      </c>
      <c r="M161" s="199" t="s">
        <v>358</v>
      </c>
      <c r="N161" s="199" t="s">
        <v>358</v>
      </c>
      <c r="O161" s="199" t="s">
        <v>358</v>
      </c>
      <c r="P161" s="199" t="s">
        <v>358</v>
      </c>
      <c r="Q161" s="199" t="s">
        <v>358</v>
      </c>
      <c r="R161" s="199" t="s">
        <v>358</v>
      </c>
      <c r="S161" s="199" t="s">
        <v>358</v>
      </c>
      <c r="T161" s="246">
        <v>1302522</v>
      </c>
      <c r="U161" s="154">
        <v>1302522</v>
      </c>
      <c r="V161" s="134">
        <v>47</v>
      </c>
      <c r="W161" s="134">
        <v>0.41743487810000002</v>
      </c>
      <c r="X161" s="134" t="b">
        <v>0</v>
      </c>
      <c r="Y161" s="134">
        <v>6.62</v>
      </c>
      <c r="Z161" s="134">
        <v>96.62</v>
      </c>
    </row>
    <row r="162" spans="1:26">
      <c r="A162" s="329"/>
      <c r="B162" s="156" t="s">
        <v>172</v>
      </c>
      <c r="C162" s="201" t="s">
        <v>246</v>
      </c>
      <c r="D162" s="158"/>
      <c r="E162" s="201" t="s">
        <v>358</v>
      </c>
      <c r="F162" s="201" t="s">
        <v>358</v>
      </c>
      <c r="G162" s="201" t="s">
        <v>358</v>
      </c>
      <c r="H162" s="201" t="s">
        <v>358</v>
      </c>
      <c r="I162" s="201" t="s">
        <v>358</v>
      </c>
      <c r="J162" s="201" t="s">
        <v>358</v>
      </c>
      <c r="K162" s="201" t="s">
        <v>358</v>
      </c>
      <c r="L162" s="201" t="s">
        <v>358</v>
      </c>
      <c r="M162" s="201" t="s">
        <v>358</v>
      </c>
      <c r="N162" s="201" t="s">
        <v>358</v>
      </c>
      <c r="O162" s="201" t="s">
        <v>358</v>
      </c>
      <c r="P162" s="201" t="s">
        <v>358</v>
      </c>
      <c r="Q162" s="201" t="s">
        <v>358</v>
      </c>
      <c r="R162" s="201" t="s">
        <v>358</v>
      </c>
      <c r="S162" s="201" t="s">
        <v>358</v>
      </c>
      <c r="T162" s="247">
        <v>1229574</v>
      </c>
      <c r="U162" s="160">
        <v>1229574</v>
      </c>
      <c r="V162" s="134">
        <v>9</v>
      </c>
      <c r="W162" s="134">
        <v>0.44794188140000002</v>
      </c>
      <c r="X162" s="134" t="b">
        <v>0</v>
      </c>
      <c r="Y162" s="134">
        <v>9.41</v>
      </c>
      <c r="Z162" s="134">
        <v>99.41</v>
      </c>
    </row>
    <row r="163" spans="1:26">
      <c r="A163" s="329"/>
      <c r="B163" s="150" t="s">
        <v>173</v>
      </c>
      <c r="C163" s="199" t="s">
        <v>246</v>
      </c>
      <c r="D163" s="152"/>
      <c r="E163" s="199" t="s">
        <v>358</v>
      </c>
      <c r="F163" s="199" t="s">
        <v>358</v>
      </c>
      <c r="G163" s="199" t="s">
        <v>358</v>
      </c>
      <c r="H163" s="199" t="s">
        <v>358</v>
      </c>
      <c r="I163" s="199" t="s">
        <v>358</v>
      </c>
      <c r="J163" s="199" t="s">
        <v>358</v>
      </c>
      <c r="K163" s="199" t="s">
        <v>358</v>
      </c>
      <c r="L163" s="199" t="s">
        <v>358</v>
      </c>
      <c r="M163" s="199" t="s">
        <v>358</v>
      </c>
      <c r="N163" s="199" t="s">
        <v>358</v>
      </c>
      <c r="O163" s="199" t="s">
        <v>358</v>
      </c>
      <c r="P163" s="199" t="s">
        <v>358</v>
      </c>
      <c r="Q163" s="199" t="s">
        <v>358</v>
      </c>
      <c r="R163" s="199" t="s">
        <v>358</v>
      </c>
      <c r="S163" s="199" t="s">
        <v>358</v>
      </c>
      <c r="T163" s="246">
        <v>1229682</v>
      </c>
      <c r="U163" s="154">
        <v>1229682</v>
      </c>
      <c r="V163" s="134">
        <v>11</v>
      </c>
      <c r="W163" s="134">
        <v>0.44789671549999999</v>
      </c>
      <c r="X163" s="134" t="b">
        <v>0</v>
      </c>
      <c r="Y163" s="134">
        <v>9.26</v>
      </c>
      <c r="Z163" s="134">
        <v>99.26</v>
      </c>
    </row>
    <row r="164" spans="1:26">
      <c r="A164" s="329"/>
      <c r="B164" s="156" t="s">
        <v>174</v>
      </c>
      <c r="C164" s="201" t="s">
        <v>246</v>
      </c>
      <c r="D164" s="158"/>
      <c r="E164" s="201" t="s">
        <v>358</v>
      </c>
      <c r="F164" s="201" t="s">
        <v>358</v>
      </c>
      <c r="G164" s="201" t="s">
        <v>358</v>
      </c>
      <c r="H164" s="201" t="s">
        <v>358</v>
      </c>
      <c r="I164" s="201" t="s">
        <v>358</v>
      </c>
      <c r="J164" s="201" t="s">
        <v>358</v>
      </c>
      <c r="K164" s="201" t="s">
        <v>358</v>
      </c>
      <c r="L164" s="201" t="s">
        <v>358</v>
      </c>
      <c r="M164" s="201" t="s">
        <v>358</v>
      </c>
      <c r="N164" s="201" t="s">
        <v>358</v>
      </c>
      <c r="O164" s="201" t="s">
        <v>358</v>
      </c>
      <c r="P164" s="201" t="s">
        <v>358</v>
      </c>
      <c r="Q164" s="201" t="s">
        <v>358</v>
      </c>
      <c r="R164" s="201" t="s">
        <v>358</v>
      </c>
      <c r="S164" s="201" t="s">
        <v>358</v>
      </c>
      <c r="T164" s="247">
        <v>1665966</v>
      </c>
      <c r="U164" s="160">
        <v>1665966</v>
      </c>
      <c r="V164" s="134">
        <v>74</v>
      </c>
      <c r="W164" s="134">
        <v>0.26544185180000002</v>
      </c>
      <c r="X164" s="134" t="b">
        <v>0</v>
      </c>
      <c r="Y164" s="134">
        <v>4.63</v>
      </c>
      <c r="Z164" s="134">
        <v>94.63</v>
      </c>
    </row>
    <row r="165" spans="1:26">
      <c r="A165" s="329"/>
      <c r="B165" s="150" t="s">
        <v>175</v>
      </c>
      <c r="C165" s="199" t="s">
        <v>246</v>
      </c>
      <c r="D165" s="152"/>
      <c r="E165" s="199" t="s">
        <v>358</v>
      </c>
      <c r="F165" s="199" t="s">
        <v>358</v>
      </c>
      <c r="G165" s="199" t="s">
        <v>358</v>
      </c>
      <c r="H165" s="199" t="s">
        <v>358</v>
      </c>
      <c r="I165" s="199" t="s">
        <v>358</v>
      </c>
      <c r="J165" s="199" t="s">
        <v>358</v>
      </c>
      <c r="K165" s="199" t="s">
        <v>358</v>
      </c>
      <c r="L165" s="199" t="s">
        <v>358</v>
      </c>
      <c r="M165" s="199" t="s">
        <v>358</v>
      </c>
      <c r="N165" s="199" t="s">
        <v>358</v>
      </c>
      <c r="O165" s="199" t="s">
        <v>358</v>
      </c>
      <c r="P165" s="199" t="s">
        <v>358</v>
      </c>
      <c r="Q165" s="199" t="s">
        <v>358</v>
      </c>
      <c r="R165" s="199" t="s">
        <v>358</v>
      </c>
      <c r="S165" s="199" t="s">
        <v>358</v>
      </c>
      <c r="T165" s="246">
        <v>1230522</v>
      </c>
      <c r="U165" s="154">
        <v>1230522</v>
      </c>
      <c r="V165" s="134">
        <v>17</v>
      </c>
      <c r="W165" s="134">
        <v>0.44754542580000001</v>
      </c>
      <c r="X165" s="134" t="b">
        <v>0</v>
      </c>
      <c r="Y165" s="134">
        <v>8.82</v>
      </c>
      <c r="Z165" s="134">
        <v>98.82</v>
      </c>
    </row>
    <row r="166" spans="1:26">
      <c r="A166" s="329"/>
      <c r="B166" s="156" t="s">
        <v>176</v>
      </c>
      <c r="C166" s="201" t="s">
        <v>246</v>
      </c>
      <c r="D166" s="158"/>
      <c r="E166" s="201" t="s">
        <v>358</v>
      </c>
      <c r="F166" s="201" t="s">
        <v>358</v>
      </c>
      <c r="G166" s="201" t="s">
        <v>358</v>
      </c>
      <c r="H166" s="201" t="s">
        <v>358</v>
      </c>
      <c r="I166" s="201" t="s">
        <v>358</v>
      </c>
      <c r="J166" s="201" t="s">
        <v>358</v>
      </c>
      <c r="K166" s="201" t="s">
        <v>358</v>
      </c>
      <c r="L166" s="201" t="s">
        <v>358</v>
      </c>
      <c r="M166" s="201" t="s">
        <v>358</v>
      </c>
      <c r="N166" s="201" t="s">
        <v>358</v>
      </c>
      <c r="O166" s="201" t="s">
        <v>358</v>
      </c>
      <c r="P166" s="201" t="s">
        <v>358</v>
      </c>
      <c r="Q166" s="201" t="s">
        <v>358</v>
      </c>
      <c r="R166" s="201" t="s">
        <v>358</v>
      </c>
      <c r="S166" s="201" t="s">
        <v>358</v>
      </c>
      <c r="T166" s="247">
        <v>2106642</v>
      </c>
      <c r="U166" s="160">
        <v>2106642</v>
      </c>
      <c r="V166" s="134">
        <v>89</v>
      </c>
      <c r="W166" s="134">
        <v>8.1150244600000004E-2</v>
      </c>
      <c r="X166" s="134" t="b">
        <v>0</v>
      </c>
      <c r="Y166" s="134">
        <v>3.53</v>
      </c>
      <c r="Z166" s="134">
        <v>93.53</v>
      </c>
    </row>
    <row r="167" spans="1:26">
      <c r="A167" s="329"/>
      <c r="B167" s="150" t="s">
        <v>177</v>
      </c>
      <c r="C167" s="199" t="s">
        <v>246</v>
      </c>
      <c r="D167" s="152"/>
      <c r="E167" s="199" t="s">
        <v>358</v>
      </c>
      <c r="F167" s="199" t="s">
        <v>358</v>
      </c>
      <c r="G167" s="199" t="s">
        <v>358</v>
      </c>
      <c r="H167" s="199" t="s">
        <v>358</v>
      </c>
      <c r="I167" s="199" t="s">
        <v>358</v>
      </c>
      <c r="J167" s="199" t="s">
        <v>358</v>
      </c>
      <c r="K167" s="199" t="s">
        <v>358</v>
      </c>
      <c r="L167" s="199" t="s">
        <v>358</v>
      </c>
      <c r="M167" s="199" t="s">
        <v>358</v>
      </c>
      <c r="N167" s="199" t="s">
        <v>358</v>
      </c>
      <c r="O167" s="199" t="s">
        <v>358</v>
      </c>
      <c r="P167" s="199" t="s">
        <v>358</v>
      </c>
      <c r="Q167" s="199" t="s">
        <v>358</v>
      </c>
      <c r="R167" s="199" t="s">
        <v>358</v>
      </c>
      <c r="S167" s="199" t="s">
        <v>358</v>
      </c>
      <c r="T167" s="246">
        <v>1229790</v>
      </c>
      <c r="U167" s="154">
        <v>1229790</v>
      </c>
      <c r="V167" s="134">
        <v>12</v>
      </c>
      <c r="W167" s="134">
        <v>0.44785154970000002</v>
      </c>
      <c r="X167" s="134" t="b">
        <v>0</v>
      </c>
      <c r="Y167" s="134">
        <v>9.19</v>
      </c>
      <c r="Z167" s="134">
        <v>99.19</v>
      </c>
    </row>
    <row r="168" spans="1:26">
      <c r="A168" s="329"/>
      <c r="B168" s="156" t="s">
        <v>178</v>
      </c>
      <c r="C168" s="201" t="s">
        <v>246</v>
      </c>
      <c r="D168" s="158"/>
      <c r="E168" s="201" t="s">
        <v>358</v>
      </c>
      <c r="F168" s="201" t="s">
        <v>358</v>
      </c>
      <c r="G168" s="201" t="s">
        <v>358</v>
      </c>
      <c r="H168" s="201" t="s">
        <v>358</v>
      </c>
      <c r="I168" s="201" t="s">
        <v>358</v>
      </c>
      <c r="J168" s="201" t="s">
        <v>358</v>
      </c>
      <c r="K168" s="201" t="s">
        <v>358</v>
      </c>
      <c r="L168" s="201" t="s">
        <v>358</v>
      </c>
      <c r="M168" s="201" t="s">
        <v>358</v>
      </c>
      <c r="N168" s="201" t="s">
        <v>358</v>
      </c>
      <c r="O168" s="201" t="s">
        <v>358</v>
      </c>
      <c r="P168" s="201" t="s">
        <v>358</v>
      </c>
      <c r="Q168" s="201" t="s">
        <v>358</v>
      </c>
      <c r="R168" s="201" t="s">
        <v>358</v>
      </c>
      <c r="S168" s="201" t="s">
        <v>358</v>
      </c>
      <c r="T168" s="247">
        <v>14998878</v>
      </c>
      <c r="U168" s="160">
        <v>14998878</v>
      </c>
      <c r="V168" s="134">
        <v>135</v>
      </c>
      <c r="W168" s="134">
        <v>-5.3104092969999996</v>
      </c>
      <c r="X168" s="134" t="b">
        <v>0</v>
      </c>
      <c r="Y168" s="134">
        <v>0.15</v>
      </c>
      <c r="Z168" s="134">
        <v>90.15</v>
      </c>
    </row>
    <row r="169" spans="1:26">
      <c r="A169" s="329"/>
      <c r="B169" s="150" t="s">
        <v>179</v>
      </c>
      <c r="C169" s="199" t="s">
        <v>246</v>
      </c>
      <c r="D169" s="152"/>
      <c r="E169" s="199" t="s">
        <v>358</v>
      </c>
      <c r="F169" s="199" t="s">
        <v>358</v>
      </c>
      <c r="G169" s="199" t="s">
        <v>358</v>
      </c>
      <c r="H169" s="199" t="s">
        <v>358</v>
      </c>
      <c r="I169" s="199" t="s">
        <v>358</v>
      </c>
      <c r="J169" s="199" t="s">
        <v>358</v>
      </c>
      <c r="K169" s="199" t="s">
        <v>358</v>
      </c>
      <c r="L169" s="199" t="s">
        <v>358</v>
      </c>
      <c r="M169" s="199" t="s">
        <v>358</v>
      </c>
      <c r="N169" s="199" t="s">
        <v>358</v>
      </c>
      <c r="O169" s="199" t="s">
        <v>358</v>
      </c>
      <c r="P169" s="199" t="s">
        <v>358</v>
      </c>
      <c r="Q169" s="199" t="s">
        <v>358</v>
      </c>
      <c r="R169" s="199" t="s">
        <v>358</v>
      </c>
      <c r="S169" s="199" t="s">
        <v>358</v>
      </c>
      <c r="T169" s="246">
        <v>2319030</v>
      </c>
      <c r="U169" s="154">
        <v>2319030</v>
      </c>
      <c r="V169" s="134">
        <v>100</v>
      </c>
      <c r="W169" s="134">
        <v>-7.670852677E-3</v>
      </c>
      <c r="X169" s="134" t="b">
        <v>0</v>
      </c>
      <c r="Y169" s="134">
        <v>2.72</v>
      </c>
      <c r="Z169" s="134">
        <v>92.72</v>
      </c>
    </row>
    <row r="170" spans="1:26">
      <c r="A170" s="329"/>
      <c r="B170" s="156" t="s">
        <v>180</v>
      </c>
      <c r="C170" s="201" t="s">
        <v>248</v>
      </c>
      <c r="D170" s="201" t="s">
        <v>249</v>
      </c>
      <c r="E170" s="201" t="s">
        <v>248</v>
      </c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60" t="s">
        <v>267</v>
      </c>
      <c r="V170" s="134" t="s">
        <v>267</v>
      </c>
      <c r="W170" s="134" t="s">
        <v>267</v>
      </c>
      <c r="X170" s="134" t="b">
        <v>0</v>
      </c>
      <c r="Y170" s="134">
        <v>0</v>
      </c>
      <c r="Z170" s="134">
        <v>0</v>
      </c>
    </row>
    <row r="171" spans="1:26">
      <c r="A171" s="329"/>
      <c r="B171" s="195" t="s">
        <v>181</v>
      </c>
      <c r="C171" s="197" t="s">
        <v>246</v>
      </c>
      <c r="D171" s="135"/>
      <c r="E171" s="197" t="s">
        <v>358</v>
      </c>
      <c r="F171" s="197" t="s">
        <v>358</v>
      </c>
      <c r="G171" s="197" t="s">
        <v>358</v>
      </c>
      <c r="H171" s="197" t="s">
        <v>358</v>
      </c>
      <c r="I171" s="197" t="s">
        <v>358</v>
      </c>
      <c r="J171" s="197" t="s">
        <v>358</v>
      </c>
      <c r="K171" s="197" t="s">
        <v>358</v>
      </c>
      <c r="L171" s="197" t="s">
        <v>358</v>
      </c>
      <c r="M171" s="197" t="s">
        <v>358</v>
      </c>
      <c r="N171" s="197" t="s">
        <v>358</v>
      </c>
      <c r="O171" s="197" t="s">
        <v>358</v>
      </c>
      <c r="P171" s="197" t="s">
        <v>358</v>
      </c>
      <c r="Q171" s="197" t="s">
        <v>358</v>
      </c>
      <c r="R171" s="197" t="s">
        <v>358</v>
      </c>
      <c r="S171" s="197" t="s">
        <v>358</v>
      </c>
      <c r="T171" s="244">
        <v>2807670</v>
      </c>
      <c r="U171" s="134">
        <v>2807670</v>
      </c>
      <c r="V171" s="134">
        <v>106</v>
      </c>
      <c r="W171" s="134">
        <v>-0.21202110299999999</v>
      </c>
      <c r="X171" s="134" t="b">
        <v>0</v>
      </c>
      <c r="Y171" s="134">
        <v>2.2799999999999998</v>
      </c>
      <c r="Z171" s="134">
        <v>92.28</v>
      </c>
    </row>
    <row r="172" spans="1:26">
      <c r="A172" s="329"/>
      <c r="B172" s="195" t="s">
        <v>182</v>
      </c>
      <c r="C172" s="197" t="s">
        <v>246</v>
      </c>
      <c r="D172" s="135"/>
      <c r="E172" s="197" t="s">
        <v>358</v>
      </c>
      <c r="F172" s="197" t="s">
        <v>358</v>
      </c>
      <c r="G172" s="197" t="s">
        <v>358</v>
      </c>
      <c r="H172" s="197" t="s">
        <v>358</v>
      </c>
      <c r="I172" s="197" t="s">
        <v>358</v>
      </c>
      <c r="J172" s="197" t="s">
        <v>358</v>
      </c>
      <c r="K172" s="197" t="s">
        <v>358</v>
      </c>
      <c r="L172" s="197" t="s">
        <v>358</v>
      </c>
      <c r="M172" s="197" t="s">
        <v>358</v>
      </c>
      <c r="N172" s="197" t="s">
        <v>358</v>
      </c>
      <c r="O172" s="197" t="s">
        <v>358</v>
      </c>
      <c r="P172" s="197" t="s">
        <v>358</v>
      </c>
      <c r="Q172" s="197" t="s">
        <v>358</v>
      </c>
      <c r="R172" s="197" t="s">
        <v>358</v>
      </c>
      <c r="S172" s="197" t="s">
        <v>358</v>
      </c>
      <c r="T172" s="244">
        <v>1230906</v>
      </c>
      <c r="U172" s="134">
        <v>1230906</v>
      </c>
      <c r="V172" s="134">
        <v>23</v>
      </c>
      <c r="W172" s="134">
        <v>0.44738483620000002</v>
      </c>
      <c r="X172" s="134" t="b">
        <v>0</v>
      </c>
      <c r="Y172" s="134">
        <v>8.3800000000000008</v>
      </c>
      <c r="Z172" s="134">
        <v>98.38</v>
      </c>
    </row>
    <row r="173" spans="1:26">
      <c r="A173" s="329"/>
      <c r="B173" s="195" t="s">
        <v>184</v>
      </c>
      <c r="C173" s="197" t="s">
        <v>246</v>
      </c>
      <c r="D173" s="135"/>
      <c r="E173" s="197" t="s">
        <v>358</v>
      </c>
      <c r="F173" s="197" t="s">
        <v>358</v>
      </c>
      <c r="G173" s="197" t="s">
        <v>358</v>
      </c>
      <c r="H173" s="197" t="s">
        <v>358</v>
      </c>
      <c r="I173" s="197" t="s">
        <v>358</v>
      </c>
      <c r="J173" s="197" t="s">
        <v>358</v>
      </c>
      <c r="K173" s="197" t="s">
        <v>358</v>
      </c>
      <c r="L173" s="197" t="s">
        <v>358</v>
      </c>
      <c r="M173" s="197" t="s">
        <v>358</v>
      </c>
      <c r="N173" s="197" t="s">
        <v>358</v>
      </c>
      <c r="O173" s="197" t="s">
        <v>358</v>
      </c>
      <c r="P173" s="197" t="s">
        <v>358</v>
      </c>
      <c r="Q173" s="197" t="s">
        <v>358</v>
      </c>
      <c r="R173" s="197" t="s">
        <v>358</v>
      </c>
      <c r="S173" s="197" t="s">
        <v>358</v>
      </c>
      <c r="T173" s="244">
        <v>1231986</v>
      </c>
      <c r="U173" s="134">
        <v>1231986</v>
      </c>
      <c r="V173" s="134">
        <v>36</v>
      </c>
      <c r="W173" s="134">
        <v>0.44693317799999999</v>
      </c>
      <c r="X173" s="134" t="b">
        <v>0</v>
      </c>
      <c r="Y173" s="134">
        <v>7.43</v>
      </c>
      <c r="Z173" s="134">
        <v>97.43</v>
      </c>
    </row>
    <row r="174" spans="1:26">
      <c r="A174" s="329"/>
      <c r="B174" s="195" t="s">
        <v>185</v>
      </c>
      <c r="C174" s="197" t="s">
        <v>246</v>
      </c>
      <c r="D174" s="135"/>
      <c r="E174" s="197" t="s">
        <v>358</v>
      </c>
      <c r="F174" s="197" t="s">
        <v>358</v>
      </c>
      <c r="G174" s="197" t="s">
        <v>358</v>
      </c>
      <c r="H174" s="197" t="s">
        <v>358</v>
      </c>
      <c r="I174" s="197" t="s">
        <v>358</v>
      </c>
      <c r="J174" s="197" t="s">
        <v>358</v>
      </c>
      <c r="K174" s="197" t="s">
        <v>358</v>
      </c>
      <c r="L174" s="197" t="s">
        <v>358</v>
      </c>
      <c r="M174" s="197" t="s">
        <v>358</v>
      </c>
      <c r="N174" s="197" t="s">
        <v>358</v>
      </c>
      <c r="O174" s="197" t="s">
        <v>358</v>
      </c>
      <c r="P174" s="197" t="s">
        <v>358</v>
      </c>
      <c r="Q174" s="197" t="s">
        <v>358</v>
      </c>
      <c r="R174" s="197" t="s">
        <v>358</v>
      </c>
      <c r="S174" s="197" t="s">
        <v>358</v>
      </c>
      <c r="T174" s="244">
        <v>1598622</v>
      </c>
      <c r="U174" s="134">
        <v>1598622</v>
      </c>
      <c r="V174" s="134">
        <v>69</v>
      </c>
      <c r="W174" s="134">
        <v>0.29360525069999999</v>
      </c>
      <c r="X174" s="134" t="b">
        <v>0</v>
      </c>
      <c r="Y174" s="134">
        <v>5</v>
      </c>
      <c r="Z174" s="134">
        <v>95</v>
      </c>
    </row>
    <row r="175" spans="1:26">
      <c r="A175" s="329"/>
      <c r="B175" s="195" t="s">
        <v>186</v>
      </c>
      <c r="C175" s="197" t="s">
        <v>246</v>
      </c>
      <c r="D175" s="135"/>
      <c r="E175" s="197" t="s">
        <v>358</v>
      </c>
      <c r="F175" s="197" t="s">
        <v>358</v>
      </c>
      <c r="G175" s="197" t="s">
        <v>358</v>
      </c>
      <c r="H175" s="197" t="s">
        <v>358</v>
      </c>
      <c r="I175" s="197" t="s">
        <v>358</v>
      </c>
      <c r="J175" s="197" t="s">
        <v>358</v>
      </c>
      <c r="K175" s="197" t="s">
        <v>358</v>
      </c>
      <c r="L175" s="197" t="s">
        <v>358</v>
      </c>
      <c r="M175" s="197" t="s">
        <v>358</v>
      </c>
      <c r="N175" s="197" t="s">
        <v>358</v>
      </c>
      <c r="O175" s="197" t="s">
        <v>358</v>
      </c>
      <c r="P175" s="197" t="s">
        <v>358</v>
      </c>
      <c r="Q175" s="197" t="s">
        <v>358</v>
      </c>
      <c r="R175" s="197" t="s">
        <v>358</v>
      </c>
      <c r="S175" s="197" t="s">
        <v>358</v>
      </c>
      <c r="T175" s="244">
        <v>1373082</v>
      </c>
      <c r="U175" s="134">
        <v>1373082</v>
      </c>
      <c r="V175" s="134">
        <v>56</v>
      </c>
      <c r="W175" s="134">
        <v>0.38792654139999999</v>
      </c>
      <c r="X175" s="134" t="b">
        <v>0</v>
      </c>
      <c r="Y175" s="134">
        <v>5.96</v>
      </c>
      <c r="Z175" s="134">
        <v>95.96</v>
      </c>
    </row>
    <row r="176" spans="1:26" ht="12.75">
      <c r="A176" s="329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135"/>
      <c r="U176" s="134" t="s">
        <v>267</v>
      </c>
      <c r="V176" s="134" t="s">
        <v>267</v>
      </c>
      <c r="W176" s="134" t="s">
        <v>267</v>
      </c>
      <c r="X176" s="135"/>
      <c r="Y176" s="135"/>
      <c r="Z176" s="135"/>
    </row>
    <row r="177" spans="1:26" ht="12.75">
      <c r="A177" s="329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135"/>
      <c r="S177" s="135"/>
      <c r="T177" s="135"/>
      <c r="U177" s="134" t="s">
        <v>267</v>
      </c>
      <c r="V177" s="134" t="s">
        <v>267</v>
      </c>
      <c r="W177" s="134" t="s">
        <v>267</v>
      </c>
      <c r="X177" s="135"/>
      <c r="Y177" s="135"/>
      <c r="Z177" s="135"/>
    </row>
    <row r="178" spans="1:26" ht="12.75">
      <c r="A178" s="329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135"/>
      <c r="U178" s="134" t="s">
        <v>267</v>
      </c>
      <c r="V178" s="134" t="s">
        <v>267</v>
      </c>
      <c r="W178" s="134" t="s">
        <v>267</v>
      </c>
      <c r="X178" s="135"/>
      <c r="Y178" s="135"/>
      <c r="Z178" s="135"/>
    </row>
    <row r="179" spans="1:26" ht="12.75">
      <c r="A179" s="329"/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  <c r="L179" s="135"/>
      <c r="M179" s="135"/>
      <c r="N179" s="135"/>
      <c r="O179" s="135"/>
      <c r="P179" s="135"/>
      <c r="Q179" s="135"/>
      <c r="R179" s="135"/>
      <c r="S179" s="135"/>
      <c r="T179" s="135"/>
      <c r="U179" s="134" t="s">
        <v>267</v>
      </c>
      <c r="V179" s="134" t="s">
        <v>267</v>
      </c>
      <c r="W179" s="134" t="s">
        <v>267</v>
      </c>
      <c r="X179" s="135"/>
      <c r="Y179" s="135"/>
      <c r="Z179" s="135"/>
    </row>
  </sheetData>
  <mergeCells count="14">
    <mergeCell ref="A135:A179"/>
    <mergeCell ref="A1:A2"/>
    <mergeCell ref="B1:B2"/>
    <mergeCell ref="C1:D1"/>
    <mergeCell ref="A23:A42"/>
    <mergeCell ref="A43:A62"/>
    <mergeCell ref="A63:A82"/>
    <mergeCell ref="A83:A102"/>
    <mergeCell ref="A103:A118"/>
    <mergeCell ref="F1:S1"/>
    <mergeCell ref="T1:W1"/>
    <mergeCell ref="Y1:Z1"/>
    <mergeCell ref="A3:A22"/>
    <mergeCell ref="A119:A134"/>
  </mergeCells>
  <phoneticPr fontId="1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77"/>
  <sheetViews>
    <sheetView topLeftCell="A13" workbookViewId="0">
      <selection activeCell="R42" sqref="R42"/>
    </sheetView>
  </sheetViews>
  <sheetFormatPr defaultColWidth="12.59765625" defaultRowHeight="15.75" customHeight="1"/>
  <sheetData>
    <row r="1" spans="1:26" ht="15.75" customHeight="1">
      <c r="A1" s="292" t="s">
        <v>0</v>
      </c>
      <c r="B1" s="292" t="s">
        <v>2</v>
      </c>
      <c r="C1" s="302" t="s">
        <v>226</v>
      </c>
      <c r="D1" s="302"/>
      <c r="E1" s="298" t="s">
        <v>227</v>
      </c>
      <c r="F1" s="298"/>
      <c r="G1" s="298"/>
      <c r="H1" s="298"/>
      <c r="I1" s="298"/>
      <c r="J1" s="298"/>
      <c r="K1" s="298"/>
      <c r="L1" s="299" t="s">
        <v>228</v>
      </c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175" t="s">
        <v>360</v>
      </c>
      <c r="X1" s="300" t="s">
        <v>230</v>
      </c>
      <c r="Y1" s="300"/>
      <c r="Z1" s="300"/>
    </row>
    <row r="2" spans="1:26" ht="15.75" customHeight="1">
      <c r="A2" s="292"/>
      <c r="B2" s="292"/>
      <c r="C2" s="176" t="s">
        <v>231</v>
      </c>
      <c r="D2" s="176" t="s">
        <v>232</v>
      </c>
      <c r="E2" s="177" t="s">
        <v>233</v>
      </c>
      <c r="F2" s="177" t="s">
        <v>234</v>
      </c>
      <c r="G2" s="177" t="s">
        <v>235</v>
      </c>
      <c r="H2" s="177" t="s">
        <v>236</v>
      </c>
      <c r="I2" s="177" t="s">
        <v>361</v>
      </c>
      <c r="J2" s="177" t="s">
        <v>362</v>
      </c>
      <c r="K2" s="177" t="s">
        <v>363</v>
      </c>
      <c r="L2" s="178" t="s">
        <v>237</v>
      </c>
      <c r="M2" s="178" t="s">
        <v>364</v>
      </c>
      <c r="N2" s="178" t="s">
        <v>365</v>
      </c>
      <c r="O2" s="178" t="s">
        <v>366</v>
      </c>
      <c r="P2" s="178" t="s">
        <v>367</v>
      </c>
      <c r="Q2" s="178" t="s">
        <v>368</v>
      </c>
      <c r="R2" s="178" t="s">
        <v>369</v>
      </c>
      <c r="S2" s="178" t="s">
        <v>370</v>
      </c>
      <c r="T2" s="178" t="s">
        <v>371</v>
      </c>
      <c r="U2" s="178" t="s">
        <v>372</v>
      </c>
      <c r="V2" s="178" t="s">
        <v>373</v>
      </c>
      <c r="W2" s="175" t="s">
        <v>243</v>
      </c>
      <c r="X2" s="179" t="s">
        <v>374</v>
      </c>
      <c r="Y2" s="179" t="s">
        <v>375</v>
      </c>
      <c r="Z2" s="179" t="s">
        <v>376</v>
      </c>
    </row>
    <row r="3" spans="1:26" ht="15.75" customHeight="1">
      <c r="A3" s="293" t="s">
        <v>3</v>
      </c>
      <c r="B3" s="132" t="s">
        <v>4</v>
      </c>
      <c r="C3" s="134" t="s">
        <v>246</v>
      </c>
      <c r="D3" s="135"/>
      <c r="E3" s="134" t="s">
        <v>247</v>
      </c>
      <c r="F3" s="135"/>
      <c r="G3" s="135"/>
      <c r="H3" s="135"/>
      <c r="I3" s="134" t="s">
        <v>247</v>
      </c>
      <c r="J3" s="134" t="s">
        <v>247</v>
      </c>
      <c r="K3" s="134" t="s">
        <v>0</v>
      </c>
      <c r="L3" s="134">
        <v>20</v>
      </c>
      <c r="M3" s="134">
        <v>0</v>
      </c>
      <c r="N3" s="134">
        <v>0</v>
      </c>
      <c r="O3" s="134">
        <v>3307110.1680000001</v>
      </c>
      <c r="P3" s="134">
        <v>85148</v>
      </c>
      <c r="Q3" s="136">
        <v>1.86252E+19</v>
      </c>
      <c r="R3" s="134">
        <v>8</v>
      </c>
      <c r="S3" s="134">
        <v>-1.0447792250000001</v>
      </c>
      <c r="T3" s="134" t="s">
        <v>267</v>
      </c>
      <c r="U3" s="134" t="s">
        <v>267</v>
      </c>
      <c r="V3" s="134" t="s">
        <v>267</v>
      </c>
      <c r="W3" s="134" t="b">
        <v>0</v>
      </c>
      <c r="X3" s="134">
        <v>2.2200000000000002</v>
      </c>
      <c r="Y3" s="134">
        <v>0</v>
      </c>
      <c r="Z3" s="134">
        <v>62.22</v>
      </c>
    </row>
    <row r="4" spans="1:26" ht="15.75" customHeight="1">
      <c r="A4" s="293"/>
      <c r="B4" s="132" t="s">
        <v>5</v>
      </c>
      <c r="C4" s="134" t="s">
        <v>246</v>
      </c>
      <c r="D4" s="135"/>
      <c r="E4" s="134" t="s">
        <v>247</v>
      </c>
      <c r="F4" s="134" t="s">
        <v>247</v>
      </c>
      <c r="G4" s="134" t="s">
        <v>247</v>
      </c>
      <c r="H4" s="134" t="s">
        <v>247</v>
      </c>
      <c r="I4" s="134" t="s">
        <v>247</v>
      </c>
      <c r="J4" s="134" t="s">
        <v>247</v>
      </c>
      <c r="K4" s="134" t="s">
        <v>377</v>
      </c>
      <c r="L4" s="134">
        <v>12</v>
      </c>
      <c r="M4" s="134">
        <v>415056.9486</v>
      </c>
      <c r="N4" s="134">
        <v>188908</v>
      </c>
      <c r="O4" s="134">
        <v>1674951.08</v>
      </c>
      <c r="P4" s="134">
        <v>188908</v>
      </c>
      <c r="Q4" s="134" t="s">
        <v>267</v>
      </c>
      <c r="R4" s="134" t="s">
        <v>267</v>
      </c>
      <c r="S4" s="134" t="s">
        <v>267</v>
      </c>
      <c r="T4" s="136">
        <v>6.35969E+18</v>
      </c>
      <c r="U4" s="134">
        <v>39</v>
      </c>
      <c r="V4" s="134">
        <v>0.36285638529999997</v>
      </c>
      <c r="W4" s="134" t="b">
        <v>0</v>
      </c>
      <c r="X4" s="134">
        <v>0</v>
      </c>
      <c r="Y4" s="134">
        <v>20.88</v>
      </c>
      <c r="Z4" s="134">
        <v>90.88</v>
      </c>
    </row>
    <row r="5" spans="1:26" ht="15.75" customHeight="1">
      <c r="A5" s="293"/>
      <c r="B5" s="132" t="s">
        <v>6</v>
      </c>
      <c r="C5" s="134" t="s">
        <v>246</v>
      </c>
      <c r="D5" s="135"/>
      <c r="E5" s="134" t="s">
        <v>247</v>
      </c>
      <c r="F5" s="134" t="s">
        <v>247</v>
      </c>
      <c r="G5" s="134" t="s">
        <v>247</v>
      </c>
      <c r="H5" s="134" t="s">
        <v>247</v>
      </c>
      <c r="I5" s="134" t="s">
        <v>247</v>
      </c>
      <c r="J5" s="134" t="s">
        <v>247</v>
      </c>
      <c r="K5" s="134" t="s">
        <v>377</v>
      </c>
      <c r="L5" s="134">
        <v>14</v>
      </c>
      <c r="M5" s="134">
        <v>859673.3824</v>
      </c>
      <c r="N5" s="134">
        <v>191246</v>
      </c>
      <c r="O5" s="134">
        <v>4737031.2350000003</v>
      </c>
      <c r="P5" s="134">
        <v>191246</v>
      </c>
      <c r="Q5" s="134" t="s">
        <v>267</v>
      </c>
      <c r="R5" s="134" t="s">
        <v>267</v>
      </c>
      <c r="S5" s="134" t="s">
        <v>267</v>
      </c>
      <c r="T5" s="136">
        <v>6.00804E+19</v>
      </c>
      <c r="U5" s="134">
        <v>104</v>
      </c>
      <c r="V5" s="134">
        <v>-0.17688602959999999</v>
      </c>
      <c r="W5" s="134" t="b">
        <v>0</v>
      </c>
      <c r="X5" s="134">
        <v>0</v>
      </c>
      <c r="Y5" s="134">
        <v>5.28</v>
      </c>
      <c r="Z5" s="134">
        <v>75.28</v>
      </c>
    </row>
    <row r="6" spans="1:26" ht="15.75" customHeight="1">
      <c r="A6" s="293"/>
      <c r="B6" s="132" t="s">
        <v>7</v>
      </c>
      <c r="C6" s="134" t="s">
        <v>246</v>
      </c>
      <c r="D6" s="135"/>
      <c r="E6" s="134" t="s">
        <v>247</v>
      </c>
      <c r="F6" s="134" t="s">
        <v>247</v>
      </c>
      <c r="G6" s="134" t="s">
        <v>247</v>
      </c>
      <c r="H6" s="134" t="s">
        <v>247</v>
      </c>
      <c r="I6" s="134" t="s">
        <v>247</v>
      </c>
      <c r="J6" s="134" t="s">
        <v>247</v>
      </c>
      <c r="K6" s="134" t="s">
        <v>377</v>
      </c>
      <c r="L6" s="134">
        <v>15</v>
      </c>
      <c r="M6" s="134">
        <v>1155774.5160000001</v>
      </c>
      <c r="N6" s="134">
        <v>582730</v>
      </c>
      <c r="O6" s="134">
        <v>3342168.986</v>
      </c>
      <c r="P6" s="134">
        <v>582730</v>
      </c>
      <c r="Q6" s="134" t="s">
        <v>267</v>
      </c>
      <c r="R6" s="134" t="s">
        <v>267</v>
      </c>
      <c r="S6" s="134" t="s">
        <v>267</v>
      </c>
      <c r="T6" s="136">
        <v>9.76372E+19</v>
      </c>
      <c r="U6" s="134">
        <v>110</v>
      </c>
      <c r="V6" s="134">
        <v>-0.55422659809999997</v>
      </c>
      <c r="W6" s="134" t="b">
        <v>0</v>
      </c>
      <c r="X6" s="134">
        <v>0</v>
      </c>
      <c r="Y6" s="134">
        <v>3.84</v>
      </c>
      <c r="Z6" s="134">
        <v>73.84</v>
      </c>
    </row>
    <row r="7" spans="1:26" ht="15.75" customHeight="1">
      <c r="A7" s="293"/>
      <c r="B7" s="132" t="s">
        <v>8</v>
      </c>
      <c r="C7" s="134" t="s">
        <v>252</v>
      </c>
      <c r="D7" s="135"/>
      <c r="E7" s="134" t="s">
        <v>247</v>
      </c>
      <c r="F7" s="134" t="s">
        <v>247</v>
      </c>
      <c r="G7" s="134" t="s">
        <v>247</v>
      </c>
      <c r="H7" s="134" t="s">
        <v>247</v>
      </c>
      <c r="I7" s="134" t="s">
        <v>247</v>
      </c>
      <c r="J7" s="134" t="s">
        <v>247</v>
      </c>
      <c r="K7" s="134" t="s">
        <v>377</v>
      </c>
      <c r="L7" s="134">
        <v>10.7</v>
      </c>
      <c r="M7" s="134">
        <v>971472.45830000006</v>
      </c>
      <c r="N7" s="134">
        <v>21603</v>
      </c>
      <c r="O7" s="134">
        <v>4160500.08</v>
      </c>
      <c r="P7" s="134">
        <v>21603</v>
      </c>
      <c r="Q7" s="134" t="s">
        <v>267</v>
      </c>
      <c r="R7" s="134" t="s">
        <v>267</v>
      </c>
      <c r="S7" s="134" t="s">
        <v>267</v>
      </c>
      <c r="T7" s="136">
        <v>4.00119E+18</v>
      </c>
      <c r="U7" s="134">
        <v>26</v>
      </c>
      <c r="V7" s="134">
        <v>0.38655269799999997</v>
      </c>
      <c r="W7" s="134" t="b">
        <v>0</v>
      </c>
      <c r="X7" s="134">
        <v>0</v>
      </c>
      <c r="Y7" s="134">
        <v>24</v>
      </c>
      <c r="Z7" s="134">
        <v>65.8</v>
      </c>
    </row>
    <row r="8" spans="1:26" ht="15.75" customHeight="1">
      <c r="A8" s="293"/>
      <c r="B8" s="132" t="s">
        <v>9</v>
      </c>
      <c r="C8" s="134" t="s">
        <v>246</v>
      </c>
      <c r="D8" s="135"/>
      <c r="E8" s="134" t="s">
        <v>247</v>
      </c>
      <c r="F8" s="134" t="s">
        <v>247</v>
      </c>
      <c r="G8" s="134" t="s">
        <v>247</v>
      </c>
      <c r="H8" s="134" t="s">
        <v>247</v>
      </c>
      <c r="I8" s="134" t="s">
        <v>247</v>
      </c>
      <c r="J8" s="134" t="s">
        <v>247</v>
      </c>
      <c r="K8" s="134" t="s">
        <v>377</v>
      </c>
      <c r="L8" s="134">
        <v>10</v>
      </c>
      <c r="M8" s="134">
        <v>1289101.774</v>
      </c>
      <c r="N8" s="134">
        <v>37316</v>
      </c>
      <c r="O8" s="134">
        <v>4374950.4910000004</v>
      </c>
      <c r="P8" s="134">
        <v>37316</v>
      </c>
      <c r="Q8" s="134" t="s">
        <v>267</v>
      </c>
      <c r="R8" s="134" t="s">
        <v>267</v>
      </c>
      <c r="S8" s="134" t="s">
        <v>267</v>
      </c>
      <c r="T8" s="136">
        <v>7.14235E+18</v>
      </c>
      <c r="U8" s="134">
        <v>47</v>
      </c>
      <c r="V8" s="134">
        <v>0.35499279589999999</v>
      </c>
      <c r="W8" s="134" t="b">
        <v>0</v>
      </c>
      <c r="X8" s="134">
        <v>0</v>
      </c>
      <c r="Y8" s="134">
        <v>18.96</v>
      </c>
      <c r="Z8" s="134">
        <v>88.96</v>
      </c>
    </row>
    <row r="9" spans="1:26" ht="15.75" customHeight="1">
      <c r="A9" s="293"/>
      <c r="B9" s="139" t="s">
        <v>10</v>
      </c>
      <c r="C9" s="134" t="s">
        <v>248</v>
      </c>
      <c r="D9" s="134" t="s">
        <v>249</v>
      </c>
      <c r="E9" s="134" t="s">
        <v>248</v>
      </c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4" t="s">
        <v>267</v>
      </c>
      <c r="R9" s="134" t="s">
        <v>267</v>
      </c>
      <c r="S9" s="134" t="s">
        <v>267</v>
      </c>
      <c r="T9" s="134" t="s">
        <v>267</v>
      </c>
      <c r="U9" s="134" t="s">
        <v>267</v>
      </c>
      <c r="V9" s="134" t="s">
        <v>267</v>
      </c>
      <c r="W9" s="134" t="b">
        <v>0</v>
      </c>
      <c r="X9" s="134">
        <v>0</v>
      </c>
      <c r="Y9" s="134">
        <v>0</v>
      </c>
      <c r="Z9" s="134">
        <v>0</v>
      </c>
    </row>
    <row r="10" spans="1:26" ht="15.75" customHeight="1">
      <c r="A10" s="293"/>
      <c r="B10" s="132" t="s">
        <v>11</v>
      </c>
      <c r="C10" s="134" t="s">
        <v>246</v>
      </c>
      <c r="D10" s="135"/>
      <c r="E10" s="134" t="s">
        <v>247</v>
      </c>
      <c r="F10" s="134" t="s">
        <v>247</v>
      </c>
      <c r="G10" s="134" t="s">
        <v>247</v>
      </c>
      <c r="H10" s="134" t="s">
        <v>247</v>
      </c>
      <c r="I10" s="134" t="s">
        <v>247</v>
      </c>
      <c r="J10" s="134" t="s">
        <v>247</v>
      </c>
      <c r="K10" s="134" t="s">
        <v>377</v>
      </c>
      <c r="L10" s="134">
        <v>10</v>
      </c>
      <c r="M10" s="134">
        <v>801561.10519999999</v>
      </c>
      <c r="N10" s="134">
        <v>109586</v>
      </c>
      <c r="O10" s="134">
        <v>3073811.4730000002</v>
      </c>
      <c r="P10" s="134">
        <v>109586</v>
      </c>
      <c r="Q10" s="134" t="s">
        <v>267</v>
      </c>
      <c r="R10" s="134" t="s">
        <v>267</v>
      </c>
      <c r="S10" s="134" t="s">
        <v>267</v>
      </c>
      <c r="T10" s="136">
        <v>1.0354E+19</v>
      </c>
      <c r="U10" s="134">
        <v>59</v>
      </c>
      <c r="V10" s="134">
        <v>0.32272444340000001</v>
      </c>
      <c r="W10" s="134" t="b">
        <v>0</v>
      </c>
      <c r="X10" s="134">
        <v>0</v>
      </c>
      <c r="Y10" s="134">
        <v>16.079999999999998</v>
      </c>
      <c r="Z10" s="134">
        <v>86.08</v>
      </c>
    </row>
    <row r="11" spans="1:26" ht="15.75" customHeight="1">
      <c r="A11" s="293"/>
      <c r="B11" s="132" t="s">
        <v>12</v>
      </c>
      <c r="C11" s="134" t="s">
        <v>246</v>
      </c>
      <c r="D11" s="135"/>
      <c r="E11" s="134" t="s">
        <v>247</v>
      </c>
      <c r="F11" s="134" t="s">
        <v>247</v>
      </c>
      <c r="G11" s="134" t="s">
        <v>247</v>
      </c>
      <c r="H11" s="134" t="s">
        <v>247</v>
      </c>
      <c r="I11" s="134" t="s">
        <v>247</v>
      </c>
      <c r="J11" s="134" t="s">
        <v>247</v>
      </c>
      <c r="K11" s="134" t="s">
        <v>377</v>
      </c>
      <c r="L11" s="134">
        <v>13</v>
      </c>
      <c r="M11" s="134">
        <v>357366.12790000002</v>
      </c>
      <c r="N11" s="134">
        <v>352675</v>
      </c>
      <c r="O11" s="134">
        <v>2101730.0639999998</v>
      </c>
      <c r="P11" s="134">
        <v>352675</v>
      </c>
      <c r="Q11" s="134" t="s">
        <v>267</v>
      </c>
      <c r="R11" s="134" t="s">
        <v>267</v>
      </c>
      <c r="S11" s="134" t="s">
        <v>267</v>
      </c>
      <c r="T11" s="136">
        <v>2.02522E+19</v>
      </c>
      <c r="U11" s="134">
        <v>85</v>
      </c>
      <c r="V11" s="134">
        <v>0.22327579829999999</v>
      </c>
      <c r="W11" s="134" t="b">
        <v>0</v>
      </c>
      <c r="X11" s="134">
        <v>0</v>
      </c>
      <c r="Y11" s="134">
        <v>9.84</v>
      </c>
      <c r="Z11" s="134">
        <v>79.84</v>
      </c>
    </row>
    <row r="12" spans="1:26" ht="15.75" customHeight="1">
      <c r="A12" s="293"/>
      <c r="B12" s="132" t="s">
        <v>13</v>
      </c>
      <c r="C12" s="134" t="s">
        <v>248</v>
      </c>
      <c r="D12" s="134" t="s">
        <v>249</v>
      </c>
      <c r="E12" s="134" t="s">
        <v>248</v>
      </c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4" t="s">
        <v>267</v>
      </c>
      <c r="R12" s="134" t="s">
        <v>267</v>
      </c>
      <c r="S12" s="134" t="s">
        <v>267</v>
      </c>
      <c r="T12" s="134" t="s">
        <v>267</v>
      </c>
      <c r="U12" s="134" t="s">
        <v>267</v>
      </c>
      <c r="V12" s="134" t="s">
        <v>267</v>
      </c>
      <c r="W12" s="134" t="b">
        <v>0</v>
      </c>
      <c r="X12" s="134">
        <v>0</v>
      </c>
      <c r="Y12" s="134">
        <v>0</v>
      </c>
      <c r="Z12" s="134">
        <v>0</v>
      </c>
    </row>
    <row r="13" spans="1:26" ht="15.75" customHeight="1">
      <c r="A13" s="293"/>
      <c r="B13" s="132" t="s">
        <v>14</v>
      </c>
      <c r="C13" s="134" t="s">
        <v>252</v>
      </c>
      <c r="D13" s="135"/>
      <c r="E13" s="134" t="s">
        <v>247</v>
      </c>
      <c r="F13" s="134" t="s">
        <v>247</v>
      </c>
      <c r="G13" s="134" t="s">
        <v>247</v>
      </c>
      <c r="H13" s="134" t="s">
        <v>247</v>
      </c>
      <c r="I13" s="134" t="s">
        <v>247</v>
      </c>
      <c r="J13" s="134" t="s">
        <v>247</v>
      </c>
      <c r="K13" s="134" t="s">
        <v>377</v>
      </c>
      <c r="L13" s="134">
        <v>10</v>
      </c>
      <c r="M13" s="134">
        <v>1072884.737</v>
      </c>
      <c r="N13" s="134">
        <v>185084</v>
      </c>
      <c r="O13" s="134">
        <v>3342168.986</v>
      </c>
      <c r="P13" s="134">
        <v>185084</v>
      </c>
      <c r="Q13" s="134" t="s">
        <v>267</v>
      </c>
      <c r="R13" s="134" t="s">
        <v>267</v>
      </c>
      <c r="S13" s="134" t="s">
        <v>267</v>
      </c>
      <c r="T13" s="136">
        <v>2.06741E+19</v>
      </c>
      <c r="U13" s="134">
        <v>86</v>
      </c>
      <c r="V13" s="134">
        <v>0.2190371871</v>
      </c>
      <c r="W13" s="134" t="b">
        <v>0</v>
      </c>
      <c r="X13" s="134">
        <v>0</v>
      </c>
      <c r="Y13" s="134">
        <v>9.6</v>
      </c>
      <c r="Z13" s="134">
        <v>55.72</v>
      </c>
    </row>
    <row r="14" spans="1:26" ht="15.75" customHeight="1">
      <c r="A14" s="293"/>
      <c r="B14" s="132" t="s">
        <v>15</v>
      </c>
      <c r="C14" s="134" t="s">
        <v>248</v>
      </c>
      <c r="D14" s="134" t="s">
        <v>249</v>
      </c>
      <c r="E14" s="134" t="s">
        <v>248</v>
      </c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4" t="s">
        <v>267</v>
      </c>
      <c r="R14" s="134" t="s">
        <v>267</v>
      </c>
      <c r="S14" s="134" t="s">
        <v>267</v>
      </c>
      <c r="T14" s="134" t="s">
        <v>267</v>
      </c>
      <c r="U14" s="134" t="s">
        <v>267</v>
      </c>
      <c r="V14" s="134" t="s">
        <v>267</v>
      </c>
      <c r="W14" s="134" t="b">
        <v>0</v>
      </c>
      <c r="X14" s="134">
        <v>0</v>
      </c>
      <c r="Y14" s="134">
        <v>0</v>
      </c>
      <c r="Z14" s="134">
        <v>0</v>
      </c>
    </row>
    <row r="15" spans="1:26" ht="15.75" customHeight="1">
      <c r="A15" s="293"/>
      <c r="B15" s="132" t="s">
        <v>16</v>
      </c>
      <c r="C15" s="134" t="s">
        <v>246</v>
      </c>
      <c r="D15" s="135"/>
      <c r="E15" s="134" t="s">
        <v>247</v>
      </c>
      <c r="F15" s="134" t="s">
        <v>247</v>
      </c>
      <c r="G15" s="134" t="s">
        <v>247</v>
      </c>
      <c r="H15" s="134" t="s">
        <v>247</v>
      </c>
      <c r="I15" s="134" t="s">
        <v>247</v>
      </c>
      <c r="J15" s="134" t="s">
        <v>247</v>
      </c>
      <c r="K15" s="134" t="s">
        <v>377</v>
      </c>
      <c r="L15" s="134">
        <v>8.3000000000000007</v>
      </c>
      <c r="M15" s="134">
        <v>512048.40500000003</v>
      </c>
      <c r="N15" s="134">
        <v>191290</v>
      </c>
      <c r="O15" s="134">
        <v>1788352.1059999999</v>
      </c>
      <c r="P15" s="134">
        <v>191290</v>
      </c>
      <c r="Q15" s="134" t="s">
        <v>267</v>
      </c>
      <c r="R15" s="134" t="s">
        <v>267</v>
      </c>
      <c r="S15" s="134" t="s">
        <v>267</v>
      </c>
      <c r="T15" s="136">
        <v>5.07781E+18</v>
      </c>
      <c r="U15" s="134">
        <v>32</v>
      </c>
      <c r="V15" s="134">
        <v>0.37573566879999998</v>
      </c>
      <c r="W15" s="134" t="b">
        <v>0</v>
      </c>
      <c r="X15" s="134">
        <v>0</v>
      </c>
      <c r="Y15" s="134">
        <v>22.56</v>
      </c>
      <c r="Z15" s="134">
        <v>92.56</v>
      </c>
    </row>
    <row r="16" spans="1:26" ht="15.75" customHeight="1">
      <c r="A16" s="293"/>
      <c r="B16" s="139" t="s">
        <v>17</v>
      </c>
      <c r="C16" s="134" t="s">
        <v>248</v>
      </c>
      <c r="D16" s="134" t="s">
        <v>249</v>
      </c>
      <c r="E16" s="134" t="s">
        <v>248</v>
      </c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4" t="s">
        <v>267</v>
      </c>
      <c r="R16" s="134" t="s">
        <v>267</v>
      </c>
      <c r="S16" s="134" t="s">
        <v>267</v>
      </c>
      <c r="T16" s="134" t="s">
        <v>267</v>
      </c>
      <c r="U16" s="134" t="s">
        <v>267</v>
      </c>
      <c r="V16" s="134" t="s">
        <v>267</v>
      </c>
      <c r="W16" s="134" t="b">
        <v>0</v>
      </c>
      <c r="X16" s="134">
        <v>0</v>
      </c>
      <c r="Y16" s="134">
        <v>0</v>
      </c>
      <c r="Z16" s="134">
        <v>0</v>
      </c>
    </row>
    <row r="17" spans="1:26" ht="15.75" customHeight="1">
      <c r="A17" s="293"/>
      <c r="B17" s="132" t="s">
        <v>18</v>
      </c>
      <c r="C17" s="134" t="s">
        <v>246</v>
      </c>
      <c r="D17" s="135"/>
      <c r="E17" s="134" t="s">
        <v>247</v>
      </c>
      <c r="F17" s="134" t="s">
        <v>247</v>
      </c>
      <c r="G17" s="134" t="s">
        <v>247</v>
      </c>
      <c r="H17" s="134" t="s">
        <v>247</v>
      </c>
      <c r="I17" s="134" t="s">
        <v>247</v>
      </c>
      <c r="J17" s="134" t="s">
        <v>247</v>
      </c>
      <c r="K17" s="134" t="s">
        <v>377</v>
      </c>
      <c r="L17" s="134">
        <v>15</v>
      </c>
      <c r="M17" s="134">
        <v>1408119.906</v>
      </c>
      <c r="N17" s="134">
        <v>72088</v>
      </c>
      <c r="O17" s="134">
        <v>4060584.5750000002</v>
      </c>
      <c r="P17" s="134">
        <v>72088</v>
      </c>
      <c r="Q17" s="134" t="s">
        <v>267</v>
      </c>
      <c r="R17" s="134" t="s">
        <v>267</v>
      </c>
      <c r="S17" s="134" t="s">
        <v>267</v>
      </c>
      <c r="T17" s="136">
        <v>1.78292E+19</v>
      </c>
      <c r="U17" s="134">
        <v>82</v>
      </c>
      <c r="V17" s="134">
        <v>0.24762020709999999</v>
      </c>
      <c r="W17" s="134" t="b">
        <v>0</v>
      </c>
      <c r="X17" s="134">
        <v>0</v>
      </c>
      <c r="Y17" s="134">
        <v>10.56</v>
      </c>
      <c r="Z17" s="134">
        <v>80.56</v>
      </c>
    </row>
    <row r="18" spans="1:26" ht="15.75" customHeight="1">
      <c r="A18" s="293"/>
      <c r="B18" s="132" t="s">
        <v>19</v>
      </c>
      <c r="C18" s="134" t="s">
        <v>246</v>
      </c>
      <c r="D18" s="135"/>
      <c r="E18" s="134" t="s">
        <v>247</v>
      </c>
      <c r="F18" s="134" t="s">
        <v>247</v>
      </c>
      <c r="G18" s="134" t="s">
        <v>247</v>
      </c>
      <c r="H18" s="134" t="s">
        <v>247</v>
      </c>
      <c r="I18" s="134" t="s">
        <v>247</v>
      </c>
      <c r="J18" s="134" t="s">
        <v>247</v>
      </c>
      <c r="K18" s="134" t="s">
        <v>377</v>
      </c>
      <c r="L18" s="134">
        <v>20</v>
      </c>
      <c r="M18" s="134">
        <v>1240436.368</v>
      </c>
      <c r="N18" s="134">
        <v>151423</v>
      </c>
      <c r="O18" s="134">
        <v>16125780.98</v>
      </c>
      <c r="P18" s="134">
        <v>151423</v>
      </c>
      <c r="Q18" s="134" t="s">
        <v>267</v>
      </c>
      <c r="R18" s="134" t="s">
        <v>267</v>
      </c>
      <c r="S18" s="134" t="s">
        <v>267</v>
      </c>
      <c r="T18" s="136">
        <v>7.8752300000000003E+20</v>
      </c>
      <c r="U18" s="134">
        <v>125</v>
      </c>
      <c r="V18" s="134">
        <v>-7.4856434570000001</v>
      </c>
      <c r="W18" s="134" t="b">
        <v>0</v>
      </c>
      <c r="X18" s="134">
        <v>0</v>
      </c>
      <c r="Y18" s="134">
        <v>0.24</v>
      </c>
      <c r="Z18" s="134">
        <v>70.239999999999995</v>
      </c>
    </row>
    <row r="19" spans="1:26" ht="15.75" customHeight="1">
      <c r="A19" s="293"/>
      <c r="B19" s="132" t="s">
        <v>20</v>
      </c>
      <c r="C19" s="134" t="s">
        <v>246</v>
      </c>
      <c r="D19" s="135"/>
      <c r="E19" s="134" t="s">
        <v>247</v>
      </c>
      <c r="F19" s="134" t="s">
        <v>247</v>
      </c>
      <c r="G19" s="134" t="s">
        <v>247</v>
      </c>
      <c r="H19" s="134" t="s">
        <v>247</v>
      </c>
      <c r="I19" s="134" t="s">
        <v>247</v>
      </c>
      <c r="J19" s="134" t="s">
        <v>247</v>
      </c>
      <c r="K19" s="134" t="s">
        <v>377</v>
      </c>
      <c r="L19" s="134">
        <v>8</v>
      </c>
      <c r="M19" s="134">
        <v>320228.62719999999</v>
      </c>
      <c r="N19" s="134">
        <v>97166</v>
      </c>
      <c r="O19" s="134">
        <v>1376268.858</v>
      </c>
      <c r="P19" s="134">
        <v>97166</v>
      </c>
      <c r="Q19" s="134" t="s">
        <v>267</v>
      </c>
      <c r="R19" s="134" t="s">
        <v>267</v>
      </c>
      <c r="S19" s="134" t="s">
        <v>267</v>
      </c>
      <c r="T19" s="136">
        <v>1.47235E+18</v>
      </c>
      <c r="U19" s="134">
        <v>6</v>
      </c>
      <c r="V19" s="134">
        <v>0.41196042119999998</v>
      </c>
      <c r="W19" s="134" t="b">
        <v>0</v>
      </c>
      <c r="X19" s="134">
        <v>0</v>
      </c>
      <c r="Y19" s="134">
        <v>28.8</v>
      </c>
      <c r="Z19" s="134">
        <v>98.8</v>
      </c>
    </row>
    <row r="20" spans="1:26" ht="15.75" customHeight="1">
      <c r="A20" s="293"/>
      <c r="B20" s="132" t="s">
        <v>21</v>
      </c>
      <c r="C20" s="134" t="s">
        <v>246</v>
      </c>
      <c r="D20" s="135"/>
      <c r="E20" s="134" t="s">
        <v>247</v>
      </c>
      <c r="F20" s="134" t="s">
        <v>247</v>
      </c>
      <c r="G20" s="134" t="s">
        <v>247</v>
      </c>
      <c r="H20" s="134" t="s">
        <v>247</v>
      </c>
      <c r="I20" s="134" t="s">
        <v>247</v>
      </c>
      <c r="J20" s="134" t="s">
        <v>247</v>
      </c>
      <c r="K20" s="134" t="s">
        <v>377</v>
      </c>
      <c r="L20" s="134">
        <v>11</v>
      </c>
      <c r="M20" s="134">
        <v>284451.55180000002</v>
      </c>
      <c r="N20" s="134">
        <v>103546</v>
      </c>
      <c r="O20" s="134">
        <v>1256399.574</v>
      </c>
      <c r="P20" s="134">
        <v>103546</v>
      </c>
      <c r="Q20" s="134" t="s">
        <v>267</v>
      </c>
      <c r="R20" s="134" t="s">
        <v>267</v>
      </c>
      <c r="S20" s="134" t="s">
        <v>267</v>
      </c>
      <c r="T20" s="136">
        <v>1.79797E+18</v>
      </c>
      <c r="U20" s="134">
        <v>8</v>
      </c>
      <c r="V20" s="134">
        <v>0.40868888440000001</v>
      </c>
      <c r="W20" s="134" t="b">
        <v>0</v>
      </c>
      <c r="X20" s="134">
        <v>0</v>
      </c>
      <c r="Y20" s="134">
        <v>28.32</v>
      </c>
      <c r="Z20" s="134">
        <v>98.32</v>
      </c>
    </row>
    <row r="21" spans="1:26" ht="15.75" customHeight="1">
      <c r="A21" s="293"/>
      <c r="B21" s="132" t="s">
        <v>22</v>
      </c>
      <c r="C21" s="134" t="s">
        <v>246</v>
      </c>
      <c r="D21" s="135"/>
      <c r="E21" s="134" t="s">
        <v>247</v>
      </c>
      <c r="F21" s="134" t="s">
        <v>247</v>
      </c>
      <c r="G21" s="134" t="s">
        <v>247</v>
      </c>
      <c r="H21" s="134" t="s">
        <v>247</v>
      </c>
      <c r="I21" s="134" t="s">
        <v>247</v>
      </c>
      <c r="J21" s="134" t="s">
        <v>247</v>
      </c>
      <c r="K21" s="134" t="s">
        <v>377</v>
      </c>
      <c r="L21" s="134">
        <v>13</v>
      </c>
      <c r="M21" s="134">
        <v>1042848.236</v>
      </c>
      <c r="N21" s="134">
        <v>191220</v>
      </c>
      <c r="O21" s="134">
        <v>3949184.835</v>
      </c>
      <c r="P21" s="134">
        <v>191220</v>
      </c>
      <c r="Q21" s="134" t="s">
        <v>267</v>
      </c>
      <c r="R21" s="134" t="s">
        <v>267</v>
      </c>
      <c r="S21" s="134" t="s">
        <v>267</v>
      </c>
      <c r="T21" s="136">
        <v>3.87696E+19</v>
      </c>
      <c r="U21" s="134">
        <v>97</v>
      </c>
      <c r="V21" s="134">
        <v>3.7227539800000001E-2</v>
      </c>
      <c r="W21" s="134" t="b">
        <v>0</v>
      </c>
      <c r="X21" s="134">
        <v>0</v>
      </c>
      <c r="Y21" s="134">
        <v>6.96</v>
      </c>
      <c r="Z21" s="134">
        <v>76.959999999999994</v>
      </c>
    </row>
    <row r="22" spans="1:26" ht="15.75" customHeight="1">
      <c r="A22" s="293"/>
      <c r="B22" s="141" t="s">
        <v>23</v>
      </c>
      <c r="C22" s="134" t="s">
        <v>248</v>
      </c>
      <c r="D22" s="134" t="s">
        <v>249</v>
      </c>
      <c r="E22" s="134" t="s">
        <v>248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4" t="s">
        <v>267</v>
      </c>
      <c r="R22" s="134" t="s">
        <v>267</v>
      </c>
      <c r="S22" s="134" t="s">
        <v>267</v>
      </c>
      <c r="T22" s="134" t="s">
        <v>267</v>
      </c>
      <c r="U22" s="134" t="s">
        <v>267</v>
      </c>
      <c r="V22" s="134" t="s">
        <v>267</v>
      </c>
      <c r="W22" s="134" t="b">
        <v>0</v>
      </c>
      <c r="X22" s="134">
        <v>0</v>
      </c>
      <c r="Y22" s="134">
        <v>0</v>
      </c>
      <c r="Z22" s="134">
        <v>0</v>
      </c>
    </row>
    <row r="23" spans="1:26" ht="15.75" customHeight="1">
      <c r="A23" s="294" t="s">
        <v>24</v>
      </c>
      <c r="B23" s="142" t="s">
        <v>25</v>
      </c>
      <c r="C23" s="134" t="s">
        <v>252</v>
      </c>
      <c r="D23" s="135"/>
      <c r="E23" s="134" t="s">
        <v>247</v>
      </c>
      <c r="F23" s="135"/>
      <c r="G23" s="135"/>
      <c r="H23" s="135"/>
      <c r="I23" s="134" t="s">
        <v>247</v>
      </c>
      <c r="J23" s="134" t="s">
        <v>247</v>
      </c>
      <c r="K23" s="134" t="s">
        <v>0</v>
      </c>
      <c r="L23" s="134">
        <v>10</v>
      </c>
      <c r="M23" s="134">
        <v>0</v>
      </c>
      <c r="N23" s="134">
        <v>0</v>
      </c>
      <c r="O23" s="134">
        <v>3219512.49</v>
      </c>
      <c r="P23" s="134">
        <v>85148</v>
      </c>
      <c r="Q23" s="136">
        <v>8.82581E+18</v>
      </c>
      <c r="R23" s="134">
        <v>3</v>
      </c>
      <c r="S23" s="134">
        <v>0.83160272850000005</v>
      </c>
      <c r="T23" s="134" t="s">
        <v>267</v>
      </c>
      <c r="U23" s="134" t="s">
        <v>267</v>
      </c>
      <c r="V23" s="134" t="s">
        <v>267</v>
      </c>
      <c r="W23" s="134" t="b">
        <v>0</v>
      </c>
      <c r="X23" s="134">
        <v>7.78</v>
      </c>
      <c r="Y23" s="134">
        <v>0</v>
      </c>
      <c r="Z23" s="134">
        <v>47.45</v>
      </c>
    </row>
    <row r="24" spans="1:26" ht="15.75" customHeight="1">
      <c r="A24" s="294"/>
      <c r="B24" s="142" t="s">
        <v>26</v>
      </c>
      <c r="C24" s="134" t="s">
        <v>246</v>
      </c>
      <c r="D24" s="135"/>
      <c r="E24" s="134" t="s">
        <v>247</v>
      </c>
      <c r="F24" s="134" t="s">
        <v>247</v>
      </c>
      <c r="G24" s="134" t="s">
        <v>247</v>
      </c>
      <c r="H24" s="134" t="s">
        <v>247</v>
      </c>
      <c r="I24" s="134" t="s">
        <v>247</v>
      </c>
      <c r="J24" s="134" t="s">
        <v>247</v>
      </c>
      <c r="K24" s="134" t="s">
        <v>377</v>
      </c>
      <c r="L24" s="134">
        <v>8.6</v>
      </c>
      <c r="M24" s="134">
        <v>508760.54060000001</v>
      </c>
      <c r="N24" s="134">
        <v>176784</v>
      </c>
      <c r="O24" s="134">
        <v>1849763.2039999999</v>
      </c>
      <c r="P24" s="134">
        <v>176784</v>
      </c>
      <c r="Q24" s="134" t="s">
        <v>267</v>
      </c>
      <c r="R24" s="134" t="s">
        <v>267</v>
      </c>
      <c r="S24" s="134" t="s">
        <v>267</v>
      </c>
      <c r="T24" s="136">
        <v>5.20204E+18</v>
      </c>
      <c r="U24" s="134">
        <v>33</v>
      </c>
      <c r="V24" s="134">
        <v>0.37448750400000003</v>
      </c>
      <c r="W24" s="134" t="b">
        <v>0</v>
      </c>
      <c r="X24" s="134">
        <v>0</v>
      </c>
      <c r="Y24" s="134">
        <v>22.32</v>
      </c>
      <c r="Z24" s="134">
        <v>92.32</v>
      </c>
    </row>
    <row r="25" spans="1:26" ht="15.75" customHeight="1">
      <c r="A25" s="294"/>
      <c r="B25" s="142" t="s">
        <v>27</v>
      </c>
      <c r="C25" s="134" t="s">
        <v>248</v>
      </c>
      <c r="D25" s="134" t="s">
        <v>249</v>
      </c>
      <c r="E25" s="134" t="s">
        <v>248</v>
      </c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4" t="s">
        <v>267</v>
      </c>
      <c r="R25" s="134" t="s">
        <v>267</v>
      </c>
      <c r="S25" s="134" t="s">
        <v>267</v>
      </c>
      <c r="T25" s="134" t="s">
        <v>267</v>
      </c>
      <c r="U25" s="134" t="s">
        <v>267</v>
      </c>
      <c r="V25" s="134" t="s">
        <v>267</v>
      </c>
      <c r="W25" s="134" t="b">
        <v>0</v>
      </c>
      <c r="X25" s="134">
        <v>0</v>
      </c>
      <c r="Y25" s="134">
        <v>0</v>
      </c>
      <c r="Z25" s="134">
        <v>0</v>
      </c>
    </row>
    <row r="26" spans="1:26" ht="15.75" customHeight="1">
      <c r="A26" s="294"/>
      <c r="B26" s="142" t="s">
        <v>28</v>
      </c>
      <c r="C26" s="134" t="s">
        <v>246</v>
      </c>
      <c r="D26" s="135"/>
      <c r="E26" s="134" t="s">
        <v>247</v>
      </c>
      <c r="F26" s="134" t="s">
        <v>247</v>
      </c>
      <c r="G26" s="134" t="s">
        <v>247</v>
      </c>
      <c r="H26" s="134" t="s">
        <v>247</v>
      </c>
      <c r="I26" s="134" t="s">
        <v>247</v>
      </c>
      <c r="J26" s="134" t="s">
        <v>247</v>
      </c>
      <c r="K26" s="134" t="s">
        <v>377</v>
      </c>
      <c r="L26" s="134">
        <v>10</v>
      </c>
      <c r="M26" s="134">
        <v>681609.11739999999</v>
      </c>
      <c r="N26" s="134">
        <v>182551</v>
      </c>
      <c r="O26" s="134">
        <v>2546863.0320000001</v>
      </c>
      <c r="P26" s="134">
        <v>182551</v>
      </c>
      <c r="Q26" s="134" t="s">
        <v>267</v>
      </c>
      <c r="R26" s="134" t="s">
        <v>267</v>
      </c>
      <c r="S26" s="134" t="s">
        <v>267</v>
      </c>
      <c r="T26" s="136">
        <v>1.18412E+19</v>
      </c>
      <c r="U26" s="134">
        <v>67</v>
      </c>
      <c r="V26" s="134">
        <v>0.30778267510000001</v>
      </c>
      <c r="W26" s="134" t="b">
        <v>0</v>
      </c>
      <c r="X26" s="134">
        <v>0</v>
      </c>
      <c r="Y26" s="134">
        <v>14.16</v>
      </c>
      <c r="Z26" s="134">
        <v>84.16</v>
      </c>
    </row>
    <row r="27" spans="1:26" ht="15.75" customHeight="1">
      <c r="A27" s="294"/>
      <c r="B27" s="142" t="s">
        <v>29</v>
      </c>
      <c r="C27" s="134" t="s">
        <v>248</v>
      </c>
      <c r="D27" s="134" t="s">
        <v>249</v>
      </c>
      <c r="E27" s="134" t="s">
        <v>248</v>
      </c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4" t="s">
        <v>267</v>
      </c>
      <c r="R27" s="134" t="s">
        <v>267</v>
      </c>
      <c r="S27" s="134" t="s">
        <v>267</v>
      </c>
      <c r="T27" s="134" t="s">
        <v>267</v>
      </c>
      <c r="U27" s="134" t="s">
        <v>267</v>
      </c>
      <c r="V27" s="134" t="s">
        <v>267</v>
      </c>
      <c r="W27" s="134" t="b">
        <v>0</v>
      </c>
      <c r="X27" s="134">
        <v>0</v>
      </c>
      <c r="Y27" s="134">
        <v>0</v>
      </c>
      <c r="Z27" s="134">
        <v>0</v>
      </c>
    </row>
    <row r="28" spans="1:26" ht="15.75" customHeight="1">
      <c r="A28" s="294"/>
      <c r="B28" s="142" t="s">
        <v>31</v>
      </c>
      <c r="C28" s="134" t="s">
        <v>246</v>
      </c>
      <c r="D28" s="135"/>
      <c r="E28" s="134" t="s">
        <v>247</v>
      </c>
      <c r="F28" s="134" t="s">
        <v>247</v>
      </c>
      <c r="G28" s="134" t="s">
        <v>247</v>
      </c>
      <c r="H28" s="134" t="s">
        <v>247</v>
      </c>
      <c r="I28" s="134" t="s">
        <v>247</v>
      </c>
      <c r="J28" s="134" t="s">
        <v>247</v>
      </c>
      <c r="K28" s="134" t="s">
        <v>377</v>
      </c>
      <c r="L28" s="134">
        <v>12</v>
      </c>
      <c r="M28" s="134">
        <v>588705.68629999994</v>
      </c>
      <c r="N28" s="134">
        <v>478554</v>
      </c>
      <c r="O28" s="134">
        <v>4842858.2649999997</v>
      </c>
      <c r="P28" s="134">
        <v>478554</v>
      </c>
      <c r="Q28" s="134" t="s">
        <v>267</v>
      </c>
      <c r="R28" s="134" t="s">
        <v>267</v>
      </c>
      <c r="S28" s="134" t="s">
        <v>267</v>
      </c>
      <c r="T28" s="136">
        <v>1.34684E+20</v>
      </c>
      <c r="U28" s="134">
        <v>118</v>
      </c>
      <c r="V28" s="134">
        <v>-0.92644171340000003</v>
      </c>
      <c r="W28" s="134" t="b">
        <v>0</v>
      </c>
      <c r="X28" s="134">
        <v>0</v>
      </c>
      <c r="Y28" s="134">
        <v>1.92</v>
      </c>
      <c r="Z28" s="134">
        <v>71.92</v>
      </c>
    </row>
    <row r="29" spans="1:26" ht="15.75" customHeight="1">
      <c r="A29" s="294"/>
      <c r="B29" s="142" t="s">
        <v>32</v>
      </c>
      <c r="C29" s="134" t="s">
        <v>246</v>
      </c>
      <c r="D29" s="135"/>
      <c r="E29" s="134" t="s">
        <v>247</v>
      </c>
      <c r="F29" s="134" t="s">
        <v>247</v>
      </c>
      <c r="G29" s="134" t="s">
        <v>247</v>
      </c>
      <c r="H29" s="134" t="s">
        <v>247</v>
      </c>
      <c r="I29" s="134" t="s">
        <v>247</v>
      </c>
      <c r="J29" s="134" t="s">
        <v>247</v>
      </c>
      <c r="K29" s="134" t="s">
        <v>377</v>
      </c>
      <c r="L29" s="134">
        <v>20</v>
      </c>
      <c r="M29" s="134">
        <v>1230148.7509999999</v>
      </c>
      <c r="N29" s="134">
        <v>187704</v>
      </c>
      <c r="O29" s="134">
        <v>6400277.5199999996</v>
      </c>
      <c r="P29" s="134">
        <v>187704</v>
      </c>
      <c r="Q29" s="134" t="s">
        <v>267</v>
      </c>
      <c r="R29" s="134" t="s">
        <v>267</v>
      </c>
      <c r="S29" s="134" t="s">
        <v>267</v>
      </c>
      <c r="T29" s="136">
        <v>1.5378E+20</v>
      </c>
      <c r="U29" s="134">
        <v>120</v>
      </c>
      <c r="V29" s="134">
        <v>-1.11830835</v>
      </c>
      <c r="W29" s="134" t="b">
        <v>0</v>
      </c>
      <c r="X29" s="134">
        <v>0</v>
      </c>
      <c r="Y29" s="134">
        <v>1.44</v>
      </c>
      <c r="Z29" s="134">
        <v>71.44</v>
      </c>
    </row>
    <row r="30" spans="1:26" ht="15.75" customHeight="1">
      <c r="A30" s="294"/>
      <c r="B30" s="142" t="s">
        <v>33</v>
      </c>
      <c r="C30" s="134" t="s">
        <v>246</v>
      </c>
      <c r="D30" s="135"/>
      <c r="E30" s="134" t="s">
        <v>247</v>
      </c>
      <c r="F30" s="134" t="s">
        <v>247</v>
      </c>
      <c r="G30" s="134" t="s">
        <v>247</v>
      </c>
      <c r="H30" s="134" t="s">
        <v>247</v>
      </c>
      <c r="I30" s="134" t="s">
        <v>247</v>
      </c>
      <c r="J30" s="134" t="s">
        <v>247</v>
      </c>
      <c r="K30" s="134" t="s">
        <v>377</v>
      </c>
      <c r="L30" s="134">
        <v>12</v>
      </c>
      <c r="M30" s="134">
        <v>503615.46629999997</v>
      </c>
      <c r="N30" s="134">
        <v>531232</v>
      </c>
      <c r="O30" s="134">
        <v>1774007.81</v>
      </c>
      <c r="P30" s="134">
        <v>531232</v>
      </c>
      <c r="Q30" s="134" t="s">
        <v>267</v>
      </c>
      <c r="R30" s="134" t="s">
        <v>267</v>
      </c>
      <c r="S30" s="134" t="s">
        <v>267</v>
      </c>
      <c r="T30" s="136">
        <v>2.00621E+19</v>
      </c>
      <c r="U30" s="134">
        <v>84</v>
      </c>
      <c r="V30" s="134">
        <v>0.2251855616</v>
      </c>
      <c r="W30" s="134" t="b">
        <v>0</v>
      </c>
      <c r="X30" s="134">
        <v>0</v>
      </c>
      <c r="Y30" s="134">
        <v>10.08</v>
      </c>
      <c r="Z30" s="134">
        <v>80.08</v>
      </c>
    </row>
    <row r="31" spans="1:26" ht="15.75" customHeight="1">
      <c r="A31" s="294"/>
      <c r="B31" s="141" t="s">
        <v>34</v>
      </c>
      <c r="C31" s="134" t="s">
        <v>248</v>
      </c>
      <c r="D31" s="134" t="s">
        <v>249</v>
      </c>
      <c r="E31" s="134" t="s">
        <v>248</v>
      </c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4" t="s">
        <v>267</v>
      </c>
      <c r="R31" s="134" t="s">
        <v>267</v>
      </c>
      <c r="S31" s="134" t="s">
        <v>267</v>
      </c>
      <c r="T31" s="134" t="s">
        <v>267</v>
      </c>
      <c r="U31" s="134" t="s">
        <v>267</v>
      </c>
      <c r="V31" s="134" t="s">
        <v>267</v>
      </c>
      <c r="W31" s="134" t="b">
        <v>0</v>
      </c>
      <c r="X31" s="134">
        <v>0</v>
      </c>
      <c r="Y31" s="134">
        <v>0</v>
      </c>
      <c r="Z31" s="134">
        <v>0</v>
      </c>
    </row>
    <row r="32" spans="1:26" ht="15.75" customHeight="1">
      <c r="A32" s="294"/>
      <c r="B32" s="142" t="s">
        <v>35</v>
      </c>
      <c r="C32" s="134" t="s">
        <v>246</v>
      </c>
      <c r="D32" s="135"/>
      <c r="E32" s="134" t="s">
        <v>247</v>
      </c>
      <c r="F32" s="134" t="s">
        <v>247</v>
      </c>
      <c r="G32" s="134" t="s">
        <v>247</v>
      </c>
      <c r="H32" s="134" t="s">
        <v>247</v>
      </c>
      <c r="I32" s="134" t="s">
        <v>247</v>
      </c>
      <c r="J32" s="134" t="s">
        <v>247</v>
      </c>
      <c r="K32" s="134" t="s">
        <v>377</v>
      </c>
      <c r="L32" s="134">
        <v>9.4</v>
      </c>
      <c r="M32" s="134">
        <v>860537.34389999998</v>
      </c>
      <c r="N32" s="134">
        <v>30230</v>
      </c>
      <c r="O32" s="134">
        <v>3227889.483</v>
      </c>
      <c r="P32" s="134">
        <v>30230</v>
      </c>
      <c r="Q32" s="134" t="s">
        <v>267</v>
      </c>
      <c r="R32" s="134" t="s">
        <v>267</v>
      </c>
      <c r="S32" s="134" t="s">
        <v>267</v>
      </c>
      <c r="T32" s="136">
        <v>2.96076E+18</v>
      </c>
      <c r="U32" s="134">
        <v>18</v>
      </c>
      <c r="V32" s="134">
        <v>0.39700606630000002</v>
      </c>
      <c r="W32" s="134" t="b">
        <v>0</v>
      </c>
      <c r="X32" s="134">
        <v>0</v>
      </c>
      <c r="Y32" s="134">
        <v>25.92</v>
      </c>
      <c r="Z32" s="134">
        <v>95.92</v>
      </c>
    </row>
    <row r="33" spans="1:26" ht="15.75" customHeight="1">
      <c r="A33" s="294"/>
      <c r="B33" s="142" t="s">
        <v>36</v>
      </c>
      <c r="C33" s="134" t="s">
        <v>246</v>
      </c>
      <c r="D33" s="135"/>
      <c r="E33" s="134" t="s">
        <v>247</v>
      </c>
      <c r="F33" s="134" t="s">
        <v>247</v>
      </c>
      <c r="G33" s="134" t="s">
        <v>247</v>
      </c>
      <c r="H33" s="134" t="s">
        <v>247</v>
      </c>
      <c r="I33" s="134" t="s">
        <v>247</v>
      </c>
      <c r="J33" s="134" t="s">
        <v>247</v>
      </c>
      <c r="K33" s="134" t="s">
        <v>377</v>
      </c>
      <c r="L33" s="134">
        <v>20</v>
      </c>
      <c r="M33" s="134">
        <v>1495165.1810000001</v>
      </c>
      <c r="N33" s="134">
        <v>148696</v>
      </c>
      <c r="O33" s="134">
        <v>10357399.560000001</v>
      </c>
      <c r="P33" s="134">
        <v>148696</v>
      </c>
      <c r="Q33" s="134" t="s">
        <v>267</v>
      </c>
      <c r="R33" s="134" t="s">
        <v>267</v>
      </c>
      <c r="S33" s="134" t="s">
        <v>267</v>
      </c>
      <c r="T33" s="136">
        <v>3.1902899999999997E+20</v>
      </c>
      <c r="U33" s="134">
        <v>123</v>
      </c>
      <c r="V33" s="134">
        <v>-2.7785965300000002</v>
      </c>
      <c r="W33" s="134" t="b">
        <v>0</v>
      </c>
      <c r="X33" s="134">
        <v>0</v>
      </c>
      <c r="Y33" s="134">
        <v>0.72</v>
      </c>
      <c r="Z33" s="134">
        <v>70.72</v>
      </c>
    </row>
    <row r="34" spans="1:26" ht="15.75" customHeight="1">
      <c r="A34" s="294"/>
      <c r="B34" s="142" t="s">
        <v>37</v>
      </c>
      <c r="C34" s="134" t="s">
        <v>252</v>
      </c>
      <c r="D34" s="135"/>
      <c r="E34" s="134" t="s">
        <v>247</v>
      </c>
      <c r="F34" s="134" t="s">
        <v>247</v>
      </c>
      <c r="G34" s="134" t="s">
        <v>247</v>
      </c>
      <c r="H34" s="134" t="s">
        <v>247</v>
      </c>
      <c r="I34" s="134" t="s">
        <v>247</v>
      </c>
      <c r="J34" s="134" t="s">
        <v>247</v>
      </c>
      <c r="K34" s="134" t="s">
        <v>377</v>
      </c>
      <c r="L34" s="134">
        <v>9</v>
      </c>
      <c r="M34" s="134">
        <v>809560.96440000006</v>
      </c>
      <c r="N34" s="134">
        <v>128349</v>
      </c>
      <c r="O34" s="134">
        <v>2995381.6460000002</v>
      </c>
      <c r="P34" s="134">
        <v>128349</v>
      </c>
      <c r="Q34" s="134" t="s">
        <v>267</v>
      </c>
      <c r="R34" s="134" t="s">
        <v>267</v>
      </c>
      <c r="S34" s="134" t="s">
        <v>267</v>
      </c>
      <c r="T34" s="136">
        <v>1.03643E+19</v>
      </c>
      <c r="U34" s="134">
        <v>60</v>
      </c>
      <c r="V34" s="134">
        <v>0.32262144050000002</v>
      </c>
      <c r="W34" s="134" t="b">
        <v>0</v>
      </c>
      <c r="X34" s="134">
        <v>0</v>
      </c>
      <c r="Y34" s="134">
        <v>15.84</v>
      </c>
      <c r="Z34" s="134">
        <v>60.09</v>
      </c>
    </row>
    <row r="35" spans="1:26" ht="15.75" customHeight="1">
      <c r="A35" s="294"/>
      <c r="B35" s="142" t="s">
        <v>38</v>
      </c>
      <c r="C35" s="134" t="s">
        <v>252</v>
      </c>
      <c r="D35" s="135"/>
      <c r="E35" s="134" t="s">
        <v>247</v>
      </c>
      <c r="F35" s="134" t="s">
        <v>247</v>
      </c>
      <c r="G35" s="134" t="s">
        <v>247</v>
      </c>
      <c r="H35" s="134" t="s">
        <v>247</v>
      </c>
      <c r="I35" s="134" t="s">
        <v>247</v>
      </c>
      <c r="J35" s="134" t="s">
        <v>247</v>
      </c>
      <c r="K35" s="134" t="s">
        <v>377</v>
      </c>
      <c r="L35" s="134">
        <v>11</v>
      </c>
      <c r="M35" s="134">
        <v>330831.0735</v>
      </c>
      <c r="N35" s="134">
        <v>102262</v>
      </c>
      <c r="O35" s="134">
        <v>1618974.3859999999</v>
      </c>
      <c r="P35" s="134">
        <v>102262</v>
      </c>
      <c r="Q35" s="134" t="s">
        <v>267</v>
      </c>
      <c r="R35" s="134" t="s">
        <v>267</v>
      </c>
      <c r="S35" s="134" t="s">
        <v>267</v>
      </c>
      <c r="T35" s="136">
        <v>2.9484E+18</v>
      </c>
      <c r="U35" s="134">
        <v>17</v>
      </c>
      <c r="V35" s="134">
        <v>0.3971302216</v>
      </c>
      <c r="W35" s="134" t="b">
        <v>0</v>
      </c>
      <c r="X35" s="134">
        <v>0</v>
      </c>
      <c r="Y35" s="134">
        <v>26.16</v>
      </c>
      <c r="Z35" s="134">
        <v>67.31</v>
      </c>
    </row>
    <row r="36" spans="1:26" ht="15.75" customHeight="1">
      <c r="A36" s="294"/>
      <c r="B36" s="142" t="s">
        <v>39</v>
      </c>
      <c r="C36" s="134" t="s">
        <v>246</v>
      </c>
      <c r="D36" s="135"/>
      <c r="E36" s="134" t="s">
        <v>247</v>
      </c>
      <c r="F36" s="134" t="s">
        <v>247</v>
      </c>
      <c r="G36" s="134" t="s">
        <v>247</v>
      </c>
      <c r="H36" s="134" t="s">
        <v>247</v>
      </c>
      <c r="I36" s="134" t="s">
        <v>247</v>
      </c>
      <c r="J36" s="134" t="s">
        <v>247</v>
      </c>
      <c r="K36" s="134" t="s">
        <v>377</v>
      </c>
      <c r="L36" s="134">
        <v>11.5</v>
      </c>
      <c r="M36" s="134">
        <v>310406.63280000002</v>
      </c>
      <c r="N36" s="134">
        <v>512273</v>
      </c>
      <c r="O36" s="134">
        <v>1351152.162</v>
      </c>
      <c r="P36" s="134">
        <v>512273</v>
      </c>
      <c r="Q36" s="134" t="s">
        <v>267</v>
      </c>
      <c r="R36" s="134" t="s">
        <v>267</v>
      </c>
      <c r="S36" s="134" t="s">
        <v>267</v>
      </c>
      <c r="T36" s="136">
        <v>1.07549E+19</v>
      </c>
      <c r="U36" s="134">
        <v>62</v>
      </c>
      <c r="V36" s="134">
        <v>0.31869649090000002</v>
      </c>
      <c r="W36" s="134" t="b">
        <v>0</v>
      </c>
      <c r="X36" s="134">
        <v>0</v>
      </c>
      <c r="Y36" s="134">
        <v>15.36</v>
      </c>
      <c r="Z36" s="134">
        <v>85.36</v>
      </c>
    </row>
    <row r="37" spans="1:26">
      <c r="A37" s="294"/>
      <c r="B37" s="141" t="s">
        <v>40</v>
      </c>
      <c r="C37" s="134" t="s">
        <v>248</v>
      </c>
      <c r="D37" s="134" t="s">
        <v>249</v>
      </c>
      <c r="E37" s="134" t="s">
        <v>248</v>
      </c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4" t="s">
        <v>267</v>
      </c>
      <c r="R37" s="134" t="s">
        <v>267</v>
      </c>
      <c r="S37" s="134" t="s">
        <v>267</v>
      </c>
      <c r="T37" s="134" t="s">
        <v>267</v>
      </c>
      <c r="U37" s="134" t="s">
        <v>267</v>
      </c>
      <c r="V37" s="134" t="s">
        <v>267</v>
      </c>
      <c r="W37" s="134" t="b">
        <v>0</v>
      </c>
      <c r="X37" s="134">
        <v>0</v>
      </c>
      <c r="Y37" s="134">
        <v>0</v>
      </c>
      <c r="Z37" s="134">
        <v>0</v>
      </c>
    </row>
    <row r="38" spans="1:26">
      <c r="A38" s="294"/>
      <c r="B38" s="142" t="s">
        <v>41</v>
      </c>
      <c r="C38" s="134" t="s">
        <v>246</v>
      </c>
      <c r="D38" s="135"/>
      <c r="E38" s="134" t="s">
        <v>247</v>
      </c>
      <c r="F38" s="134" t="s">
        <v>247</v>
      </c>
      <c r="G38" s="134" t="s">
        <v>247</v>
      </c>
      <c r="H38" s="134" t="s">
        <v>247</v>
      </c>
      <c r="I38" s="134" t="s">
        <v>247</v>
      </c>
      <c r="J38" s="134" t="s">
        <v>247</v>
      </c>
      <c r="K38" s="134" t="s">
        <v>377</v>
      </c>
      <c r="L38" s="134">
        <v>10</v>
      </c>
      <c r="M38" s="134">
        <v>623555.34329999995</v>
      </c>
      <c r="N38" s="134">
        <v>216563</v>
      </c>
      <c r="O38" s="134">
        <v>2394137.29</v>
      </c>
      <c r="P38" s="134">
        <v>216563</v>
      </c>
      <c r="Q38" s="134" t="s">
        <v>267</v>
      </c>
      <c r="R38" s="134" t="s">
        <v>267</v>
      </c>
      <c r="S38" s="134" t="s">
        <v>267</v>
      </c>
      <c r="T38" s="136">
        <v>1.24132E+19</v>
      </c>
      <c r="U38" s="134">
        <v>69</v>
      </c>
      <c r="V38" s="134">
        <v>0.30203599289999999</v>
      </c>
      <c r="W38" s="134" t="b">
        <v>0</v>
      </c>
      <c r="X38" s="134">
        <v>0</v>
      </c>
      <c r="Y38" s="134">
        <v>13.68</v>
      </c>
      <c r="Z38" s="134">
        <v>83.68</v>
      </c>
    </row>
    <row r="39" spans="1:26">
      <c r="A39" s="294"/>
      <c r="B39" s="142" t="s">
        <v>42</v>
      </c>
      <c r="C39" s="134" t="s">
        <v>246</v>
      </c>
      <c r="D39" s="135"/>
      <c r="E39" s="134" t="s">
        <v>247</v>
      </c>
      <c r="F39" s="134" t="s">
        <v>247</v>
      </c>
      <c r="G39" s="134" t="s">
        <v>247</v>
      </c>
      <c r="H39" s="134" t="s">
        <v>247</v>
      </c>
      <c r="I39" s="134" t="s">
        <v>247</v>
      </c>
      <c r="J39" s="134" t="s">
        <v>247</v>
      </c>
      <c r="K39" s="134" t="s">
        <v>377</v>
      </c>
      <c r="L39" s="134">
        <v>18</v>
      </c>
      <c r="M39" s="134">
        <v>548402.95510000002</v>
      </c>
      <c r="N39" s="134">
        <v>119190</v>
      </c>
      <c r="O39" s="134">
        <v>2630624.486</v>
      </c>
      <c r="P39" s="134">
        <v>119190</v>
      </c>
      <c r="Q39" s="134" t="s">
        <v>267</v>
      </c>
      <c r="R39" s="134" t="s">
        <v>267</v>
      </c>
      <c r="S39" s="134" t="s">
        <v>267</v>
      </c>
      <c r="T39" s="136">
        <v>1.48467E+19</v>
      </c>
      <c r="U39" s="134">
        <v>73</v>
      </c>
      <c r="V39" s="134">
        <v>0.27758571409999999</v>
      </c>
      <c r="W39" s="134" t="b">
        <v>0</v>
      </c>
      <c r="X39" s="134">
        <v>0</v>
      </c>
      <c r="Y39" s="134">
        <v>12.72</v>
      </c>
      <c r="Z39" s="134">
        <v>82.72</v>
      </c>
    </row>
    <row r="40" spans="1:26">
      <c r="A40" s="294"/>
      <c r="B40" s="142" t="s">
        <v>43</v>
      </c>
      <c r="C40" s="134" t="s">
        <v>252</v>
      </c>
      <c r="D40" s="135"/>
      <c r="E40" s="134" t="s">
        <v>247</v>
      </c>
      <c r="F40" s="135"/>
      <c r="G40" s="135"/>
      <c r="H40" s="135"/>
      <c r="I40" s="134" t="s">
        <v>247</v>
      </c>
      <c r="J40" s="134" t="s">
        <v>247</v>
      </c>
      <c r="K40" s="134" t="s">
        <v>0</v>
      </c>
      <c r="L40" s="134">
        <v>20</v>
      </c>
      <c r="M40" s="134">
        <v>0</v>
      </c>
      <c r="N40" s="134">
        <v>0</v>
      </c>
      <c r="O40" s="134">
        <v>3039698.4780000001</v>
      </c>
      <c r="P40" s="134">
        <v>85148</v>
      </c>
      <c r="Q40" s="136">
        <v>1.5735E+19</v>
      </c>
      <c r="R40" s="134">
        <v>6</v>
      </c>
      <c r="S40" s="134">
        <v>-0.49135142749999999</v>
      </c>
      <c r="T40" s="134" t="s">
        <v>267</v>
      </c>
      <c r="U40" s="134" t="s">
        <v>267</v>
      </c>
      <c r="V40" s="134" t="s">
        <v>267</v>
      </c>
      <c r="W40" s="134" t="b">
        <v>0</v>
      </c>
      <c r="X40" s="134">
        <v>4.4400000000000004</v>
      </c>
      <c r="Y40" s="134">
        <v>0</v>
      </c>
      <c r="Z40" s="134">
        <v>45.11</v>
      </c>
    </row>
    <row r="41" spans="1:26">
      <c r="A41" s="294"/>
      <c r="B41" s="142" t="s">
        <v>44</v>
      </c>
      <c r="C41" s="134" t="s">
        <v>246</v>
      </c>
      <c r="D41" s="135"/>
      <c r="E41" s="134" t="s">
        <v>247</v>
      </c>
      <c r="F41" s="134" t="s">
        <v>247</v>
      </c>
      <c r="G41" s="134" t="s">
        <v>247</v>
      </c>
      <c r="H41" s="134" t="s">
        <v>247</v>
      </c>
      <c r="I41" s="134" t="s">
        <v>247</v>
      </c>
      <c r="J41" s="134" t="s">
        <v>247</v>
      </c>
      <c r="K41" s="134" t="s">
        <v>0</v>
      </c>
      <c r="L41" s="134">
        <v>13</v>
      </c>
      <c r="M41" s="134">
        <v>0</v>
      </c>
      <c r="N41" s="134">
        <v>0</v>
      </c>
      <c r="O41" s="134">
        <v>2353349.5</v>
      </c>
      <c r="P41" s="134">
        <v>85148</v>
      </c>
      <c r="Q41" s="136">
        <v>6.13043E+18</v>
      </c>
      <c r="R41" s="134">
        <v>2</v>
      </c>
      <c r="S41" s="134">
        <v>1.347712048</v>
      </c>
      <c r="T41" s="134" t="s">
        <v>267</v>
      </c>
      <c r="U41" s="134" t="s">
        <v>267</v>
      </c>
      <c r="V41" s="134" t="s">
        <v>267</v>
      </c>
      <c r="W41" s="134" t="b">
        <v>0</v>
      </c>
      <c r="X41" s="134">
        <v>8.89</v>
      </c>
      <c r="Y41" s="134">
        <v>0</v>
      </c>
      <c r="Z41" s="134">
        <v>68.89</v>
      </c>
    </row>
    <row r="42" spans="1:26">
      <c r="A42" s="294"/>
      <c r="B42" s="142" t="s">
        <v>45</v>
      </c>
      <c r="C42" s="134" t="s">
        <v>248</v>
      </c>
      <c r="D42" s="134" t="s">
        <v>249</v>
      </c>
      <c r="E42" s="134" t="s">
        <v>248</v>
      </c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4" t="s">
        <v>267</v>
      </c>
      <c r="R42" s="134" t="s">
        <v>267</v>
      </c>
      <c r="S42" s="134" t="s">
        <v>267</v>
      </c>
      <c r="T42" s="134" t="s">
        <v>267</v>
      </c>
      <c r="U42" s="134" t="s">
        <v>267</v>
      </c>
      <c r="V42" s="134" t="s">
        <v>267</v>
      </c>
      <c r="W42" s="134" t="b">
        <v>0</v>
      </c>
      <c r="X42" s="134">
        <v>0</v>
      </c>
      <c r="Y42" s="134">
        <v>0</v>
      </c>
      <c r="Z42" s="134">
        <v>0</v>
      </c>
    </row>
    <row r="43" spans="1:26">
      <c r="A43" s="295" t="s">
        <v>46</v>
      </c>
      <c r="B43" s="143" t="s">
        <v>47</v>
      </c>
      <c r="C43" s="134" t="s">
        <v>252</v>
      </c>
      <c r="D43" s="135"/>
      <c r="E43" s="134" t="s">
        <v>247</v>
      </c>
      <c r="F43" s="134" t="s">
        <v>247</v>
      </c>
      <c r="G43" s="134" t="s">
        <v>247</v>
      </c>
      <c r="H43" s="134" t="s">
        <v>247</v>
      </c>
      <c r="I43" s="134" t="s">
        <v>247</v>
      </c>
      <c r="J43" s="134" t="s">
        <v>247</v>
      </c>
      <c r="K43" s="134" t="s">
        <v>377</v>
      </c>
      <c r="L43" s="134">
        <v>8</v>
      </c>
      <c r="M43" s="134">
        <v>368668.09360000002</v>
      </c>
      <c r="N43" s="134">
        <v>118031</v>
      </c>
      <c r="O43" s="134">
        <v>1457669.699</v>
      </c>
      <c r="P43" s="134">
        <v>118031</v>
      </c>
      <c r="Q43" s="134" t="s">
        <v>267</v>
      </c>
      <c r="R43" s="134" t="s">
        <v>267</v>
      </c>
      <c r="S43" s="134" t="s">
        <v>267</v>
      </c>
      <c r="T43" s="136">
        <v>2.00634E+18</v>
      </c>
      <c r="U43" s="134">
        <v>10</v>
      </c>
      <c r="V43" s="134">
        <v>0.40659532440000001</v>
      </c>
      <c r="W43" s="134" t="b">
        <v>0</v>
      </c>
      <c r="X43" s="134">
        <v>0</v>
      </c>
      <c r="Y43" s="134">
        <v>27.84</v>
      </c>
      <c r="Z43" s="134">
        <v>68.489999999999995</v>
      </c>
    </row>
    <row r="44" spans="1:26">
      <c r="A44" s="295"/>
      <c r="B44" s="143" t="s">
        <v>48</v>
      </c>
      <c r="C44" s="134" t="s">
        <v>246</v>
      </c>
      <c r="D44" s="135"/>
      <c r="E44" s="134" t="s">
        <v>247</v>
      </c>
      <c r="F44" s="134" t="s">
        <v>247</v>
      </c>
      <c r="G44" s="134" t="s">
        <v>247</v>
      </c>
      <c r="H44" s="134" t="s">
        <v>247</v>
      </c>
      <c r="I44" s="134" t="s">
        <v>247</v>
      </c>
      <c r="J44" s="134" t="s">
        <v>247</v>
      </c>
      <c r="K44" s="134" t="s">
        <v>377</v>
      </c>
      <c r="L44" s="134">
        <v>15</v>
      </c>
      <c r="M44" s="134">
        <v>1126464.764</v>
      </c>
      <c r="N44" s="134">
        <v>200717</v>
      </c>
      <c r="O44" s="134">
        <v>4439200.6560000004</v>
      </c>
      <c r="P44" s="134">
        <v>200717</v>
      </c>
      <c r="Q44" s="134" t="s">
        <v>267</v>
      </c>
      <c r="R44" s="134" t="s">
        <v>267</v>
      </c>
      <c r="S44" s="134" t="s">
        <v>267</v>
      </c>
      <c r="T44" s="136">
        <v>5.93315E+19</v>
      </c>
      <c r="U44" s="134">
        <v>103</v>
      </c>
      <c r="V44" s="134">
        <v>-0.1693610857</v>
      </c>
      <c r="W44" s="134" t="b">
        <v>0</v>
      </c>
      <c r="X44" s="134">
        <v>0</v>
      </c>
      <c r="Y44" s="134">
        <v>5.52</v>
      </c>
      <c r="Z44" s="134">
        <v>75.52</v>
      </c>
    </row>
    <row r="45" spans="1:26">
      <c r="A45" s="295"/>
      <c r="B45" s="143" t="s">
        <v>49</v>
      </c>
      <c r="C45" s="134" t="s">
        <v>248</v>
      </c>
      <c r="D45" s="134" t="s">
        <v>249</v>
      </c>
      <c r="E45" s="134" t="s">
        <v>248</v>
      </c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4" t="s">
        <v>267</v>
      </c>
      <c r="R45" s="134" t="s">
        <v>267</v>
      </c>
      <c r="S45" s="134" t="s">
        <v>267</v>
      </c>
      <c r="T45" s="134" t="s">
        <v>267</v>
      </c>
      <c r="U45" s="134" t="s">
        <v>267</v>
      </c>
      <c r="V45" s="134" t="s">
        <v>267</v>
      </c>
      <c r="W45" s="134" t="b">
        <v>0</v>
      </c>
      <c r="X45" s="134">
        <v>0</v>
      </c>
      <c r="Y45" s="134">
        <v>0</v>
      </c>
      <c r="Z45" s="134">
        <v>0</v>
      </c>
    </row>
    <row r="46" spans="1:26">
      <c r="A46" s="295"/>
      <c r="B46" s="143" t="s">
        <v>50</v>
      </c>
      <c r="C46" s="134" t="s">
        <v>252</v>
      </c>
      <c r="D46" s="135"/>
      <c r="E46" s="134" t="s">
        <v>247</v>
      </c>
      <c r="F46" s="134" t="s">
        <v>247</v>
      </c>
      <c r="G46" s="134" t="s">
        <v>247</v>
      </c>
      <c r="H46" s="134" t="s">
        <v>247</v>
      </c>
      <c r="I46" s="134" t="s">
        <v>247</v>
      </c>
      <c r="J46" s="134" t="s">
        <v>247</v>
      </c>
      <c r="K46" s="134" t="s">
        <v>377</v>
      </c>
      <c r="L46" s="134">
        <v>8.3000000000000007</v>
      </c>
      <c r="M46" s="134">
        <v>248740.90590000001</v>
      </c>
      <c r="N46" s="134">
        <v>279556</v>
      </c>
      <c r="O46" s="134">
        <v>1081849.5319999999</v>
      </c>
      <c r="P46" s="134">
        <v>279556</v>
      </c>
      <c r="Q46" s="134" t="s">
        <v>267</v>
      </c>
      <c r="R46" s="134" t="s">
        <v>267</v>
      </c>
      <c r="S46" s="134" t="s">
        <v>267</v>
      </c>
      <c r="T46" s="136">
        <v>2.71569E+18</v>
      </c>
      <c r="U46" s="134">
        <v>14</v>
      </c>
      <c r="V46" s="134">
        <v>0.39946831150000001</v>
      </c>
      <c r="W46" s="134" t="b">
        <v>0</v>
      </c>
      <c r="X46" s="134">
        <v>0</v>
      </c>
      <c r="Y46" s="134">
        <v>26.88</v>
      </c>
      <c r="Z46" s="134">
        <v>67.819999999999993</v>
      </c>
    </row>
    <row r="47" spans="1:26">
      <c r="A47" s="295"/>
      <c r="B47" s="143" t="s">
        <v>51</v>
      </c>
      <c r="C47" s="134" t="s">
        <v>246</v>
      </c>
      <c r="D47" s="135"/>
      <c r="E47" s="134" t="s">
        <v>247</v>
      </c>
      <c r="F47" s="134" t="s">
        <v>247</v>
      </c>
      <c r="G47" s="134" t="s">
        <v>247</v>
      </c>
      <c r="H47" s="134" t="s">
        <v>247</v>
      </c>
      <c r="I47" s="134" t="s">
        <v>247</v>
      </c>
      <c r="J47" s="134" t="s">
        <v>247</v>
      </c>
      <c r="K47" s="134" t="s">
        <v>377</v>
      </c>
      <c r="L47" s="134">
        <v>20</v>
      </c>
      <c r="M47" s="134">
        <v>1469733.419</v>
      </c>
      <c r="N47" s="134">
        <v>367991</v>
      </c>
      <c r="O47" s="134">
        <v>4188506.2740000002</v>
      </c>
      <c r="P47" s="134">
        <v>367991</v>
      </c>
      <c r="Q47" s="134" t="s">
        <v>267</v>
      </c>
      <c r="R47" s="134" t="s">
        <v>267</v>
      </c>
      <c r="S47" s="134" t="s">
        <v>267</v>
      </c>
      <c r="T47" s="136">
        <v>1.29118E+20</v>
      </c>
      <c r="U47" s="134">
        <v>117</v>
      </c>
      <c r="V47" s="134">
        <v>-0.87051619700000005</v>
      </c>
      <c r="W47" s="134" t="b">
        <v>0</v>
      </c>
      <c r="X47" s="134">
        <v>0</v>
      </c>
      <c r="Y47" s="134">
        <v>2.16</v>
      </c>
      <c r="Z47" s="134">
        <v>72.16</v>
      </c>
    </row>
    <row r="48" spans="1:26">
      <c r="A48" s="295"/>
      <c r="B48" s="143" t="s">
        <v>52</v>
      </c>
      <c r="C48" s="134" t="s">
        <v>246</v>
      </c>
      <c r="D48" s="135"/>
      <c r="E48" s="134" t="s">
        <v>247</v>
      </c>
      <c r="F48" s="134" t="s">
        <v>247</v>
      </c>
      <c r="G48" s="134" t="s">
        <v>247</v>
      </c>
      <c r="H48" s="134" t="s">
        <v>247</v>
      </c>
      <c r="I48" s="134" t="s">
        <v>247</v>
      </c>
      <c r="J48" s="134" t="s">
        <v>247</v>
      </c>
      <c r="K48" s="134" t="s">
        <v>377</v>
      </c>
      <c r="L48" s="134">
        <v>15</v>
      </c>
      <c r="M48" s="134">
        <v>885543.60190000001</v>
      </c>
      <c r="N48" s="134">
        <v>219603</v>
      </c>
      <c r="O48" s="134">
        <v>3684473.6639999999</v>
      </c>
      <c r="P48" s="134">
        <v>219603</v>
      </c>
      <c r="Q48" s="134" t="s">
        <v>267</v>
      </c>
      <c r="R48" s="134" t="s">
        <v>267</v>
      </c>
      <c r="S48" s="134" t="s">
        <v>267</v>
      </c>
      <c r="T48" s="136">
        <v>4.47178E+19</v>
      </c>
      <c r="U48" s="134">
        <v>100</v>
      </c>
      <c r="V48" s="134">
        <v>-2.253494076E-2</v>
      </c>
      <c r="W48" s="134" t="b">
        <v>0</v>
      </c>
      <c r="X48" s="134">
        <v>0</v>
      </c>
      <c r="Y48" s="134">
        <v>6.24</v>
      </c>
      <c r="Z48" s="134">
        <v>76.239999999999995</v>
      </c>
    </row>
    <row r="49" spans="1:26">
      <c r="A49" s="295"/>
      <c r="B49" s="143" t="s">
        <v>53</v>
      </c>
      <c r="C49" s="134" t="s">
        <v>246</v>
      </c>
      <c r="D49" s="135"/>
      <c r="E49" s="134" t="s">
        <v>247</v>
      </c>
      <c r="F49" s="134" t="s">
        <v>247</v>
      </c>
      <c r="G49" s="134" t="s">
        <v>247</v>
      </c>
      <c r="H49" s="134" t="s">
        <v>247</v>
      </c>
      <c r="I49" s="134" t="s">
        <v>247</v>
      </c>
      <c r="J49" s="134" t="s">
        <v>247</v>
      </c>
      <c r="K49" s="134" t="s">
        <v>377</v>
      </c>
      <c r="L49" s="134">
        <v>10</v>
      </c>
      <c r="M49" s="134">
        <v>743249.58319999999</v>
      </c>
      <c r="N49" s="134">
        <v>120632</v>
      </c>
      <c r="O49" s="134">
        <v>2285170.8530000001</v>
      </c>
      <c r="P49" s="134">
        <v>120632</v>
      </c>
      <c r="Q49" s="134" t="s">
        <v>267</v>
      </c>
      <c r="R49" s="134" t="s">
        <v>267</v>
      </c>
      <c r="S49" s="134" t="s">
        <v>267</v>
      </c>
      <c r="T49" s="136">
        <v>6.29941E+18</v>
      </c>
      <c r="U49" s="134">
        <v>36</v>
      </c>
      <c r="V49" s="134">
        <v>0.36346201519999999</v>
      </c>
      <c r="W49" s="134" t="b">
        <v>0</v>
      </c>
      <c r="X49" s="134">
        <v>0</v>
      </c>
      <c r="Y49" s="134">
        <v>21.6</v>
      </c>
      <c r="Z49" s="134">
        <v>91.6</v>
      </c>
    </row>
    <row r="50" spans="1:26">
      <c r="A50" s="295"/>
      <c r="B50" s="143" t="s">
        <v>54</v>
      </c>
      <c r="C50" s="134" t="s">
        <v>246</v>
      </c>
      <c r="D50" s="135"/>
      <c r="E50" s="134" t="s">
        <v>247</v>
      </c>
      <c r="F50" s="134" t="s">
        <v>247</v>
      </c>
      <c r="G50" s="134" t="s">
        <v>247</v>
      </c>
      <c r="H50" s="134" t="s">
        <v>247</v>
      </c>
      <c r="I50" s="134" t="s">
        <v>247</v>
      </c>
      <c r="J50" s="134" t="s">
        <v>247</v>
      </c>
      <c r="K50" s="134" t="s">
        <v>377</v>
      </c>
      <c r="L50" s="134">
        <v>18</v>
      </c>
      <c r="M50" s="134">
        <v>777281.78</v>
      </c>
      <c r="N50" s="134">
        <v>183414</v>
      </c>
      <c r="O50" s="134">
        <v>3226778.716</v>
      </c>
      <c r="P50" s="134">
        <v>183414</v>
      </c>
      <c r="Q50" s="134" t="s">
        <v>267</v>
      </c>
      <c r="R50" s="134" t="s">
        <v>267</v>
      </c>
      <c r="S50" s="134" t="s">
        <v>267</v>
      </c>
      <c r="T50" s="136">
        <v>3.43751E+19</v>
      </c>
      <c r="U50" s="134">
        <v>93</v>
      </c>
      <c r="V50" s="134">
        <v>8.1380654610000006E-2</v>
      </c>
      <c r="W50" s="134" t="b">
        <v>0</v>
      </c>
      <c r="X50" s="134">
        <v>0</v>
      </c>
      <c r="Y50" s="134">
        <v>7.92</v>
      </c>
      <c r="Z50" s="134">
        <v>77.92</v>
      </c>
    </row>
    <row r="51" spans="1:26">
      <c r="A51" s="295"/>
      <c r="B51" s="141" t="s">
        <v>55</v>
      </c>
      <c r="C51" s="134" t="s">
        <v>248</v>
      </c>
      <c r="D51" s="134" t="s">
        <v>249</v>
      </c>
      <c r="E51" s="134" t="s">
        <v>248</v>
      </c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4" t="s">
        <v>267</v>
      </c>
      <c r="R51" s="134" t="s">
        <v>267</v>
      </c>
      <c r="S51" s="134" t="s">
        <v>267</v>
      </c>
      <c r="T51" s="134" t="s">
        <v>267</v>
      </c>
      <c r="U51" s="134" t="s">
        <v>267</v>
      </c>
      <c r="V51" s="134" t="s">
        <v>267</v>
      </c>
      <c r="W51" s="134" t="b">
        <v>0</v>
      </c>
      <c r="X51" s="134">
        <v>0</v>
      </c>
      <c r="Y51" s="134">
        <v>0</v>
      </c>
      <c r="Z51" s="134">
        <v>0</v>
      </c>
    </row>
    <row r="52" spans="1:26">
      <c r="A52" s="295"/>
      <c r="B52" s="143" t="s">
        <v>56</v>
      </c>
      <c r="C52" s="134" t="s">
        <v>246</v>
      </c>
      <c r="D52" s="135"/>
      <c r="E52" s="134" t="s">
        <v>247</v>
      </c>
      <c r="F52" s="134" t="s">
        <v>247</v>
      </c>
      <c r="G52" s="134" t="s">
        <v>247</v>
      </c>
      <c r="H52" s="134" t="s">
        <v>247</v>
      </c>
      <c r="I52" s="134" t="s">
        <v>247</v>
      </c>
      <c r="J52" s="134" t="s">
        <v>247</v>
      </c>
      <c r="K52" s="134" t="s">
        <v>377</v>
      </c>
      <c r="L52" s="134">
        <v>13</v>
      </c>
      <c r="M52" s="134">
        <v>220169.747</v>
      </c>
      <c r="N52" s="134">
        <v>161794</v>
      </c>
      <c r="O52" s="134">
        <v>1065488.7239999999</v>
      </c>
      <c r="P52" s="134">
        <v>161794</v>
      </c>
      <c r="Q52" s="134" t="s">
        <v>267</v>
      </c>
      <c r="R52" s="134" t="s">
        <v>267</v>
      </c>
      <c r="S52" s="134" t="s">
        <v>267</v>
      </c>
      <c r="T52" s="136">
        <v>2.38783E+18</v>
      </c>
      <c r="U52" s="134">
        <v>12</v>
      </c>
      <c r="V52" s="134">
        <v>0.40276240740000002</v>
      </c>
      <c r="W52" s="134" t="b">
        <v>0</v>
      </c>
      <c r="X52" s="134">
        <v>0</v>
      </c>
      <c r="Y52" s="134">
        <v>27.36</v>
      </c>
      <c r="Z52" s="134">
        <v>97.36</v>
      </c>
    </row>
    <row r="53" spans="1:26">
      <c r="A53" s="295"/>
      <c r="B53" s="143" t="s">
        <v>57</v>
      </c>
      <c r="C53" s="134" t="s">
        <v>246</v>
      </c>
      <c r="D53" s="135"/>
      <c r="E53" s="134" t="s">
        <v>247</v>
      </c>
      <c r="F53" s="134" t="s">
        <v>247</v>
      </c>
      <c r="G53" s="134" t="s">
        <v>247</v>
      </c>
      <c r="H53" s="134" t="s">
        <v>247</v>
      </c>
      <c r="I53" s="134" t="s">
        <v>247</v>
      </c>
      <c r="J53" s="134" t="s">
        <v>247</v>
      </c>
      <c r="K53" s="134" t="s">
        <v>377</v>
      </c>
      <c r="L53" s="134">
        <v>11.7</v>
      </c>
      <c r="M53" s="134">
        <v>282426.6813</v>
      </c>
      <c r="N53" s="134">
        <v>77318</v>
      </c>
      <c r="O53" s="134">
        <v>1253335.828</v>
      </c>
      <c r="P53" s="134">
        <v>77318</v>
      </c>
      <c r="Q53" s="134" t="s">
        <v>267</v>
      </c>
      <c r="R53" s="134" t="s">
        <v>267</v>
      </c>
      <c r="S53" s="134" t="s">
        <v>267</v>
      </c>
      <c r="T53" s="136">
        <v>1.42102E+18</v>
      </c>
      <c r="U53" s="134">
        <v>5</v>
      </c>
      <c r="V53" s="134">
        <v>0.41247609819999997</v>
      </c>
      <c r="W53" s="134" t="b">
        <v>0</v>
      </c>
      <c r="X53" s="134">
        <v>0</v>
      </c>
      <c r="Y53" s="134">
        <v>29.04</v>
      </c>
      <c r="Z53" s="134">
        <v>99.04</v>
      </c>
    </row>
    <row r="54" spans="1:26">
      <c r="A54" s="295"/>
      <c r="B54" s="143" t="s">
        <v>58</v>
      </c>
      <c r="C54" s="134" t="s">
        <v>252</v>
      </c>
      <c r="D54" s="135"/>
      <c r="E54" s="134" t="s">
        <v>247</v>
      </c>
      <c r="F54" s="134" t="s">
        <v>247</v>
      </c>
      <c r="G54" s="134" t="s">
        <v>247</v>
      </c>
      <c r="H54" s="134" t="s">
        <v>247</v>
      </c>
      <c r="I54" s="134" t="s">
        <v>247</v>
      </c>
      <c r="J54" s="134" t="s">
        <v>247</v>
      </c>
      <c r="K54" s="134" t="s">
        <v>377</v>
      </c>
      <c r="L54" s="134">
        <v>10</v>
      </c>
      <c r="M54" s="134">
        <v>552851.46909999999</v>
      </c>
      <c r="N54" s="134">
        <v>187880</v>
      </c>
      <c r="O54" s="134">
        <v>1880037.0360000001</v>
      </c>
      <c r="P54" s="134">
        <v>187880</v>
      </c>
      <c r="Q54" s="134" t="s">
        <v>267</v>
      </c>
      <c r="R54" s="134" t="s">
        <v>267</v>
      </c>
      <c r="S54" s="134" t="s">
        <v>267</v>
      </c>
      <c r="T54" s="136">
        <v>6.64069E+18</v>
      </c>
      <c r="U54" s="134">
        <v>41</v>
      </c>
      <c r="V54" s="134">
        <v>0.36003308649999999</v>
      </c>
      <c r="W54" s="134" t="b">
        <v>0</v>
      </c>
      <c r="X54" s="134">
        <v>0</v>
      </c>
      <c r="Y54" s="134">
        <v>20.399999999999999</v>
      </c>
      <c r="Z54" s="134">
        <v>63.28</v>
      </c>
    </row>
    <row r="55" spans="1:26">
      <c r="A55" s="295"/>
      <c r="B55" s="143" t="s">
        <v>59</v>
      </c>
      <c r="C55" s="134" t="s">
        <v>246</v>
      </c>
      <c r="D55" s="135"/>
      <c r="E55" s="134" t="s">
        <v>247</v>
      </c>
      <c r="F55" s="134" t="s">
        <v>247</v>
      </c>
      <c r="G55" s="134" t="s">
        <v>247</v>
      </c>
      <c r="H55" s="134" t="s">
        <v>247</v>
      </c>
      <c r="I55" s="134" t="s">
        <v>247</v>
      </c>
      <c r="J55" s="134" t="s">
        <v>247</v>
      </c>
      <c r="K55" s="134" t="s">
        <v>377</v>
      </c>
      <c r="L55" s="134">
        <v>10</v>
      </c>
      <c r="M55" s="134">
        <v>1046854.78</v>
      </c>
      <c r="N55" s="134">
        <v>106103</v>
      </c>
      <c r="O55" s="134">
        <v>5550616.96</v>
      </c>
      <c r="P55" s="134">
        <v>106103</v>
      </c>
      <c r="Q55" s="134" t="s">
        <v>267</v>
      </c>
      <c r="R55" s="134" t="s">
        <v>267</v>
      </c>
      <c r="S55" s="134" t="s">
        <v>267</v>
      </c>
      <c r="T55" s="136">
        <v>3.26896E+19</v>
      </c>
      <c r="U55" s="134">
        <v>90</v>
      </c>
      <c r="V55" s="134">
        <v>9.8314273529999996E-2</v>
      </c>
      <c r="W55" s="134" t="b">
        <v>0</v>
      </c>
      <c r="X55" s="134">
        <v>0</v>
      </c>
      <c r="Y55" s="134">
        <v>8.64</v>
      </c>
      <c r="Z55" s="134">
        <v>78.64</v>
      </c>
    </row>
    <row r="56" spans="1:26">
      <c r="A56" s="295"/>
      <c r="B56" s="143" t="s">
        <v>60</v>
      </c>
      <c r="C56" s="134" t="s">
        <v>248</v>
      </c>
      <c r="D56" s="134" t="s">
        <v>249</v>
      </c>
      <c r="E56" s="134" t="s">
        <v>248</v>
      </c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4" t="s">
        <v>267</v>
      </c>
      <c r="R56" s="134" t="s">
        <v>267</v>
      </c>
      <c r="S56" s="134" t="s">
        <v>267</v>
      </c>
      <c r="T56" s="134" t="s">
        <v>267</v>
      </c>
      <c r="U56" s="134" t="s">
        <v>267</v>
      </c>
      <c r="V56" s="134" t="s">
        <v>267</v>
      </c>
      <c r="W56" s="134" t="b">
        <v>0</v>
      </c>
      <c r="X56" s="134">
        <v>0</v>
      </c>
      <c r="Y56" s="134">
        <v>0</v>
      </c>
      <c r="Z56" s="134">
        <v>0</v>
      </c>
    </row>
    <row r="57" spans="1:26">
      <c r="A57" s="295"/>
      <c r="B57" s="143" t="s">
        <v>61</v>
      </c>
      <c r="C57" s="134" t="s">
        <v>252</v>
      </c>
      <c r="D57" s="135"/>
      <c r="E57" s="134" t="s">
        <v>247</v>
      </c>
      <c r="F57" s="134" t="s">
        <v>247</v>
      </c>
      <c r="G57" s="134" t="s">
        <v>247</v>
      </c>
      <c r="H57" s="134" t="s">
        <v>247</v>
      </c>
      <c r="I57" s="134" t="s">
        <v>247</v>
      </c>
      <c r="J57" s="134" t="s">
        <v>247</v>
      </c>
      <c r="K57" s="134" t="s">
        <v>377</v>
      </c>
      <c r="L57" s="134">
        <v>7.8</v>
      </c>
      <c r="M57" s="134">
        <v>306551.37790000002</v>
      </c>
      <c r="N57" s="134">
        <v>93755</v>
      </c>
      <c r="O57" s="134">
        <v>1213870.5220000001</v>
      </c>
      <c r="P57" s="134">
        <v>93755</v>
      </c>
      <c r="Q57" s="134" t="s">
        <v>267</v>
      </c>
      <c r="R57" s="134" t="s">
        <v>267</v>
      </c>
      <c r="S57" s="134" t="s">
        <v>267</v>
      </c>
      <c r="T57" s="136">
        <v>1.07754E+18</v>
      </c>
      <c r="U57" s="134">
        <v>2</v>
      </c>
      <c r="V57" s="134">
        <v>0.4159271377</v>
      </c>
      <c r="W57" s="134" t="b">
        <v>0</v>
      </c>
      <c r="X57" s="134">
        <v>0</v>
      </c>
      <c r="Y57" s="134">
        <v>29.76</v>
      </c>
      <c r="Z57" s="134">
        <v>69.83</v>
      </c>
    </row>
    <row r="58" spans="1:26">
      <c r="A58" s="295"/>
      <c r="B58" s="143" t="s">
        <v>62</v>
      </c>
      <c r="C58" s="134" t="s">
        <v>246</v>
      </c>
      <c r="D58" s="135"/>
      <c r="E58" s="134" t="s">
        <v>247</v>
      </c>
      <c r="F58" s="134" t="s">
        <v>247</v>
      </c>
      <c r="G58" s="134" t="s">
        <v>247</v>
      </c>
      <c r="H58" s="134" t="s">
        <v>247</v>
      </c>
      <c r="I58" s="134" t="s">
        <v>247</v>
      </c>
      <c r="J58" s="134" t="s">
        <v>247</v>
      </c>
      <c r="K58" s="134" t="s">
        <v>377</v>
      </c>
      <c r="L58" s="134">
        <v>8.3000000000000007</v>
      </c>
      <c r="M58" s="134">
        <v>249668.97159999999</v>
      </c>
      <c r="N58" s="134">
        <v>279556</v>
      </c>
      <c r="O58" s="134">
        <v>1212333.1240000001</v>
      </c>
      <c r="P58" s="134">
        <v>279556</v>
      </c>
      <c r="Q58" s="134" t="s">
        <v>267</v>
      </c>
      <c r="R58" s="134" t="s">
        <v>267</v>
      </c>
      <c r="S58" s="134" t="s">
        <v>267</v>
      </c>
      <c r="T58" s="136">
        <v>3.41029E+18</v>
      </c>
      <c r="U58" s="134">
        <v>22</v>
      </c>
      <c r="V58" s="134">
        <v>0.39248959570000003</v>
      </c>
      <c r="W58" s="134" t="b">
        <v>0</v>
      </c>
      <c r="X58" s="134">
        <v>0</v>
      </c>
      <c r="Y58" s="134">
        <v>24.96</v>
      </c>
      <c r="Z58" s="134">
        <v>94.96</v>
      </c>
    </row>
    <row r="59" spans="1:26">
      <c r="A59" s="295"/>
      <c r="B59" s="143" t="s">
        <v>63</v>
      </c>
      <c r="C59" s="134" t="s">
        <v>246</v>
      </c>
      <c r="D59" s="135"/>
      <c r="E59" s="134" t="s">
        <v>247</v>
      </c>
      <c r="F59" s="134" t="s">
        <v>247</v>
      </c>
      <c r="G59" s="134" t="s">
        <v>247</v>
      </c>
      <c r="H59" s="134" t="s">
        <v>247</v>
      </c>
      <c r="I59" s="134" t="s">
        <v>247</v>
      </c>
      <c r="J59" s="134" t="s">
        <v>247</v>
      </c>
      <c r="K59" s="134" t="s">
        <v>377</v>
      </c>
      <c r="L59" s="134">
        <v>13</v>
      </c>
      <c r="M59" s="134">
        <v>1335161.7009999999</v>
      </c>
      <c r="N59" s="134">
        <v>179901</v>
      </c>
      <c r="O59" s="134">
        <v>6718393.5820000004</v>
      </c>
      <c r="P59" s="134">
        <v>179901</v>
      </c>
      <c r="Q59" s="134" t="s">
        <v>267</v>
      </c>
      <c r="R59" s="134" t="s">
        <v>267</v>
      </c>
      <c r="S59" s="134" t="s">
        <v>267</v>
      </c>
      <c r="T59" s="136">
        <v>1.05562E+20</v>
      </c>
      <c r="U59" s="134">
        <v>113</v>
      </c>
      <c r="V59" s="134">
        <v>-0.63384879409999995</v>
      </c>
      <c r="W59" s="134" t="b">
        <v>0</v>
      </c>
      <c r="X59" s="134">
        <v>0</v>
      </c>
      <c r="Y59" s="134">
        <v>3.12</v>
      </c>
      <c r="Z59" s="134">
        <v>73.12</v>
      </c>
    </row>
    <row r="60" spans="1:26">
      <c r="A60" s="295"/>
      <c r="B60" s="143" t="s">
        <v>64</v>
      </c>
      <c r="C60" s="134" t="s">
        <v>246</v>
      </c>
      <c r="D60" s="135"/>
      <c r="E60" s="134" t="s">
        <v>247</v>
      </c>
      <c r="F60" s="134" t="s">
        <v>247</v>
      </c>
      <c r="G60" s="134" t="s">
        <v>247</v>
      </c>
      <c r="H60" s="134" t="s">
        <v>247</v>
      </c>
      <c r="I60" s="134" t="s">
        <v>247</v>
      </c>
      <c r="J60" s="134" t="s">
        <v>247</v>
      </c>
      <c r="K60" s="134" t="s">
        <v>377</v>
      </c>
      <c r="L60" s="134">
        <v>10</v>
      </c>
      <c r="M60" s="134">
        <v>400107.14150000003</v>
      </c>
      <c r="N60" s="134">
        <v>273180</v>
      </c>
      <c r="O60" s="134">
        <v>2113185.5419999999</v>
      </c>
      <c r="P60" s="134">
        <v>273180</v>
      </c>
      <c r="Q60" s="134" t="s">
        <v>267</v>
      </c>
      <c r="R60" s="134" t="s">
        <v>267</v>
      </c>
      <c r="S60" s="134" t="s">
        <v>267</v>
      </c>
      <c r="T60" s="136">
        <v>1.2199E+19</v>
      </c>
      <c r="U60" s="134">
        <v>68</v>
      </c>
      <c r="V60" s="134">
        <v>0.3041877214</v>
      </c>
      <c r="W60" s="134" t="b">
        <v>0</v>
      </c>
      <c r="X60" s="134">
        <v>0</v>
      </c>
      <c r="Y60" s="134">
        <v>13.92</v>
      </c>
      <c r="Z60" s="134">
        <v>83.92</v>
      </c>
    </row>
    <row r="61" spans="1:26">
      <c r="A61" s="295"/>
      <c r="B61" s="143" t="s">
        <v>65</v>
      </c>
      <c r="C61" s="134" t="s">
        <v>252</v>
      </c>
      <c r="D61" s="135"/>
      <c r="E61" s="134" t="s">
        <v>247</v>
      </c>
      <c r="F61" s="134" t="s">
        <v>247</v>
      </c>
      <c r="G61" s="134" t="s">
        <v>247</v>
      </c>
      <c r="H61" s="134" t="s">
        <v>247</v>
      </c>
      <c r="I61" s="134" t="s">
        <v>247</v>
      </c>
      <c r="J61" s="134" t="s">
        <v>247</v>
      </c>
      <c r="K61" s="134" t="s">
        <v>377</v>
      </c>
      <c r="L61" s="134">
        <v>12</v>
      </c>
      <c r="M61" s="134">
        <v>444570.19750000001</v>
      </c>
      <c r="N61" s="134">
        <v>539245</v>
      </c>
      <c r="O61" s="134">
        <v>1637933.757</v>
      </c>
      <c r="P61" s="134">
        <v>539245</v>
      </c>
      <c r="Q61" s="134" t="s">
        <v>267</v>
      </c>
      <c r="R61" s="134" t="s">
        <v>267</v>
      </c>
      <c r="S61" s="134" t="s">
        <v>267</v>
      </c>
      <c r="T61" s="136">
        <v>1.73604E+19</v>
      </c>
      <c r="U61" s="134">
        <v>80</v>
      </c>
      <c r="V61" s="134">
        <v>0.25232999900000003</v>
      </c>
      <c r="W61" s="134" t="b">
        <v>0</v>
      </c>
      <c r="X61" s="134">
        <v>0</v>
      </c>
      <c r="Y61" s="134">
        <v>11.04</v>
      </c>
      <c r="Z61" s="134">
        <v>56.73</v>
      </c>
    </row>
    <row r="62" spans="1:26">
      <c r="A62" s="295"/>
      <c r="B62" s="143" t="s">
        <v>66</v>
      </c>
      <c r="C62" s="134" t="s">
        <v>246</v>
      </c>
      <c r="D62" s="135"/>
      <c r="E62" s="134" t="s">
        <v>247</v>
      </c>
      <c r="F62" s="134" t="s">
        <v>247</v>
      </c>
      <c r="G62" s="134" t="s">
        <v>247</v>
      </c>
      <c r="H62" s="134" t="s">
        <v>247</v>
      </c>
      <c r="I62" s="134" t="s">
        <v>247</v>
      </c>
      <c r="J62" s="134" t="s">
        <v>247</v>
      </c>
      <c r="K62" s="134" t="s">
        <v>377</v>
      </c>
      <c r="L62" s="134">
        <v>11</v>
      </c>
      <c r="M62" s="134">
        <v>450330.88059999997</v>
      </c>
      <c r="N62" s="134">
        <v>173059</v>
      </c>
      <c r="O62" s="134">
        <v>2437116.7579999999</v>
      </c>
      <c r="P62" s="134">
        <v>173059</v>
      </c>
      <c r="Q62" s="134" t="s">
        <v>267</v>
      </c>
      <c r="R62" s="134" t="s">
        <v>267</v>
      </c>
      <c r="S62" s="134" t="s">
        <v>267</v>
      </c>
      <c r="T62" s="136">
        <v>1.13068E+19</v>
      </c>
      <c r="U62" s="134">
        <v>65</v>
      </c>
      <c r="V62" s="134">
        <v>0.31315184930000001</v>
      </c>
      <c r="W62" s="134" t="b">
        <v>0</v>
      </c>
      <c r="X62" s="134">
        <v>0</v>
      </c>
      <c r="Y62" s="134">
        <v>14.64</v>
      </c>
      <c r="Z62" s="134">
        <v>84.64</v>
      </c>
    </row>
    <row r="63" spans="1:26">
      <c r="A63" s="296" t="s">
        <v>67</v>
      </c>
      <c r="B63" s="144" t="s">
        <v>68</v>
      </c>
      <c r="C63" s="134" t="s">
        <v>252</v>
      </c>
      <c r="D63" s="135"/>
      <c r="E63" s="134" t="s">
        <v>247</v>
      </c>
      <c r="F63" s="134" t="s">
        <v>247</v>
      </c>
      <c r="G63" s="134" t="s">
        <v>247</v>
      </c>
      <c r="H63" s="134" t="s">
        <v>247</v>
      </c>
      <c r="I63" s="134" t="s">
        <v>247</v>
      </c>
      <c r="J63" s="134" t="s">
        <v>247</v>
      </c>
      <c r="K63" s="134" t="s">
        <v>377</v>
      </c>
      <c r="L63" s="134">
        <v>10</v>
      </c>
      <c r="M63" s="134">
        <v>861318.54330000002</v>
      </c>
      <c r="N63" s="134">
        <v>112162</v>
      </c>
      <c r="O63" s="134">
        <v>3230111.0180000002</v>
      </c>
      <c r="P63" s="134">
        <v>112162</v>
      </c>
      <c r="Q63" s="134" t="s">
        <v>267</v>
      </c>
      <c r="R63" s="134" t="s">
        <v>267</v>
      </c>
      <c r="S63" s="134" t="s">
        <v>267</v>
      </c>
      <c r="T63" s="136">
        <v>1.17026E+19</v>
      </c>
      <c r="U63" s="134">
        <v>66</v>
      </c>
      <c r="V63" s="134">
        <v>0.30917559309999998</v>
      </c>
      <c r="W63" s="134" t="b">
        <v>0</v>
      </c>
      <c r="X63" s="134">
        <v>0</v>
      </c>
      <c r="Y63" s="134">
        <v>14.4</v>
      </c>
      <c r="Z63" s="134">
        <v>59.08</v>
      </c>
    </row>
    <row r="64" spans="1:26">
      <c r="A64" s="296"/>
      <c r="B64" s="144" t="s">
        <v>69</v>
      </c>
      <c r="C64" s="134" t="s">
        <v>246</v>
      </c>
      <c r="D64" s="135"/>
      <c r="E64" s="134" t="s">
        <v>247</v>
      </c>
      <c r="F64" s="134" t="s">
        <v>247</v>
      </c>
      <c r="G64" s="134" t="s">
        <v>247</v>
      </c>
      <c r="H64" s="134" t="s">
        <v>247</v>
      </c>
      <c r="I64" s="134" t="s">
        <v>247</v>
      </c>
      <c r="J64" s="134" t="s">
        <v>247</v>
      </c>
      <c r="K64" s="134" t="s">
        <v>377</v>
      </c>
      <c r="L64" s="134">
        <v>14</v>
      </c>
      <c r="M64" s="134">
        <v>1223365.655</v>
      </c>
      <c r="N64" s="134">
        <v>112580</v>
      </c>
      <c r="O64" s="134">
        <v>4949905.8540000003</v>
      </c>
      <c r="P64" s="134">
        <v>112580</v>
      </c>
      <c r="Q64" s="134" t="s">
        <v>267</v>
      </c>
      <c r="R64" s="134" t="s">
        <v>267</v>
      </c>
      <c r="S64" s="134" t="s">
        <v>267</v>
      </c>
      <c r="T64" s="136">
        <v>3.86174E+19</v>
      </c>
      <c r="U64" s="134">
        <v>96</v>
      </c>
      <c r="V64" s="134">
        <v>3.8756848560000001E-2</v>
      </c>
      <c r="W64" s="134" t="b">
        <v>0</v>
      </c>
      <c r="X64" s="134">
        <v>0</v>
      </c>
      <c r="Y64" s="134">
        <v>7.2</v>
      </c>
      <c r="Z64" s="134">
        <v>77.2</v>
      </c>
    </row>
    <row r="65" spans="1:26">
      <c r="A65" s="296"/>
      <c r="B65" s="141" t="s">
        <v>70</v>
      </c>
      <c r="C65" s="134" t="s">
        <v>248</v>
      </c>
      <c r="D65" s="134" t="s">
        <v>249</v>
      </c>
      <c r="E65" s="134" t="s">
        <v>248</v>
      </c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4" t="s">
        <v>267</v>
      </c>
      <c r="R65" s="134" t="s">
        <v>267</v>
      </c>
      <c r="S65" s="134" t="s">
        <v>267</v>
      </c>
      <c r="T65" s="134" t="s">
        <v>267</v>
      </c>
      <c r="U65" s="134" t="s">
        <v>267</v>
      </c>
      <c r="V65" s="134" t="s">
        <v>267</v>
      </c>
      <c r="W65" s="134" t="b">
        <v>0</v>
      </c>
      <c r="X65" s="134">
        <v>0</v>
      </c>
      <c r="Y65" s="134">
        <v>0</v>
      </c>
      <c r="Z65" s="134">
        <v>0</v>
      </c>
    </row>
    <row r="66" spans="1:26">
      <c r="A66" s="296"/>
      <c r="B66" s="139" t="s">
        <v>71</v>
      </c>
      <c r="C66" s="134" t="s">
        <v>248</v>
      </c>
      <c r="D66" s="134" t="s">
        <v>249</v>
      </c>
      <c r="E66" s="134" t="s">
        <v>248</v>
      </c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4" t="s">
        <v>267</v>
      </c>
      <c r="R66" s="134" t="s">
        <v>267</v>
      </c>
      <c r="S66" s="134" t="s">
        <v>267</v>
      </c>
      <c r="T66" s="134" t="s">
        <v>267</v>
      </c>
      <c r="U66" s="134" t="s">
        <v>267</v>
      </c>
      <c r="V66" s="134" t="s">
        <v>267</v>
      </c>
      <c r="W66" s="134" t="b">
        <v>0</v>
      </c>
      <c r="X66" s="134">
        <v>0</v>
      </c>
      <c r="Y66" s="134">
        <v>0</v>
      </c>
      <c r="Z66" s="134">
        <v>0</v>
      </c>
    </row>
    <row r="67" spans="1:26">
      <c r="A67" s="296"/>
      <c r="B67" s="144" t="s">
        <v>72</v>
      </c>
      <c r="C67" s="134" t="s">
        <v>248</v>
      </c>
      <c r="D67" s="134" t="s">
        <v>249</v>
      </c>
      <c r="E67" s="134" t="s">
        <v>248</v>
      </c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4" t="s">
        <v>267</v>
      </c>
      <c r="R67" s="134" t="s">
        <v>267</v>
      </c>
      <c r="S67" s="134" t="s">
        <v>267</v>
      </c>
      <c r="T67" s="134" t="s">
        <v>267</v>
      </c>
      <c r="U67" s="134" t="s">
        <v>267</v>
      </c>
      <c r="V67" s="134" t="s">
        <v>267</v>
      </c>
      <c r="W67" s="134" t="b">
        <v>0</v>
      </c>
      <c r="X67" s="134">
        <v>0</v>
      </c>
      <c r="Y67" s="134">
        <v>0</v>
      </c>
      <c r="Z67" s="134">
        <v>0</v>
      </c>
    </row>
    <row r="68" spans="1:26">
      <c r="A68" s="296"/>
      <c r="B68" s="141" t="s">
        <v>73</v>
      </c>
      <c r="C68" s="134" t="s">
        <v>248</v>
      </c>
      <c r="D68" s="134" t="s">
        <v>249</v>
      </c>
      <c r="E68" s="134" t="s">
        <v>248</v>
      </c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4" t="s">
        <v>267</v>
      </c>
      <c r="R68" s="134" t="s">
        <v>267</v>
      </c>
      <c r="S68" s="134" t="s">
        <v>267</v>
      </c>
      <c r="T68" s="134" t="s">
        <v>267</v>
      </c>
      <c r="U68" s="134" t="s">
        <v>267</v>
      </c>
      <c r="V68" s="134" t="s">
        <v>267</v>
      </c>
      <c r="W68" s="134" t="b">
        <v>0</v>
      </c>
      <c r="X68" s="134">
        <v>0</v>
      </c>
      <c r="Y68" s="134">
        <v>0</v>
      </c>
      <c r="Z68" s="134">
        <v>0</v>
      </c>
    </row>
    <row r="69" spans="1:26">
      <c r="A69" s="296"/>
      <c r="B69" s="144" t="s">
        <v>74</v>
      </c>
      <c r="C69" s="134" t="s">
        <v>248</v>
      </c>
      <c r="D69" s="134" t="s">
        <v>249</v>
      </c>
      <c r="E69" s="134" t="s">
        <v>248</v>
      </c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4" t="s">
        <v>267</v>
      </c>
      <c r="R69" s="134" t="s">
        <v>267</v>
      </c>
      <c r="S69" s="134" t="s">
        <v>267</v>
      </c>
      <c r="T69" s="134" t="s">
        <v>267</v>
      </c>
      <c r="U69" s="134" t="s">
        <v>267</v>
      </c>
      <c r="V69" s="134" t="s">
        <v>267</v>
      </c>
      <c r="W69" s="134" t="b">
        <v>0</v>
      </c>
      <c r="X69" s="134">
        <v>0</v>
      </c>
      <c r="Y69" s="134">
        <v>0</v>
      </c>
      <c r="Z69" s="134">
        <v>0</v>
      </c>
    </row>
    <row r="70" spans="1:26">
      <c r="A70" s="296"/>
      <c r="B70" s="144" t="s">
        <v>75</v>
      </c>
      <c r="C70" s="134" t="s">
        <v>246</v>
      </c>
      <c r="D70" s="135"/>
      <c r="E70" s="134" t="s">
        <v>247</v>
      </c>
      <c r="F70" s="134" t="s">
        <v>247</v>
      </c>
      <c r="G70" s="134" t="s">
        <v>247</v>
      </c>
      <c r="H70" s="134" t="s">
        <v>247</v>
      </c>
      <c r="I70" s="134" t="s">
        <v>247</v>
      </c>
      <c r="J70" s="134" t="s">
        <v>247</v>
      </c>
      <c r="K70" s="134" t="s">
        <v>377</v>
      </c>
      <c r="L70" s="134">
        <v>10</v>
      </c>
      <c r="M70" s="134">
        <v>415809.76409999997</v>
      </c>
      <c r="N70" s="134">
        <v>296550</v>
      </c>
      <c r="O70" s="134">
        <v>1571322.8419999999</v>
      </c>
      <c r="P70" s="134">
        <v>296550</v>
      </c>
      <c r="Q70" s="134" t="s">
        <v>267</v>
      </c>
      <c r="R70" s="134" t="s">
        <v>267</v>
      </c>
      <c r="S70" s="134" t="s">
        <v>267</v>
      </c>
      <c r="T70" s="136">
        <v>7.32198E+18</v>
      </c>
      <c r="U70" s="134">
        <v>49</v>
      </c>
      <c r="V70" s="134">
        <v>0.35318801840000003</v>
      </c>
      <c r="W70" s="134" t="b">
        <v>0</v>
      </c>
      <c r="X70" s="134">
        <v>0</v>
      </c>
      <c r="Y70" s="134">
        <v>18.48</v>
      </c>
      <c r="Z70" s="134">
        <v>88.48</v>
      </c>
    </row>
    <row r="71" spans="1:26">
      <c r="A71" s="296"/>
      <c r="B71" s="144" t="s">
        <v>76</v>
      </c>
      <c r="C71" s="134" t="s">
        <v>248</v>
      </c>
      <c r="D71" s="134" t="s">
        <v>249</v>
      </c>
      <c r="E71" s="134" t="s">
        <v>248</v>
      </c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4" t="s">
        <v>267</v>
      </c>
      <c r="R71" s="134" t="s">
        <v>267</v>
      </c>
      <c r="S71" s="134" t="s">
        <v>267</v>
      </c>
      <c r="T71" s="134" t="s">
        <v>267</v>
      </c>
      <c r="U71" s="134" t="s">
        <v>267</v>
      </c>
      <c r="V71" s="134" t="s">
        <v>267</v>
      </c>
      <c r="W71" s="134" t="b">
        <v>0</v>
      </c>
      <c r="X71" s="134">
        <v>0</v>
      </c>
      <c r="Y71" s="134">
        <v>0</v>
      </c>
      <c r="Z71" s="134">
        <v>0</v>
      </c>
    </row>
    <row r="72" spans="1:26">
      <c r="A72" s="296"/>
      <c r="B72" s="144" t="s">
        <v>77</v>
      </c>
      <c r="C72" s="134" t="s">
        <v>246</v>
      </c>
      <c r="D72" s="135"/>
      <c r="E72" s="134" t="s">
        <v>247</v>
      </c>
      <c r="F72" s="134" t="s">
        <v>247</v>
      </c>
      <c r="G72" s="134" t="s">
        <v>247</v>
      </c>
      <c r="H72" s="134" t="s">
        <v>247</v>
      </c>
      <c r="I72" s="134" t="s">
        <v>247</v>
      </c>
      <c r="J72" s="134" t="s">
        <v>247</v>
      </c>
      <c r="K72" s="134" t="s">
        <v>377</v>
      </c>
      <c r="L72" s="134">
        <v>17</v>
      </c>
      <c r="M72" s="134">
        <v>411478.28909999999</v>
      </c>
      <c r="N72" s="134">
        <v>380846</v>
      </c>
      <c r="O72" s="134">
        <v>1565613.41</v>
      </c>
      <c r="P72" s="134">
        <v>380846</v>
      </c>
      <c r="Q72" s="134" t="s">
        <v>267</v>
      </c>
      <c r="R72" s="134" t="s">
        <v>267</v>
      </c>
      <c r="S72" s="134" t="s">
        <v>267</v>
      </c>
      <c r="T72" s="136">
        <v>1.58697E+19</v>
      </c>
      <c r="U72" s="134">
        <v>78</v>
      </c>
      <c r="V72" s="134">
        <v>0.26730796280000002</v>
      </c>
      <c r="W72" s="134" t="b">
        <v>0</v>
      </c>
      <c r="X72" s="134">
        <v>0</v>
      </c>
      <c r="Y72" s="134">
        <v>11.52</v>
      </c>
      <c r="Z72" s="134">
        <v>81.52</v>
      </c>
    </row>
    <row r="73" spans="1:26">
      <c r="A73" s="296"/>
      <c r="B73" s="144" t="s">
        <v>78</v>
      </c>
      <c r="C73" s="134" t="s">
        <v>246</v>
      </c>
      <c r="D73" s="135"/>
      <c r="E73" s="134" t="s">
        <v>247</v>
      </c>
      <c r="F73" s="134" t="s">
        <v>247</v>
      </c>
      <c r="G73" s="134" t="s">
        <v>247</v>
      </c>
      <c r="H73" s="134" t="s">
        <v>247</v>
      </c>
      <c r="I73" s="134" t="s">
        <v>247</v>
      </c>
      <c r="J73" s="134" t="s">
        <v>247</v>
      </c>
      <c r="K73" s="134" t="s">
        <v>377</v>
      </c>
      <c r="L73" s="134">
        <v>10</v>
      </c>
      <c r="M73" s="134">
        <v>367444.35570000001</v>
      </c>
      <c r="N73" s="134">
        <v>179656</v>
      </c>
      <c r="O73" s="134">
        <v>2233142.5860000001</v>
      </c>
      <c r="P73" s="134">
        <v>179656</v>
      </c>
      <c r="Q73" s="134" t="s">
        <v>267</v>
      </c>
      <c r="R73" s="134" t="s">
        <v>267</v>
      </c>
      <c r="S73" s="134" t="s">
        <v>267</v>
      </c>
      <c r="T73" s="136">
        <v>8.95931E+18</v>
      </c>
      <c r="U73" s="134">
        <v>54</v>
      </c>
      <c r="V73" s="134">
        <v>0.33673747520000002</v>
      </c>
      <c r="W73" s="134" t="b">
        <v>0</v>
      </c>
      <c r="X73" s="134">
        <v>0</v>
      </c>
      <c r="Y73" s="134">
        <v>17.28</v>
      </c>
      <c r="Z73" s="134">
        <v>87.28</v>
      </c>
    </row>
    <row r="74" spans="1:26">
      <c r="A74" s="296"/>
      <c r="B74" s="144" t="s">
        <v>79</v>
      </c>
      <c r="C74" s="134" t="s">
        <v>246</v>
      </c>
      <c r="D74" s="135"/>
      <c r="E74" s="134" t="s">
        <v>247</v>
      </c>
      <c r="F74" s="134" t="s">
        <v>247</v>
      </c>
      <c r="G74" s="134" t="s">
        <v>247</v>
      </c>
      <c r="H74" s="134" t="s">
        <v>247</v>
      </c>
      <c r="I74" s="134" t="s">
        <v>247</v>
      </c>
      <c r="J74" s="134" t="s">
        <v>247</v>
      </c>
      <c r="K74" s="134" t="s">
        <v>377</v>
      </c>
      <c r="L74" s="134">
        <v>12</v>
      </c>
      <c r="M74" s="134">
        <v>791680.85730000003</v>
      </c>
      <c r="N74" s="134">
        <v>131680</v>
      </c>
      <c r="O74" s="134">
        <v>2663102.7650000001</v>
      </c>
      <c r="P74" s="134">
        <v>131680</v>
      </c>
      <c r="Q74" s="134" t="s">
        <v>267</v>
      </c>
      <c r="R74" s="134" t="s">
        <v>267</v>
      </c>
      <c r="S74" s="134" t="s">
        <v>267</v>
      </c>
      <c r="T74" s="136">
        <v>1.12067E+19</v>
      </c>
      <c r="U74" s="134">
        <v>64</v>
      </c>
      <c r="V74" s="134">
        <v>0.31415774610000002</v>
      </c>
      <c r="W74" s="134" t="b">
        <v>0</v>
      </c>
      <c r="X74" s="134">
        <v>0</v>
      </c>
      <c r="Y74" s="134">
        <v>14.88</v>
      </c>
      <c r="Z74" s="134">
        <v>84.88</v>
      </c>
    </row>
    <row r="75" spans="1:26">
      <c r="A75" s="296"/>
      <c r="B75" s="144" t="s">
        <v>80</v>
      </c>
      <c r="C75" s="134" t="s">
        <v>246</v>
      </c>
      <c r="D75" s="135"/>
      <c r="E75" s="134" t="s">
        <v>247</v>
      </c>
      <c r="F75" s="134" t="s">
        <v>247</v>
      </c>
      <c r="G75" s="134" t="s">
        <v>247</v>
      </c>
      <c r="H75" s="134" t="s">
        <v>247</v>
      </c>
      <c r="I75" s="134" t="s">
        <v>247</v>
      </c>
      <c r="J75" s="134" t="s">
        <v>247</v>
      </c>
      <c r="K75" s="134" t="s">
        <v>377</v>
      </c>
      <c r="L75" s="134">
        <v>8.1</v>
      </c>
      <c r="M75" s="134">
        <v>262093.1765</v>
      </c>
      <c r="N75" s="134">
        <v>146308</v>
      </c>
      <c r="O75" s="134">
        <v>1191765.2220000001</v>
      </c>
      <c r="P75" s="134">
        <v>146308</v>
      </c>
      <c r="Q75" s="134" t="s">
        <v>267</v>
      </c>
      <c r="R75" s="134" t="s">
        <v>267</v>
      </c>
      <c r="S75" s="134" t="s">
        <v>267</v>
      </c>
      <c r="T75" s="136">
        <v>1.6832E+18</v>
      </c>
      <c r="U75" s="134">
        <v>7</v>
      </c>
      <c r="V75" s="134">
        <v>0.40984201180000002</v>
      </c>
      <c r="W75" s="134" t="b">
        <v>0</v>
      </c>
      <c r="X75" s="134">
        <v>0</v>
      </c>
      <c r="Y75" s="134">
        <v>28.56</v>
      </c>
      <c r="Z75" s="134">
        <v>98.56</v>
      </c>
    </row>
    <row r="76" spans="1:26">
      <c r="A76" s="296"/>
      <c r="B76" s="144" t="s">
        <v>81</v>
      </c>
      <c r="C76" s="134" t="s">
        <v>252</v>
      </c>
      <c r="D76" s="135"/>
      <c r="E76" s="134" t="s">
        <v>247</v>
      </c>
      <c r="F76" s="134" t="s">
        <v>247</v>
      </c>
      <c r="G76" s="134" t="s">
        <v>247</v>
      </c>
      <c r="H76" s="134" t="s">
        <v>247</v>
      </c>
      <c r="I76" s="134" t="s">
        <v>247</v>
      </c>
      <c r="J76" s="134" t="s">
        <v>247</v>
      </c>
      <c r="K76" s="134" t="s">
        <v>377</v>
      </c>
      <c r="L76" s="134">
        <v>10</v>
      </c>
      <c r="M76" s="134">
        <v>551729.66720000003</v>
      </c>
      <c r="N76" s="134">
        <v>239258</v>
      </c>
      <c r="O76" s="134">
        <v>2538995.5159999998</v>
      </c>
      <c r="P76" s="134">
        <v>239258</v>
      </c>
      <c r="Q76" s="134" t="s">
        <v>267</v>
      </c>
      <c r="R76" s="134" t="s">
        <v>267</v>
      </c>
      <c r="S76" s="134" t="s">
        <v>267</v>
      </c>
      <c r="T76" s="136">
        <v>1.54238E+19</v>
      </c>
      <c r="U76" s="134">
        <v>77</v>
      </c>
      <c r="V76" s="134">
        <v>0.27178789120000002</v>
      </c>
      <c r="W76" s="134" t="b">
        <v>0</v>
      </c>
      <c r="X76" s="134">
        <v>0</v>
      </c>
      <c r="Y76" s="134">
        <v>11.76</v>
      </c>
      <c r="Z76" s="134">
        <v>57.23</v>
      </c>
    </row>
    <row r="77" spans="1:26">
      <c r="A77" s="296"/>
      <c r="B77" s="144" t="s">
        <v>82</v>
      </c>
      <c r="C77" s="134" t="s">
        <v>246</v>
      </c>
      <c r="D77" s="135"/>
      <c r="E77" s="134" t="s">
        <v>247</v>
      </c>
      <c r="F77" s="134" t="s">
        <v>247</v>
      </c>
      <c r="G77" s="134" t="s">
        <v>247</v>
      </c>
      <c r="H77" s="134" t="s">
        <v>247</v>
      </c>
      <c r="I77" s="134" t="s">
        <v>247</v>
      </c>
      <c r="J77" s="134" t="s">
        <v>247</v>
      </c>
      <c r="K77" s="134" t="s">
        <v>377</v>
      </c>
      <c r="L77" s="134">
        <v>15</v>
      </c>
      <c r="M77" s="134">
        <v>1141257.825</v>
      </c>
      <c r="N77" s="134">
        <v>498648</v>
      </c>
      <c r="O77" s="134">
        <v>5917167.0360000003</v>
      </c>
      <c r="P77" s="134">
        <v>498648</v>
      </c>
      <c r="Q77" s="134" t="s">
        <v>267</v>
      </c>
      <c r="R77" s="134" t="s">
        <v>267</v>
      </c>
      <c r="S77" s="134" t="s">
        <v>267</v>
      </c>
      <c r="T77" s="136">
        <v>2.61886E+20</v>
      </c>
      <c r="U77" s="134">
        <v>122</v>
      </c>
      <c r="V77" s="134">
        <v>-2.2044698930000002</v>
      </c>
      <c r="W77" s="134" t="b">
        <v>0</v>
      </c>
      <c r="X77" s="134">
        <v>0</v>
      </c>
      <c r="Y77" s="134">
        <v>0.96</v>
      </c>
      <c r="Z77" s="134">
        <v>70.959999999999994</v>
      </c>
    </row>
    <row r="78" spans="1:26">
      <c r="A78" s="296"/>
      <c r="B78" s="144" t="s">
        <v>83</v>
      </c>
      <c r="C78" s="134" t="s">
        <v>246</v>
      </c>
      <c r="D78" s="135"/>
      <c r="E78" s="134" t="s">
        <v>247</v>
      </c>
      <c r="F78" s="135"/>
      <c r="G78" s="135"/>
      <c r="H78" s="135"/>
      <c r="I78" s="134" t="s">
        <v>247</v>
      </c>
      <c r="J78" s="134" t="s">
        <v>247</v>
      </c>
      <c r="K78" s="134" t="s">
        <v>0</v>
      </c>
      <c r="L78" s="134">
        <v>14</v>
      </c>
      <c r="M78" s="134">
        <v>0</v>
      </c>
      <c r="N78" s="134">
        <v>0</v>
      </c>
      <c r="O78" s="134">
        <v>4111904.12</v>
      </c>
      <c r="P78" s="134">
        <v>85148</v>
      </c>
      <c r="Q78" s="136">
        <v>2.01553E+19</v>
      </c>
      <c r="R78" s="134">
        <v>9</v>
      </c>
      <c r="S78" s="134">
        <v>-1.3377468690000001</v>
      </c>
      <c r="T78" s="134" t="s">
        <v>267</v>
      </c>
      <c r="U78" s="134" t="s">
        <v>267</v>
      </c>
      <c r="V78" s="134" t="s">
        <v>267</v>
      </c>
      <c r="W78" s="134" t="b">
        <v>0</v>
      </c>
      <c r="X78" s="134">
        <v>1.1100000000000001</v>
      </c>
      <c r="Y78" s="134">
        <v>0</v>
      </c>
      <c r="Z78" s="134">
        <v>61.11</v>
      </c>
    </row>
    <row r="79" spans="1:26">
      <c r="A79" s="296"/>
      <c r="B79" s="144" t="s">
        <v>84</v>
      </c>
      <c r="C79" s="134" t="s">
        <v>248</v>
      </c>
      <c r="D79" s="134" t="s">
        <v>249</v>
      </c>
      <c r="E79" s="134" t="s">
        <v>248</v>
      </c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4" t="s">
        <v>267</v>
      </c>
      <c r="R79" s="134" t="s">
        <v>267</v>
      </c>
      <c r="S79" s="134" t="s">
        <v>267</v>
      </c>
      <c r="T79" s="134" t="s">
        <v>267</v>
      </c>
      <c r="U79" s="134" t="s">
        <v>267</v>
      </c>
      <c r="V79" s="134" t="s">
        <v>267</v>
      </c>
      <c r="W79" s="134" t="b">
        <v>0</v>
      </c>
      <c r="X79" s="134">
        <v>0</v>
      </c>
      <c r="Y79" s="134">
        <v>0</v>
      </c>
      <c r="Z79" s="134">
        <v>0</v>
      </c>
    </row>
    <row r="80" spans="1:26">
      <c r="A80" s="296"/>
      <c r="B80" s="144" t="s">
        <v>85</v>
      </c>
      <c r="C80" s="134" t="s">
        <v>246</v>
      </c>
      <c r="D80" s="135"/>
      <c r="E80" s="134" t="s">
        <v>247</v>
      </c>
      <c r="F80" s="134" t="s">
        <v>247</v>
      </c>
      <c r="G80" s="134" t="s">
        <v>247</v>
      </c>
      <c r="H80" s="134" t="s">
        <v>247</v>
      </c>
      <c r="I80" s="134" t="s">
        <v>247</v>
      </c>
      <c r="J80" s="134" t="s">
        <v>247</v>
      </c>
      <c r="K80" s="134" t="s">
        <v>377</v>
      </c>
      <c r="L80" s="134">
        <v>15</v>
      </c>
      <c r="M80" s="134">
        <v>777599.58609999996</v>
      </c>
      <c r="N80" s="134">
        <v>207110</v>
      </c>
      <c r="O80" s="134">
        <v>3505331.4980000001</v>
      </c>
      <c r="P80" s="134">
        <v>207110</v>
      </c>
      <c r="Q80" s="134" t="s">
        <v>267</v>
      </c>
      <c r="R80" s="134" t="s">
        <v>267</v>
      </c>
      <c r="S80" s="134" t="s">
        <v>267</v>
      </c>
      <c r="T80" s="136">
        <v>3.81725E+19</v>
      </c>
      <c r="U80" s="134">
        <v>95</v>
      </c>
      <c r="V80" s="134">
        <v>4.3227033259999999E-2</v>
      </c>
      <c r="W80" s="134" t="b">
        <v>0</v>
      </c>
      <c r="X80" s="134">
        <v>0</v>
      </c>
      <c r="Y80" s="134">
        <v>7.44</v>
      </c>
      <c r="Z80" s="134">
        <v>77.44</v>
      </c>
    </row>
    <row r="81" spans="1:26">
      <c r="A81" s="296"/>
      <c r="B81" s="144" t="s">
        <v>86</v>
      </c>
      <c r="C81" s="134" t="s">
        <v>246</v>
      </c>
      <c r="D81" s="135"/>
      <c r="E81" s="134" t="s">
        <v>247</v>
      </c>
      <c r="F81" s="134" t="s">
        <v>247</v>
      </c>
      <c r="G81" s="134" t="s">
        <v>247</v>
      </c>
      <c r="H81" s="134" t="s">
        <v>247</v>
      </c>
      <c r="I81" s="134" t="s">
        <v>247</v>
      </c>
      <c r="J81" s="134" t="s">
        <v>247</v>
      </c>
      <c r="K81" s="134" t="s">
        <v>377</v>
      </c>
      <c r="L81" s="134">
        <v>8.5</v>
      </c>
      <c r="M81" s="134">
        <v>465226.75219999999</v>
      </c>
      <c r="N81" s="134">
        <v>189997</v>
      </c>
      <c r="O81" s="134">
        <v>1798441.9240000001</v>
      </c>
      <c r="P81" s="134">
        <v>189997</v>
      </c>
      <c r="Q81" s="134" t="s">
        <v>267</v>
      </c>
      <c r="R81" s="134" t="s">
        <v>267</v>
      </c>
      <c r="S81" s="134" t="s">
        <v>267</v>
      </c>
      <c r="T81" s="136">
        <v>5.22346E+18</v>
      </c>
      <c r="U81" s="134">
        <v>35</v>
      </c>
      <c r="V81" s="134">
        <v>0.37427226419999998</v>
      </c>
      <c r="W81" s="134" t="b">
        <v>0</v>
      </c>
      <c r="X81" s="134">
        <v>0</v>
      </c>
      <c r="Y81" s="134">
        <v>21.84</v>
      </c>
      <c r="Z81" s="134">
        <v>91.84</v>
      </c>
    </row>
    <row r="82" spans="1:26">
      <c r="A82" s="296"/>
      <c r="B82" s="144" t="s">
        <v>87</v>
      </c>
      <c r="C82" s="134" t="s">
        <v>246</v>
      </c>
      <c r="D82" s="135"/>
      <c r="E82" s="134" t="s">
        <v>247</v>
      </c>
      <c r="F82" s="134" t="s">
        <v>247</v>
      </c>
      <c r="G82" s="134" t="s">
        <v>247</v>
      </c>
      <c r="H82" s="134" t="s">
        <v>247</v>
      </c>
      <c r="I82" s="134" t="s">
        <v>247</v>
      </c>
      <c r="J82" s="134" t="s">
        <v>247</v>
      </c>
      <c r="K82" s="134" t="s">
        <v>377</v>
      </c>
      <c r="L82" s="134">
        <v>13</v>
      </c>
      <c r="M82" s="134">
        <v>1003173.493</v>
      </c>
      <c r="N82" s="134">
        <v>32381</v>
      </c>
      <c r="O82" s="134">
        <v>2943077.4920000001</v>
      </c>
      <c r="P82" s="134">
        <v>32381</v>
      </c>
      <c r="Q82" s="134" t="s">
        <v>267</v>
      </c>
      <c r="R82" s="134" t="s">
        <v>267</v>
      </c>
      <c r="S82" s="134" t="s">
        <v>267</v>
      </c>
      <c r="T82" s="136">
        <v>3.64617E+18</v>
      </c>
      <c r="U82" s="134">
        <v>25</v>
      </c>
      <c r="V82" s="134">
        <v>0.39011962020000002</v>
      </c>
      <c r="W82" s="134" t="b">
        <v>0</v>
      </c>
      <c r="X82" s="134">
        <v>0</v>
      </c>
      <c r="Y82" s="134">
        <v>24.24</v>
      </c>
      <c r="Z82" s="134">
        <v>94.24</v>
      </c>
    </row>
    <row r="83" spans="1:26">
      <c r="A83" s="297" t="s">
        <v>88</v>
      </c>
      <c r="B83" s="145" t="s">
        <v>89</v>
      </c>
      <c r="C83" s="134" t="s">
        <v>246</v>
      </c>
      <c r="D83" s="135"/>
      <c r="E83" s="134" t="s">
        <v>247</v>
      </c>
      <c r="F83" s="134" t="s">
        <v>247</v>
      </c>
      <c r="G83" s="134" t="s">
        <v>247</v>
      </c>
      <c r="H83" s="134" t="s">
        <v>247</v>
      </c>
      <c r="I83" s="134" t="s">
        <v>247</v>
      </c>
      <c r="J83" s="134" t="s">
        <v>247</v>
      </c>
      <c r="K83" s="134" t="s">
        <v>377</v>
      </c>
      <c r="L83" s="134">
        <v>13</v>
      </c>
      <c r="M83" s="134">
        <v>311876.23869999999</v>
      </c>
      <c r="N83" s="134">
        <v>292842</v>
      </c>
      <c r="O83" s="134">
        <v>1470961.5689999999</v>
      </c>
      <c r="P83" s="134">
        <v>292842</v>
      </c>
      <c r="Q83" s="134" t="s">
        <v>267</v>
      </c>
      <c r="R83" s="134" t="s">
        <v>267</v>
      </c>
      <c r="S83" s="134" t="s">
        <v>267</v>
      </c>
      <c r="T83" s="136">
        <v>8.2372E+18</v>
      </c>
      <c r="U83" s="134">
        <v>51</v>
      </c>
      <c r="V83" s="134">
        <v>0.3439927136</v>
      </c>
      <c r="W83" s="134" t="b">
        <v>0</v>
      </c>
      <c r="X83" s="134">
        <v>0</v>
      </c>
      <c r="Y83" s="134">
        <v>18</v>
      </c>
      <c r="Z83" s="134">
        <v>88</v>
      </c>
    </row>
    <row r="84" spans="1:26">
      <c r="A84" s="297"/>
      <c r="B84" s="145" t="s">
        <v>90</v>
      </c>
      <c r="C84" s="134" t="s">
        <v>246</v>
      </c>
      <c r="D84" s="135"/>
      <c r="E84" s="134" t="s">
        <v>247</v>
      </c>
      <c r="F84" s="134" t="s">
        <v>247</v>
      </c>
      <c r="G84" s="134" t="s">
        <v>247</v>
      </c>
      <c r="H84" s="134" t="s">
        <v>247</v>
      </c>
      <c r="I84" s="134" t="s">
        <v>247</v>
      </c>
      <c r="J84" s="134" t="s">
        <v>247</v>
      </c>
      <c r="K84" s="134" t="s">
        <v>377</v>
      </c>
      <c r="L84" s="134">
        <v>13</v>
      </c>
      <c r="M84" s="134">
        <v>753380.18669999996</v>
      </c>
      <c r="N84" s="134">
        <v>193855</v>
      </c>
      <c r="O84" s="134">
        <v>4272271.87</v>
      </c>
      <c r="P84" s="134">
        <v>193855</v>
      </c>
      <c r="Q84" s="134" t="s">
        <v>267</v>
      </c>
      <c r="R84" s="134" t="s">
        <v>267</v>
      </c>
      <c r="S84" s="134" t="s">
        <v>267</v>
      </c>
      <c r="T84" s="136">
        <v>4.59979E+19</v>
      </c>
      <c r="U84" s="134">
        <v>101</v>
      </c>
      <c r="V84" s="134">
        <v>-3.5396464619999998E-2</v>
      </c>
      <c r="W84" s="134" t="b">
        <v>0</v>
      </c>
      <c r="X84" s="134">
        <v>0</v>
      </c>
      <c r="Y84" s="134">
        <v>6</v>
      </c>
      <c r="Z84" s="134">
        <v>76</v>
      </c>
    </row>
    <row r="85" spans="1:26">
      <c r="A85" s="297"/>
      <c r="B85" s="145" t="s">
        <v>91</v>
      </c>
      <c r="C85" s="134" t="s">
        <v>252</v>
      </c>
      <c r="D85" s="135"/>
      <c r="E85" s="134" t="s">
        <v>247</v>
      </c>
      <c r="F85" s="134" t="s">
        <v>247</v>
      </c>
      <c r="G85" s="134" t="s">
        <v>247</v>
      </c>
      <c r="H85" s="134" t="s">
        <v>247</v>
      </c>
      <c r="I85" s="134" t="s">
        <v>247</v>
      </c>
      <c r="J85" s="134" t="s">
        <v>247</v>
      </c>
      <c r="K85" s="134" t="s">
        <v>377</v>
      </c>
      <c r="L85" s="134">
        <v>18.5</v>
      </c>
      <c r="M85" s="134">
        <v>1268395.6140000001</v>
      </c>
      <c r="N85" s="134">
        <v>19939</v>
      </c>
      <c r="O85" s="134">
        <v>4679856.5959999999</v>
      </c>
      <c r="P85" s="134">
        <v>19939</v>
      </c>
      <c r="Q85" s="134" t="s">
        <v>267</v>
      </c>
      <c r="R85" s="134" t="s">
        <v>267</v>
      </c>
      <c r="S85" s="134" t="s">
        <v>267</v>
      </c>
      <c r="T85" s="136">
        <v>8.07868E+18</v>
      </c>
      <c r="U85" s="134">
        <v>50</v>
      </c>
      <c r="V85" s="134">
        <v>0.34558538830000002</v>
      </c>
      <c r="W85" s="134" t="b">
        <v>0</v>
      </c>
      <c r="X85" s="134">
        <v>0</v>
      </c>
      <c r="Y85" s="134">
        <v>18.239999999999998</v>
      </c>
      <c r="Z85" s="134">
        <v>61.77</v>
      </c>
    </row>
    <row r="86" spans="1:26">
      <c r="A86" s="297"/>
      <c r="B86" s="145" t="s">
        <v>92</v>
      </c>
      <c r="C86" s="134" t="s">
        <v>246</v>
      </c>
      <c r="D86" s="135"/>
      <c r="E86" s="134" t="s">
        <v>247</v>
      </c>
      <c r="F86" s="134" t="s">
        <v>247</v>
      </c>
      <c r="G86" s="134" t="s">
        <v>247</v>
      </c>
      <c r="H86" s="134" t="s">
        <v>247</v>
      </c>
      <c r="I86" s="134" t="s">
        <v>247</v>
      </c>
      <c r="J86" s="134" t="s">
        <v>247</v>
      </c>
      <c r="K86" s="134" t="s">
        <v>377</v>
      </c>
      <c r="L86" s="134">
        <v>8</v>
      </c>
      <c r="M86" s="134">
        <v>266165.64669999998</v>
      </c>
      <c r="N86" s="134">
        <v>228268</v>
      </c>
      <c r="O86" s="134">
        <v>1348918.996</v>
      </c>
      <c r="P86" s="134">
        <v>228268</v>
      </c>
      <c r="Q86" s="134" t="s">
        <v>267</v>
      </c>
      <c r="R86" s="134" t="s">
        <v>267</v>
      </c>
      <c r="S86" s="134" t="s">
        <v>267</v>
      </c>
      <c r="T86" s="136">
        <v>3.32282E+18</v>
      </c>
      <c r="U86" s="134">
        <v>20</v>
      </c>
      <c r="V86" s="134">
        <v>0.39336839159999998</v>
      </c>
      <c r="W86" s="134" t="b">
        <v>0</v>
      </c>
      <c r="X86" s="134">
        <v>0</v>
      </c>
      <c r="Y86" s="134">
        <v>25.44</v>
      </c>
      <c r="Z86" s="134">
        <v>95.44</v>
      </c>
    </row>
    <row r="87" spans="1:26">
      <c r="A87" s="297"/>
      <c r="B87" s="145" t="s">
        <v>93</v>
      </c>
      <c r="C87" s="134" t="s">
        <v>252</v>
      </c>
      <c r="D87" s="135"/>
      <c r="E87" s="134" t="s">
        <v>247</v>
      </c>
      <c r="F87" s="134" t="s">
        <v>247</v>
      </c>
      <c r="G87" s="134" t="s">
        <v>247</v>
      </c>
      <c r="H87" s="134" t="s">
        <v>247</v>
      </c>
      <c r="I87" s="134" t="s">
        <v>247</v>
      </c>
      <c r="J87" s="134" t="s">
        <v>247</v>
      </c>
      <c r="K87" s="134" t="s">
        <v>377</v>
      </c>
      <c r="L87" s="134">
        <v>10</v>
      </c>
      <c r="M87" s="134">
        <v>771113.42830000003</v>
      </c>
      <c r="N87" s="134">
        <v>201209</v>
      </c>
      <c r="O87" s="134">
        <v>2971650.7</v>
      </c>
      <c r="P87" s="134">
        <v>201209</v>
      </c>
      <c r="Q87" s="134" t="s">
        <v>267</v>
      </c>
      <c r="R87" s="134" t="s">
        <v>267</v>
      </c>
      <c r="S87" s="134" t="s">
        <v>267</v>
      </c>
      <c r="T87" s="136">
        <v>1.77682E+19</v>
      </c>
      <c r="U87" s="134">
        <v>81</v>
      </c>
      <c r="V87" s="134">
        <v>0.24823309039999999</v>
      </c>
      <c r="W87" s="134" t="b">
        <v>0</v>
      </c>
      <c r="X87" s="134">
        <v>0</v>
      </c>
      <c r="Y87" s="134">
        <v>10.8</v>
      </c>
      <c r="Z87" s="134">
        <v>56.56</v>
      </c>
    </row>
    <row r="88" spans="1:26">
      <c r="A88" s="297"/>
      <c r="B88" s="145" t="s">
        <v>94</v>
      </c>
      <c r="C88" s="134" t="s">
        <v>246</v>
      </c>
      <c r="D88" s="135"/>
      <c r="E88" s="134" t="s">
        <v>247</v>
      </c>
      <c r="F88" s="134" t="s">
        <v>247</v>
      </c>
      <c r="G88" s="134" t="s">
        <v>247</v>
      </c>
      <c r="H88" s="134" t="s">
        <v>247</v>
      </c>
      <c r="I88" s="134" t="s">
        <v>247</v>
      </c>
      <c r="J88" s="134" t="s">
        <v>247</v>
      </c>
      <c r="K88" s="134" t="s">
        <v>377</v>
      </c>
      <c r="L88" s="134">
        <v>9.8000000000000007</v>
      </c>
      <c r="M88" s="134">
        <v>840728.33860000002</v>
      </c>
      <c r="N88" s="134">
        <v>88590</v>
      </c>
      <c r="O88" s="134">
        <v>2790212.7340000002</v>
      </c>
      <c r="P88" s="134">
        <v>88590</v>
      </c>
      <c r="Q88" s="134" t="s">
        <v>267</v>
      </c>
      <c r="R88" s="134" t="s">
        <v>267</v>
      </c>
      <c r="S88" s="134" t="s">
        <v>267</v>
      </c>
      <c r="T88" s="136">
        <v>6.75905E+18</v>
      </c>
      <c r="U88" s="134">
        <v>42</v>
      </c>
      <c r="V88" s="134">
        <v>0.35884396340000002</v>
      </c>
      <c r="W88" s="134" t="b">
        <v>0</v>
      </c>
      <c r="X88" s="134">
        <v>0</v>
      </c>
      <c r="Y88" s="134">
        <v>20.16</v>
      </c>
      <c r="Z88" s="134">
        <v>90.16</v>
      </c>
    </row>
    <row r="89" spans="1:26">
      <c r="A89" s="297"/>
      <c r="B89" s="145" t="s">
        <v>95</v>
      </c>
      <c r="C89" s="134" t="s">
        <v>248</v>
      </c>
      <c r="D89" s="134" t="s">
        <v>249</v>
      </c>
      <c r="E89" s="134" t="s">
        <v>248</v>
      </c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4" t="s">
        <v>267</v>
      </c>
      <c r="R89" s="134" t="s">
        <v>267</v>
      </c>
      <c r="S89" s="134" t="s">
        <v>267</v>
      </c>
      <c r="T89" s="134" t="s">
        <v>267</v>
      </c>
      <c r="U89" s="134" t="s">
        <v>267</v>
      </c>
      <c r="V89" s="134" t="s">
        <v>267</v>
      </c>
      <c r="W89" s="134" t="b">
        <v>0</v>
      </c>
      <c r="X89" s="134">
        <v>0</v>
      </c>
      <c r="Y89" s="134">
        <v>0</v>
      </c>
      <c r="Z89" s="134">
        <v>0</v>
      </c>
    </row>
    <row r="90" spans="1:26">
      <c r="A90" s="297"/>
      <c r="B90" s="145" t="s">
        <v>96</v>
      </c>
      <c r="C90" s="134" t="s">
        <v>246</v>
      </c>
      <c r="D90" s="135"/>
      <c r="E90" s="134" t="s">
        <v>247</v>
      </c>
      <c r="F90" s="134" t="s">
        <v>247</v>
      </c>
      <c r="G90" s="134" t="s">
        <v>247</v>
      </c>
      <c r="H90" s="134" t="s">
        <v>247</v>
      </c>
      <c r="I90" s="134" t="s">
        <v>247</v>
      </c>
      <c r="J90" s="134" t="s">
        <v>247</v>
      </c>
      <c r="K90" s="134" t="s">
        <v>377</v>
      </c>
      <c r="L90" s="134">
        <v>20</v>
      </c>
      <c r="M90" s="134">
        <v>1027498.534</v>
      </c>
      <c r="N90" s="134">
        <v>55278</v>
      </c>
      <c r="O90" s="134">
        <v>5456776.1409999998</v>
      </c>
      <c r="P90" s="134">
        <v>55278</v>
      </c>
      <c r="Q90" s="134" t="s">
        <v>267</v>
      </c>
      <c r="R90" s="134" t="s">
        <v>267</v>
      </c>
      <c r="S90" s="134" t="s">
        <v>267</v>
      </c>
      <c r="T90" s="136">
        <v>3.29196E+19</v>
      </c>
      <c r="U90" s="134">
        <v>91</v>
      </c>
      <c r="V90" s="134">
        <v>9.6003820520000005E-2</v>
      </c>
      <c r="W90" s="134" t="b">
        <v>0</v>
      </c>
      <c r="X90" s="134">
        <v>0</v>
      </c>
      <c r="Y90" s="134">
        <v>8.4</v>
      </c>
      <c r="Z90" s="134">
        <v>78.400000000000006</v>
      </c>
    </row>
    <row r="91" spans="1:26">
      <c r="A91" s="297"/>
      <c r="B91" s="145" t="s">
        <v>97</v>
      </c>
      <c r="C91" s="134" t="s">
        <v>246</v>
      </c>
      <c r="D91" s="135"/>
      <c r="E91" s="134" t="s">
        <v>247</v>
      </c>
      <c r="F91" s="134" t="s">
        <v>247</v>
      </c>
      <c r="G91" s="134" t="s">
        <v>247</v>
      </c>
      <c r="H91" s="134" t="s">
        <v>247</v>
      </c>
      <c r="I91" s="134" t="s">
        <v>247</v>
      </c>
      <c r="J91" s="134" t="s">
        <v>247</v>
      </c>
      <c r="K91" s="134" t="s">
        <v>377</v>
      </c>
      <c r="L91" s="134">
        <v>15</v>
      </c>
      <c r="M91" s="134">
        <v>744607.9449</v>
      </c>
      <c r="N91" s="134">
        <v>194311</v>
      </c>
      <c r="O91" s="134">
        <v>4716386.4859999996</v>
      </c>
      <c r="P91" s="134">
        <v>194311</v>
      </c>
      <c r="Q91" s="134" t="s">
        <v>267</v>
      </c>
      <c r="R91" s="134" t="s">
        <v>267</v>
      </c>
      <c r="S91" s="134" t="s">
        <v>267</v>
      </c>
      <c r="T91" s="136">
        <v>6.48347E+19</v>
      </c>
      <c r="U91" s="134">
        <v>107</v>
      </c>
      <c r="V91" s="134">
        <v>-0.22465315659999999</v>
      </c>
      <c r="W91" s="134" t="b">
        <v>0</v>
      </c>
      <c r="X91" s="134">
        <v>0</v>
      </c>
      <c r="Y91" s="134">
        <v>4.5599999999999996</v>
      </c>
      <c r="Z91" s="134">
        <v>74.56</v>
      </c>
    </row>
    <row r="92" spans="1:26">
      <c r="A92" s="297"/>
      <c r="B92" s="145" t="s">
        <v>98</v>
      </c>
      <c r="C92" s="134" t="s">
        <v>246</v>
      </c>
      <c r="D92" s="135"/>
      <c r="E92" s="134" t="s">
        <v>247</v>
      </c>
      <c r="F92" s="134" t="s">
        <v>247</v>
      </c>
      <c r="G92" s="134" t="s">
        <v>247</v>
      </c>
      <c r="H92" s="134" t="s">
        <v>247</v>
      </c>
      <c r="I92" s="134" t="s">
        <v>247</v>
      </c>
      <c r="J92" s="134" t="s">
        <v>247</v>
      </c>
      <c r="K92" s="134" t="s">
        <v>377</v>
      </c>
      <c r="L92" s="134">
        <v>8.1999999999999993</v>
      </c>
      <c r="M92" s="134">
        <v>639608.66830000002</v>
      </c>
      <c r="N92" s="134">
        <v>167390</v>
      </c>
      <c r="O92" s="134">
        <v>2615337.8160000001</v>
      </c>
      <c r="P92" s="134">
        <v>167390</v>
      </c>
      <c r="Q92" s="134" t="s">
        <v>267</v>
      </c>
      <c r="R92" s="134" t="s">
        <v>267</v>
      </c>
      <c r="S92" s="134" t="s">
        <v>267</v>
      </c>
      <c r="T92" s="136">
        <v>9.38856E+18</v>
      </c>
      <c r="U92" s="134">
        <v>56</v>
      </c>
      <c r="V92" s="134">
        <v>0.33242474049999998</v>
      </c>
      <c r="W92" s="134" t="b">
        <v>0</v>
      </c>
      <c r="X92" s="134">
        <v>0</v>
      </c>
      <c r="Y92" s="134">
        <v>16.8</v>
      </c>
      <c r="Z92" s="134">
        <v>86.8</v>
      </c>
    </row>
    <row r="93" spans="1:26">
      <c r="A93" s="297"/>
      <c r="B93" s="145" t="s">
        <v>99</v>
      </c>
      <c r="C93" s="134" t="s">
        <v>252</v>
      </c>
      <c r="D93" s="135"/>
      <c r="E93" s="134" t="s">
        <v>247</v>
      </c>
      <c r="F93" s="134" t="s">
        <v>247</v>
      </c>
      <c r="G93" s="134" t="s">
        <v>247</v>
      </c>
      <c r="H93" s="134" t="s">
        <v>247</v>
      </c>
      <c r="I93" s="134" t="s">
        <v>247</v>
      </c>
      <c r="J93" s="134" t="s">
        <v>247</v>
      </c>
      <c r="K93" s="134" t="s">
        <v>377</v>
      </c>
      <c r="L93" s="134">
        <v>15</v>
      </c>
      <c r="M93" s="134">
        <v>936763.71649999998</v>
      </c>
      <c r="N93" s="134">
        <v>30613</v>
      </c>
      <c r="O93" s="134">
        <v>3715501.4040000001</v>
      </c>
      <c r="P93" s="134">
        <v>30613</v>
      </c>
      <c r="Q93" s="134" t="s">
        <v>267</v>
      </c>
      <c r="R93" s="134" t="s">
        <v>267</v>
      </c>
      <c r="S93" s="134" t="s">
        <v>267</v>
      </c>
      <c r="T93" s="136">
        <v>6.33916E+18</v>
      </c>
      <c r="U93" s="134">
        <v>38</v>
      </c>
      <c r="V93" s="134">
        <v>0.3630625965</v>
      </c>
      <c r="W93" s="134" t="b">
        <v>0</v>
      </c>
      <c r="X93" s="134">
        <v>0</v>
      </c>
      <c r="Y93" s="134">
        <v>21.12</v>
      </c>
      <c r="Z93" s="134">
        <v>63.78</v>
      </c>
    </row>
    <row r="94" spans="1:26">
      <c r="A94" s="297"/>
      <c r="B94" s="145" t="s">
        <v>100</v>
      </c>
      <c r="C94" s="134" t="s">
        <v>246</v>
      </c>
      <c r="D94" s="135"/>
      <c r="E94" s="134" t="s">
        <v>247</v>
      </c>
      <c r="F94" s="134" t="s">
        <v>247</v>
      </c>
      <c r="G94" s="134" t="s">
        <v>247</v>
      </c>
      <c r="H94" s="134" t="s">
        <v>247</v>
      </c>
      <c r="I94" s="134" t="s">
        <v>247</v>
      </c>
      <c r="J94" s="134" t="s">
        <v>247</v>
      </c>
      <c r="K94" s="134" t="s">
        <v>377</v>
      </c>
      <c r="L94" s="134">
        <v>10</v>
      </c>
      <c r="M94" s="134">
        <v>1053001.557</v>
      </c>
      <c r="N94" s="134">
        <v>26781</v>
      </c>
      <c r="O94" s="134">
        <v>3265081.2</v>
      </c>
      <c r="P94" s="134">
        <v>26781</v>
      </c>
      <c r="Q94" s="134" t="s">
        <v>267</v>
      </c>
      <c r="R94" s="134" t="s">
        <v>267</v>
      </c>
      <c r="S94" s="134" t="s">
        <v>267</v>
      </c>
      <c r="T94" s="136">
        <v>2.85506E+18</v>
      </c>
      <c r="U94" s="134">
        <v>16</v>
      </c>
      <c r="V94" s="134">
        <v>0.3980680935</v>
      </c>
      <c r="W94" s="134" t="b">
        <v>0</v>
      </c>
      <c r="X94" s="134">
        <v>0</v>
      </c>
      <c r="Y94" s="134">
        <v>26.4</v>
      </c>
      <c r="Z94" s="134">
        <v>96.4</v>
      </c>
    </row>
    <row r="95" spans="1:26">
      <c r="A95" s="297"/>
      <c r="B95" s="145" t="s">
        <v>101</v>
      </c>
      <c r="C95" s="134" t="s">
        <v>248</v>
      </c>
      <c r="D95" s="134" t="s">
        <v>249</v>
      </c>
      <c r="E95" s="134" t="s">
        <v>248</v>
      </c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4" t="s">
        <v>267</v>
      </c>
      <c r="R95" s="134" t="s">
        <v>267</v>
      </c>
      <c r="S95" s="134" t="s">
        <v>267</v>
      </c>
      <c r="T95" s="134" t="s">
        <v>267</v>
      </c>
      <c r="U95" s="134" t="s">
        <v>267</v>
      </c>
      <c r="V95" s="134" t="s">
        <v>267</v>
      </c>
      <c r="W95" s="134" t="b">
        <v>0</v>
      </c>
      <c r="X95" s="134">
        <v>0</v>
      </c>
      <c r="Y95" s="134">
        <v>0</v>
      </c>
      <c r="Z95" s="134">
        <v>0</v>
      </c>
    </row>
    <row r="96" spans="1:26">
      <c r="A96" s="297"/>
      <c r="B96" s="145" t="s">
        <v>102</v>
      </c>
      <c r="C96" s="134" t="s">
        <v>246</v>
      </c>
      <c r="D96" s="135"/>
      <c r="E96" s="134" t="s">
        <v>247</v>
      </c>
      <c r="F96" s="134" t="s">
        <v>247</v>
      </c>
      <c r="G96" s="134" t="s">
        <v>247</v>
      </c>
      <c r="H96" s="134" t="s">
        <v>247</v>
      </c>
      <c r="I96" s="134" t="s">
        <v>247</v>
      </c>
      <c r="J96" s="134" t="s">
        <v>247</v>
      </c>
      <c r="K96" s="134" t="s">
        <v>377</v>
      </c>
      <c r="L96" s="134">
        <v>9</v>
      </c>
      <c r="M96" s="134">
        <v>1001089.95</v>
      </c>
      <c r="N96" s="134">
        <v>41203</v>
      </c>
      <c r="O96" s="134">
        <v>3107423.3590000002</v>
      </c>
      <c r="P96" s="134">
        <v>41203</v>
      </c>
      <c r="Q96" s="134" t="s">
        <v>267</v>
      </c>
      <c r="R96" s="134" t="s">
        <v>267</v>
      </c>
      <c r="S96" s="134" t="s">
        <v>267</v>
      </c>
      <c r="T96" s="136">
        <v>3.58074E+18</v>
      </c>
      <c r="U96" s="134">
        <v>24</v>
      </c>
      <c r="V96" s="134">
        <v>0.39077706429999998</v>
      </c>
      <c r="W96" s="134" t="b">
        <v>0</v>
      </c>
      <c r="X96" s="134">
        <v>0</v>
      </c>
      <c r="Y96" s="134">
        <v>24.48</v>
      </c>
      <c r="Z96" s="134">
        <v>94.48</v>
      </c>
    </row>
    <row r="97" spans="1:26">
      <c r="A97" s="297"/>
      <c r="B97" s="139" t="s">
        <v>103</v>
      </c>
      <c r="C97" s="134" t="s">
        <v>248</v>
      </c>
      <c r="D97" s="134" t="s">
        <v>249</v>
      </c>
      <c r="E97" s="134" t="s">
        <v>248</v>
      </c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4" t="s">
        <v>267</v>
      </c>
      <c r="R97" s="134" t="s">
        <v>267</v>
      </c>
      <c r="S97" s="134" t="s">
        <v>267</v>
      </c>
      <c r="T97" s="134" t="s">
        <v>267</v>
      </c>
      <c r="U97" s="134" t="s">
        <v>267</v>
      </c>
      <c r="V97" s="134" t="s">
        <v>267</v>
      </c>
      <c r="W97" s="134" t="b">
        <v>0</v>
      </c>
      <c r="X97" s="134">
        <v>0</v>
      </c>
      <c r="Y97" s="134">
        <v>0</v>
      </c>
      <c r="Z97" s="134">
        <v>0</v>
      </c>
    </row>
    <row r="98" spans="1:26">
      <c r="A98" s="297"/>
      <c r="B98" s="145" t="s">
        <v>104</v>
      </c>
      <c r="C98" s="134" t="s">
        <v>246</v>
      </c>
      <c r="D98" s="135"/>
      <c r="E98" s="134" t="s">
        <v>247</v>
      </c>
      <c r="F98" s="134" t="s">
        <v>247</v>
      </c>
      <c r="G98" s="134" t="s">
        <v>247</v>
      </c>
      <c r="H98" s="134" t="s">
        <v>247</v>
      </c>
      <c r="I98" s="134" t="s">
        <v>247</v>
      </c>
      <c r="J98" s="134" t="s">
        <v>247</v>
      </c>
      <c r="K98" s="134" t="s">
        <v>377</v>
      </c>
      <c r="L98" s="134">
        <v>10</v>
      </c>
      <c r="M98" s="134">
        <v>361173.74040000001</v>
      </c>
      <c r="N98" s="134">
        <v>140170</v>
      </c>
      <c r="O98" s="134">
        <v>1716257.2039999999</v>
      </c>
      <c r="P98" s="134">
        <v>140170</v>
      </c>
      <c r="Q98" s="134" t="s">
        <v>267</v>
      </c>
      <c r="R98" s="134" t="s">
        <v>267</v>
      </c>
      <c r="S98" s="134" t="s">
        <v>267</v>
      </c>
      <c r="T98" s="136">
        <v>4.12876E+18</v>
      </c>
      <c r="U98" s="134">
        <v>28</v>
      </c>
      <c r="V98" s="134">
        <v>0.38527093610000002</v>
      </c>
      <c r="W98" s="134" t="b">
        <v>0</v>
      </c>
      <c r="X98" s="134">
        <v>0</v>
      </c>
      <c r="Y98" s="134">
        <v>23.52</v>
      </c>
      <c r="Z98" s="134">
        <v>93.52</v>
      </c>
    </row>
    <row r="99" spans="1:26">
      <c r="A99" s="297"/>
      <c r="B99" s="145" t="s">
        <v>105</v>
      </c>
      <c r="C99" s="134" t="s">
        <v>246</v>
      </c>
      <c r="D99" s="135"/>
      <c r="E99" s="134" t="s">
        <v>247</v>
      </c>
      <c r="F99" s="134" t="s">
        <v>247</v>
      </c>
      <c r="G99" s="134" t="s">
        <v>247</v>
      </c>
      <c r="H99" s="134" t="s">
        <v>247</v>
      </c>
      <c r="I99" s="134" t="s">
        <v>247</v>
      </c>
      <c r="J99" s="134" t="s">
        <v>247</v>
      </c>
      <c r="K99" s="134" t="s">
        <v>377</v>
      </c>
      <c r="L99" s="134">
        <v>15</v>
      </c>
      <c r="M99" s="134">
        <v>776874.63249999995</v>
      </c>
      <c r="N99" s="134">
        <v>206338</v>
      </c>
      <c r="O99" s="134">
        <v>2992180.81</v>
      </c>
      <c r="P99" s="134">
        <v>206338</v>
      </c>
      <c r="Q99" s="134" t="s">
        <v>267</v>
      </c>
      <c r="R99" s="134" t="s">
        <v>267</v>
      </c>
      <c r="S99" s="134" t="s">
        <v>267</v>
      </c>
      <c r="T99" s="136">
        <v>2.77106E+19</v>
      </c>
      <c r="U99" s="134">
        <v>87</v>
      </c>
      <c r="V99" s="134">
        <v>0.14833954029999999</v>
      </c>
      <c r="W99" s="134" t="b">
        <v>0</v>
      </c>
      <c r="X99" s="134">
        <v>0</v>
      </c>
      <c r="Y99" s="134">
        <v>9.36</v>
      </c>
      <c r="Z99" s="134">
        <v>79.36</v>
      </c>
    </row>
    <row r="100" spans="1:26">
      <c r="A100" s="297"/>
      <c r="B100" s="145" t="s">
        <v>106</v>
      </c>
      <c r="C100" s="134" t="s">
        <v>246</v>
      </c>
      <c r="D100" s="135"/>
      <c r="E100" s="134" t="s">
        <v>247</v>
      </c>
      <c r="F100" s="134" t="s">
        <v>247</v>
      </c>
      <c r="G100" s="134" t="s">
        <v>247</v>
      </c>
      <c r="H100" s="134" t="s">
        <v>247</v>
      </c>
      <c r="I100" s="134" t="s">
        <v>247</v>
      </c>
      <c r="J100" s="134" t="s">
        <v>247</v>
      </c>
      <c r="K100" s="134" t="s">
        <v>377</v>
      </c>
      <c r="L100" s="134">
        <v>8</v>
      </c>
      <c r="M100" s="134">
        <v>343449.12920000002</v>
      </c>
      <c r="N100" s="134">
        <v>332676</v>
      </c>
      <c r="O100" s="134">
        <v>1399392.824</v>
      </c>
      <c r="P100" s="134">
        <v>332676</v>
      </c>
      <c r="Q100" s="134" t="s">
        <v>267</v>
      </c>
      <c r="R100" s="134" t="s">
        <v>267</v>
      </c>
      <c r="S100" s="134" t="s">
        <v>267</v>
      </c>
      <c r="T100" s="136">
        <v>5.21184E+18</v>
      </c>
      <c r="U100" s="134">
        <v>34</v>
      </c>
      <c r="V100" s="134">
        <v>0.37438908059999998</v>
      </c>
      <c r="W100" s="134" t="b">
        <v>0</v>
      </c>
      <c r="X100" s="134">
        <v>0</v>
      </c>
      <c r="Y100" s="134">
        <v>22.08</v>
      </c>
      <c r="Z100" s="134">
        <v>92.08</v>
      </c>
    </row>
    <row r="101" spans="1:26">
      <c r="A101" s="297"/>
      <c r="B101" s="145" t="s">
        <v>107</v>
      </c>
      <c r="C101" s="134" t="s">
        <v>248</v>
      </c>
      <c r="D101" s="134" t="s">
        <v>249</v>
      </c>
      <c r="E101" s="134" t="s">
        <v>248</v>
      </c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4" t="s">
        <v>267</v>
      </c>
      <c r="R101" s="134" t="s">
        <v>267</v>
      </c>
      <c r="S101" s="134" t="s">
        <v>267</v>
      </c>
      <c r="T101" s="134" t="s">
        <v>267</v>
      </c>
      <c r="U101" s="134" t="s">
        <v>267</v>
      </c>
      <c r="V101" s="134" t="s">
        <v>267</v>
      </c>
      <c r="W101" s="134" t="b">
        <v>0</v>
      </c>
      <c r="X101" s="134">
        <v>0</v>
      </c>
      <c r="Y101" s="134">
        <v>0</v>
      </c>
      <c r="Z101" s="134">
        <v>0</v>
      </c>
    </row>
    <row r="102" spans="1:26">
      <c r="A102" s="297"/>
      <c r="B102" s="145" t="s">
        <v>108</v>
      </c>
      <c r="C102" s="134" t="s">
        <v>246</v>
      </c>
      <c r="D102" s="135"/>
      <c r="E102" s="134" t="s">
        <v>247</v>
      </c>
      <c r="F102" s="135"/>
      <c r="G102" s="135"/>
      <c r="H102" s="135"/>
      <c r="I102" s="134" t="s">
        <v>247</v>
      </c>
      <c r="J102" s="134" t="s">
        <v>247</v>
      </c>
      <c r="K102" s="134" t="s">
        <v>0</v>
      </c>
      <c r="L102" s="134">
        <v>15</v>
      </c>
      <c r="M102" s="134">
        <v>0</v>
      </c>
      <c r="N102" s="134">
        <v>0</v>
      </c>
      <c r="O102" s="134">
        <v>3351638.8539999998</v>
      </c>
      <c r="P102" s="134">
        <v>85148</v>
      </c>
      <c r="Q102" s="136">
        <v>1.43476E+19</v>
      </c>
      <c r="R102" s="134">
        <v>5</v>
      </c>
      <c r="S102" s="134">
        <v>-0.225708242</v>
      </c>
      <c r="T102" s="134" t="s">
        <v>267</v>
      </c>
      <c r="U102" s="134" t="s">
        <v>267</v>
      </c>
      <c r="V102" s="134" t="s">
        <v>267</v>
      </c>
      <c r="W102" s="134" t="b">
        <v>0</v>
      </c>
      <c r="X102" s="134">
        <v>5.56</v>
      </c>
      <c r="Y102" s="134">
        <v>0</v>
      </c>
      <c r="Z102" s="134">
        <v>65.56</v>
      </c>
    </row>
    <row r="103" spans="1:26">
      <c r="A103" s="288" t="s">
        <v>109</v>
      </c>
      <c r="B103" s="146" t="s">
        <v>110</v>
      </c>
      <c r="C103" s="134" t="s">
        <v>246</v>
      </c>
      <c r="D103" s="135"/>
      <c r="E103" s="134" t="s">
        <v>247</v>
      </c>
      <c r="F103" s="134" t="s">
        <v>247</v>
      </c>
      <c r="G103" s="134" t="s">
        <v>247</v>
      </c>
      <c r="H103" s="134" t="s">
        <v>247</v>
      </c>
      <c r="I103" s="134" t="s">
        <v>247</v>
      </c>
      <c r="J103" s="134" t="s">
        <v>247</v>
      </c>
      <c r="K103" s="134" t="s">
        <v>377</v>
      </c>
      <c r="L103" s="134">
        <v>8.8000000000000007</v>
      </c>
      <c r="M103" s="134">
        <v>435095.98090000002</v>
      </c>
      <c r="N103" s="134">
        <v>341242</v>
      </c>
      <c r="O103" s="134">
        <v>1716257.2039999999</v>
      </c>
      <c r="P103" s="134">
        <v>341242</v>
      </c>
      <c r="Q103" s="134" t="s">
        <v>267</v>
      </c>
      <c r="R103" s="134" t="s">
        <v>267</v>
      </c>
      <c r="S103" s="134" t="s">
        <v>267</v>
      </c>
      <c r="T103" s="136">
        <v>8.84525E+18</v>
      </c>
      <c r="U103" s="134">
        <v>53</v>
      </c>
      <c r="V103" s="134">
        <v>0.33788351630000002</v>
      </c>
      <c r="W103" s="134" t="b">
        <v>0</v>
      </c>
      <c r="X103" s="134">
        <v>0</v>
      </c>
      <c r="Y103" s="134">
        <v>17.52</v>
      </c>
      <c r="Z103" s="134">
        <v>87.52</v>
      </c>
    </row>
    <row r="104" spans="1:26">
      <c r="A104" s="288"/>
      <c r="B104" s="146" t="s">
        <v>111</v>
      </c>
      <c r="C104" s="134" t="s">
        <v>246</v>
      </c>
      <c r="D104" s="135"/>
      <c r="E104" s="134" t="s">
        <v>247</v>
      </c>
      <c r="F104" s="134" t="s">
        <v>247</v>
      </c>
      <c r="G104" s="134" t="s">
        <v>247</v>
      </c>
      <c r="H104" s="134" t="s">
        <v>247</v>
      </c>
      <c r="I104" s="134" t="s">
        <v>247</v>
      </c>
      <c r="J104" s="134" t="s">
        <v>247</v>
      </c>
      <c r="K104" s="134" t="s">
        <v>377</v>
      </c>
      <c r="L104" s="134">
        <v>9</v>
      </c>
      <c r="M104" s="134">
        <v>634840.22320000001</v>
      </c>
      <c r="N104" s="134">
        <v>167523</v>
      </c>
      <c r="O104" s="134">
        <v>2599330.7549999999</v>
      </c>
      <c r="P104" s="134">
        <v>167523</v>
      </c>
      <c r="Q104" s="134" t="s">
        <v>267</v>
      </c>
      <c r="R104" s="134" t="s">
        <v>267</v>
      </c>
      <c r="S104" s="134" t="s">
        <v>267</v>
      </c>
      <c r="T104" s="136">
        <v>1.01869E+19</v>
      </c>
      <c r="U104" s="134">
        <v>58</v>
      </c>
      <c r="V104" s="134">
        <v>0.32440412870000002</v>
      </c>
      <c r="W104" s="134" t="b">
        <v>0</v>
      </c>
      <c r="X104" s="134">
        <v>0</v>
      </c>
      <c r="Y104" s="134">
        <v>16.32</v>
      </c>
      <c r="Z104" s="134">
        <v>86.32</v>
      </c>
    </row>
    <row r="105" spans="1:26">
      <c r="A105" s="288"/>
      <c r="B105" s="146" t="s">
        <v>112</v>
      </c>
      <c r="C105" s="134" t="s">
        <v>246</v>
      </c>
      <c r="D105" s="135"/>
      <c r="E105" s="134" t="s">
        <v>247</v>
      </c>
      <c r="F105" s="134" t="s">
        <v>247</v>
      </c>
      <c r="G105" s="134" t="s">
        <v>247</v>
      </c>
      <c r="H105" s="134" t="s">
        <v>247</v>
      </c>
      <c r="I105" s="134" t="s">
        <v>247</v>
      </c>
      <c r="J105" s="134" t="s">
        <v>247</v>
      </c>
      <c r="K105" s="134" t="s">
        <v>377</v>
      </c>
      <c r="L105" s="134">
        <v>20</v>
      </c>
      <c r="M105" s="134">
        <v>669669.91760000004</v>
      </c>
      <c r="N105" s="134">
        <v>192711</v>
      </c>
      <c r="O105" s="134">
        <v>4368183.5999999996</v>
      </c>
      <c r="P105" s="134">
        <v>192711</v>
      </c>
      <c r="Q105" s="134" t="s">
        <v>267</v>
      </c>
      <c r="R105" s="134" t="s">
        <v>267</v>
      </c>
      <c r="S105" s="134" t="s">
        <v>267</v>
      </c>
      <c r="T105" s="136">
        <v>7.35425E+19</v>
      </c>
      <c r="U105" s="134">
        <v>108</v>
      </c>
      <c r="V105" s="134">
        <v>-0.31214202169999999</v>
      </c>
      <c r="W105" s="134" t="b">
        <v>0</v>
      </c>
      <c r="X105" s="134">
        <v>0</v>
      </c>
      <c r="Y105" s="134">
        <v>4.32</v>
      </c>
      <c r="Z105" s="134">
        <v>74.319999999999993</v>
      </c>
    </row>
    <row r="106" spans="1:26">
      <c r="A106" s="288"/>
      <c r="B106" s="146" t="s">
        <v>113</v>
      </c>
      <c r="C106" s="134" t="s">
        <v>265</v>
      </c>
      <c r="D106" s="135"/>
      <c r="E106" s="134" t="s">
        <v>247</v>
      </c>
      <c r="F106" s="134" t="s">
        <v>247</v>
      </c>
      <c r="G106" s="134" t="s">
        <v>247</v>
      </c>
      <c r="H106" s="134" t="s">
        <v>247</v>
      </c>
      <c r="I106" s="134" t="s">
        <v>247</v>
      </c>
      <c r="J106" s="134" t="s">
        <v>247</v>
      </c>
      <c r="K106" s="134" t="s">
        <v>377</v>
      </c>
      <c r="L106" s="134">
        <v>15</v>
      </c>
      <c r="M106" s="134">
        <v>611522.96640000003</v>
      </c>
      <c r="N106" s="134">
        <v>168906</v>
      </c>
      <c r="O106" s="134">
        <v>3269947.4810000001</v>
      </c>
      <c r="P106" s="134">
        <v>168906</v>
      </c>
      <c r="Q106" s="134" t="s">
        <v>267</v>
      </c>
      <c r="R106" s="134" t="s">
        <v>267</v>
      </c>
      <c r="S106" s="134" t="s">
        <v>267</v>
      </c>
      <c r="T106" s="134" t="s">
        <v>267</v>
      </c>
      <c r="U106" s="134" t="s">
        <v>267</v>
      </c>
      <c r="V106" s="134" t="s">
        <v>267</v>
      </c>
      <c r="W106" s="134" t="b">
        <v>0</v>
      </c>
      <c r="X106" s="134">
        <v>0</v>
      </c>
      <c r="Y106" s="134">
        <v>0</v>
      </c>
      <c r="Z106" s="134">
        <v>35</v>
      </c>
    </row>
    <row r="107" spans="1:26">
      <c r="A107" s="288"/>
      <c r="B107" s="146" t="s">
        <v>114</v>
      </c>
      <c r="C107" s="134" t="s">
        <v>246</v>
      </c>
      <c r="D107" s="135"/>
      <c r="E107" s="134" t="s">
        <v>247</v>
      </c>
      <c r="F107" s="134" t="s">
        <v>247</v>
      </c>
      <c r="G107" s="134" t="s">
        <v>247</v>
      </c>
      <c r="H107" s="134" t="s">
        <v>247</v>
      </c>
      <c r="I107" s="134" t="s">
        <v>247</v>
      </c>
      <c r="J107" s="134" t="s">
        <v>247</v>
      </c>
      <c r="K107" s="134" t="s">
        <v>377</v>
      </c>
      <c r="L107" s="134">
        <v>20</v>
      </c>
      <c r="M107" s="134">
        <v>1127308.4550000001</v>
      </c>
      <c r="N107" s="134">
        <v>82738</v>
      </c>
      <c r="O107" s="134">
        <v>8156357.523</v>
      </c>
      <c r="P107" s="134">
        <v>82738</v>
      </c>
      <c r="Q107" s="134" t="s">
        <v>267</v>
      </c>
      <c r="R107" s="134" t="s">
        <v>267</v>
      </c>
      <c r="S107" s="134" t="s">
        <v>267</v>
      </c>
      <c r="T107" s="136">
        <v>1.10085E+20</v>
      </c>
      <c r="U107" s="134">
        <v>114</v>
      </c>
      <c r="V107" s="134">
        <v>-0.6792901549</v>
      </c>
      <c r="W107" s="134" t="b">
        <v>0</v>
      </c>
      <c r="X107" s="134">
        <v>0</v>
      </c>
      <c r="Y107" s="134">
        <v>2.88</v>
      </c>
      <c r="Z107" s="134">
        <v>72.88</v>
      </c>
    </row>
    <row r="108" spans="1:26">
      <c r="A108" s="288"/>
      <c r="B108" s="146" t="s">
        <v>115</v>
      </c>
      <c r="C108" s="134" t="s">
        <v>246</v>
      </c>
      <c r="D108" s="135"/>
      <c r="E108" s="134" t="s">
        <v>247</v>
      </c>
      <c r="F108" s="134" t="s">
        <v>247</v>
      </c>
      <c r="G108" s="134" t="s">
        <v>247</v>
      </c>
      <c r="H108" s="134" t="s">
        <v>247</v>
      </c>
      <c r="I108" s="134" t="s">
        <v>247</v>
      </c>
      <c r="J108" s="134" t="s">
        <v>247</v>
      </c>
      <c r="K108" s="134" t="s">
        <v>377</v>
      </c>
      <c r="L108" s="134">
        <v>12</v>
      </c>
      <c r="M108" s="134">
        <v>770675.86470000003</v>
      </c>
      <c r="N108" s="134">
        <v>265096</v>
      </c>
      <c r="O108" s="134">
        <v>5935266.9800000004</v>
      </c>
      <c r="P108" s="134">
        <v>265096</v>
      </c>
      <c r="Q108" s="134" t="s">
        <v>267</v>
      </c>
      <c r="R108" s="134" t="s">
        <v>267</v>
      </c>
      <c r="S108" s="134" t="s">
        <v>267</v>
      </c>
      <c r="T108" s="136">
        <v>1.12064E+20</v>
      </c>
      <c r="U108" s="134">
        <v>115</v>
      </c>
      <c r="V108" s="134">
        <v>-0.69917207550000005</v>
      </c>
      <c r="W108" s="134" t="b">
        <v>0</v>
      </c>
      <c r="X108" s="134">
        <v>0</v>
      </c>
      <c r="Y108" s="134">
        <v>2.64</v>
      </c>
      <c r="Z108" s="134">
        <v>72.64</v>
      </c>
    </row>
    <row r="109" spans="1:26">
      <c r="A109" s="288"/>
      <c r="B109" s="146" t="s">
        <v>116</v>
      </c>
      <c r="C109" s="134" t="s">
        <v>246</v>
      </c>
      <c r="D109" s="135"/>
      <c r="E109" s="134" t="s">
        <v>247</v>
      </c>
      <c r="F109" s="134" t="s">
        <v>247</v>
      </c>
      <c r="G109" s="134" t="s">
        <v>247</v>
      </c>
      <c r="H109" s="134" t="s">
        <v>247</v>
      </c>
      <c r="I109" s="134" t="s">
        <v>247</v>
      </c>
      <c r="J109" s="134" t="s">
        <v>247</v>
      </c>
      <c r="K109" s="134" t="s">
        <v>377</v>
      </c>
      <c r="L109" s="134">
        <v>17</v>
      </c>
      <c r="M109" s="134">
        <v>986848.01029999997</v>
      </c>
      <c r="N109" s="134">
        <v>22246</v>
      </c>
      <c r="O109" s="134">
        <v>3326424.62</v>
      </c>
      <c r="P109" s="134">
        <v>22246</v>
      </c>
      <c r="Q109" s="134" t="s">
        <v>267</v>
      </c>
      <c r="R109" s="134" t="s">
        <v>267</v>
      </c>
      <c r="S109" s="134" t="s">
        <v>267</v>
      </c>
      <c r="T109" s="136">
        <v>4.18462E+18</v>
      </c>
      <c r="U109" s="134">
        <v>29</v>
      </c>
      <c r="V109" s="134">
        <v>0.38470969779999997</v>
      </c>
      <c r="W109" s="134" t="b">
        <v>0</v>
      </c>
      <c r="X109" s="134">
        <v>0</v>
      </c>
      <c r="Y109" s="134">
        <v>23.28</v>
      </c>
      <c r="Z109" s="134">
        <v>93.28</v>
      </c>
    </row>
    <row r="110" spans="1:26">
      <c r="A110" s="288"/>
      <c r="B110" s="146" t="s">
        <v>117</v>
      </c>
      <c r="C110" s="134" t="s">
        <v>252</v>
      </c>
      <c r="D110" s="135"/>
      <c r="E110" s="134" t="s">
        <v>247</v>
      </c>
      <c r="F110" s="134" t="s">
        <v>247</v>
      </c>
      <c r="G110" s="134" t="s">
        <v>247</v>
      </c>
      <c r="H110" s="134" t="s">
        <v>247</v>
      </c>
      <c r="I110" s="134" t="s">
        <v>247</v>
      </c>
      <c r="J110" s="134" t="s">
        <v>247</v>
      </c>
      <c r="K110" s="134" t="s">
        <v>377</v>
      </c>
      <c r="L110" s="134">
        <v>10.5</v>
      </c>
      <c r="M110" s="134">
        <v>1092456.875</v>
      </c>
      <c r="N110" s="134">
        <v>31611</v>
      </c>
      <c r="O110" s="134">
        <v>4568248.784</v>
      </c>
      <c r="P110" s="134">
        <v>31611</v>
      </c>
      <c r="Q110" s="134" t="s">
        <v>267</v>
      </c>
      <c r="R110" s="134" t="s">
        <v>267</v>
      </c>
      <c r="S110" s="134" t="s">
        <v>267</v>
      </c>
      <c r="T110" s="136">
        <v>6.92671E+18</v>
      </c>
      <c r="U110" s="134">
        <v>43</v>
      </c>
      <c r="V110" s="134">
        <v>0.35715940860000001</v>
      </c>
      <c r="W110" s="134" t="b">
        <v>0</v>
      </c>
      <c r="X110" s="134">
        <v>0</v>
      </c>
      <c r="Y110" s="134">
        <v>19.920000000000002</v>
      </c>
      <c r="Z110" s="134">
        <v>62.94</v>
      </c>
    </row>
    <row r="111" spans="1:26">
      <c r="A111" s="288"/>
      <c r="B111" s="146" t="s">
        <v>118</v>
      </c>
      <c r="C111" s="134" t="s">
        <v>252</v>
      </c>
      <c r="D111" s="135"/>
      <c r="E111" s="134" t="s">
        <v>247</v>
      </c>
      <c r="F111" s="134" t="s">
        <v>247</v>
      </c>
      <c r="G111" s="134" t="s">
        <v>247</v>
      </c>
      <c r="H111" s="134" t="s">
        <v>247</v>
      </c>
      <c r="I111" s="134" t="s">
        <v>247</v>
      </c>
      <c r="J111" s="134" t="s">
        <v>247</v>
      </c>
      <c r="K111" s="134" t="s">
        <v>377</v>
      </c>
      <c r="L111" s="134">
        <v>12</v>
      </c>
      <c r="M111" s="134">
        <v>588899.93590000004</v>
      </c>
      <c r="N111" s="134">
        <v>69139</v>
      </c>
      <c r="O111" s="134">
        <v>3552549.4580000001</v>
      </c>
      <c r="P111" s="134">
        <v>69139</v>
      </c>
      <c r="Q111" s="134" t="s">
        <v>267</v>
      </c>
      <c r="R111" s="134" t="s">
        <v>267</v>
      </c>
      <c r="S111" s="134" t="s">
        <v>267</v>
      </c>
      <c r="T111" s="136">
        <v>1.04709E+19</v>
      </c>
      <c r="U111" s="134">
        <v>61</v>
      </c>
      <c r="V111" s="134">
        <v>0.3215501107</v>
      </c>
      <c r="W111" s="134" t="b">
        <v>0</v>
      </c>
      <c r="X111" s="134">
        <v>0</v>
      </c>
      <c r="Y111" s="134">
        <v>15.6</v>
      </c>
      <c r="Z111" s="134">
        <v>59.92</v>
      </c>
    </row>
    <row r="112" spans="1:26">
      <c r="A112" s="288"/>
      <c r="B112" s="146" t="s">
        <v>119</v>
      </c>
      <c r="C112" s="134" t="s">
        <v>246</v>
      </c>
      <c r="D112" s="135"/>
      <c r="E112" s="134" t="s">
        <v>247</v>
      </c>
      <c r="F112" s="134" t="s">
        <v>247</v>
      </c>
      <c r="G112" s="134" t="s">
        <v>247</v>
      </c>
      <c r="H112" s="134" t="s">
        <v>247</v>
      </c>
      <c r="I112" s="134" t="s">
        <v>247</v>
      </c>
      <c r="J112" s="134" t="s">
        <v>247</v>
      </c>
      <c r="K112" s="134" t="s">
        <v>377</v>
      </c>
      <c r="L112" s="134">
        <v>10</v>
      </c>
      <c r="M112" s="134">
        <v>977178.98199999996</v>
      </c>
      <c r="N112" s="134">
        <v>66272</v>
      </c>
      <c r="O112" s="134">
        <v>2697983.642</v>
      </c>
      <c r="P112" s="134">
        <v>66272</v>
      </c>
      <c r="Q112" s="134" t="s">
        <v>267</v>
      </c>
      <c r="R112" s="134" t="s">
        <v>267</v>
      </c>
      <c r="S112" s="134" t="s">
        <v>267</v>
      </c>
      <c r="T112" s="136">
        <v>4.82402E+18</v>
      </c>
      <c r="U112" s="134">
        <v>31</v>
      </c>
      <c r="V112" s="134">
        <v>0.37828558709999999</v>
      </c>
      <c r="W112" s="134" t="b">
        <v>0</v>
      </c>
      <c r="X112" s="134">
        <v>0</v>
      </c>
      <c r="Y112" s="134">
        <v>22.8</v>
      </c>
      <c r="Z112" s="134">
        <v>92.8</v>
      </c>
    </row>
    <row r="113" spans="1:26">
      <c r="A113" s="288"/>
      <c r="B113" s="146" t="s">
        <v>120</v>
      </c>
      <c r="C113" s="134" t="s">
        <v>246</v>
      </c>
      <c r="D113" s="135"/>
      <c r="E113" s="134" t="s">
        <v>247</v>
      </c>
      <c r="F113" s="134" t="s">
        <v>247</v>
      </c>
      <c r="G113" s="134" t="s">
        <v>247</v>
      </c>
      <c r="H113" s="134" t="s">
        <v>247</v>
      </c>
      <c r="I113" s="134" t="s">
        <v>247</v>
      </c>
      <c r="J113" s="134" t="s">
        <v>247</v>
      </c>
      <c r="K113" s="134" t="s">
        <v>377</v>
      </c>
      <c r="L113" s="134">
        <v>13</v>
      </c>
      <c r="M113" s="134">
        <v>1064088.0519999999</v>
      </c>
      <c r="N113" s="134">
        <v>103918</v>
      </c>
      <c r="O113" s="134">
        <v>7817502.0290000001</v>
      </c>
      <c r="P113" s="134">
        <v>103918</v>
      </c>
      <c r="Q113" s="134" t="s">
        <v>267</v>
      </c>
      <c r="R113" s="134" t="s">
        <v>267</v>
      </c>
      <c r="S113" s="134" t="s">
        <v>267</v>
      </c>
      <c r="T113" s="136">
        <v>8.25601E+19</v>
      </c>
      <c r="U113" s="134">
        <v>109</v>
      </c>
      <c r="V113" s="134">
        <v>-0.40274364680000002</v>
      </c>
      <c r="W113" s="134" t="b">
        <v>0</v>
      </c>
      <c r="X113" s="134">
        <v>0</v>
      </c>
      <c r="Y113" s="134">
        <v>4.08</v>
      </c>
      <c r="Z113" s="134">
        <v>74.08</v>
      </c>
    </row>
    <row r="114" spans="1:26">
      <c r="A114" s="288"/>
      <c r="B114" s="146" t="s">
        <v>121</v>
      </c>
      <c r="C114" s="134" t="s">
        <v>246</v>
      </c>
      <c r="D114" s="135"/>
      <c r="E114" s="134" t="s">
        <v>247</v>
      </c>
      <c r="F114" s="134" t="s">
        <v>247</v>
      </c>
      <c r="G114" s="134" t="s">
        <v>247</v>
      </c>
      <c r="H114" s="134" t="s">
        <v>247</v>
      </c>
      <c r="I114" s="134" t="s">
        <v>247</v>
      </c>
      <c r="J114" s="134" t="s">
        <v>247</v>
      </c>
      <c r="K114" s="134" t="s">
        <v>377</v>
      </c>
      <c r="L114" s="134">
        <v>8</v>
      </c>
      <c r="M114" s="134">
        <v>295045.864</v>
      </c>
      <c r="N114" s="134">
        <v>94407</v>
      </c>
      <c r="O114" s="134">
        <v>1219357.2490000001</v>
      </c>
      <c r="P114" s="134">
        <v>94407</v>
      </c>
      <c r="Q114" s="134" t="s">
        <v>267</v>
      </c>
      <c r="R114" s="134" t="s">
        <v>267</v>
      </c>
      <c r="S114" s="134" t="s">
        <v>267</v>
      </c>
      <c r="T114" s="136">
        <v>1.12294E+18</v>
      </c>
      <c r="U114" s="134">
        <v>3</v>
      </c>
      <c r="V114" s="134">
        <v>0.41547101580000001</v>
      </c>
      <c r="W114" s="134" t="b">
        <v>0</v>
      </c>
      <c r="X114" s="134">
        <v>0</v>
      </c>
      <c r="Y114" s="134">
        <v>29.52</v>
      </c>
      <c r="Z114" s="134">
        <v>99.52</v>
      </c>
    </row>
    <row r="115" spans="1:26">
      <c r="A115" s="288"/>
      <c r="B115" s="146" t="s">
        <v>122</v>
      </c>
      <c r="C115" s="134" t="s">
        <v>246</v>
      </c>
      <c r="D115" s="135"/>
      <c r="E115" s="134" t="s">
        <v>247</v>
      </c>
      <c r="F115" s="134" t="s">
        <v>247</v>
      </c>
      <c r="G115" s="134" t="s">
        <v>247</v>
      </c>
      <c r="H115" s="134" t="s">
        <v>247</v>
      </c>
      <c r="I115" s="134" t="s">
        <v>247</v>
      </c>
      <c r="J115" s="134" t="s">
        <v>247</v>
      </c>
      <c r="K115" s="134" t="s">
        <v>377</v>
      </c>
      <c r="L115" s="134">
        <v>11</v>
      </c>
      <c r="M115" s="134">
        <v>1135103.73</v>
      </c>
      <c r="N115" s="134">
        <v>20618</v>
      </c>
      <c r="O115" s="134">
        <v>3961686.9619999998</v>
      </c>
      <c r="P115" s="134">
        <v>20618</v>
      </c>
      <c r="Q115" s="134" t="s">
        <v>267</v>
      </c>
      <c r="R115" s="134" t="s">
        <v>267</v>
      </c>
      <c r="S115" s="134" t="s">
        <v>267</v>
      </c>
      <c r="T115" s="136">
        <v>3.55959E+18</v>
      </c>
      <c r="U115" s="134">
        <v>23</v>
      </c>
      <c r="V115" s="134">
        <v>0.3909895504</v>
      </c>
      <c r="W115" s="134" t="b">
        <v>0</v>
      </c>
      <c r="X115" s="134">
        <v>0</v>
      </c>
      <c r="Y115" s="134">
        <v>24.72</v>
      </c>
      <c r="Z115" s="134">
        <v>94.72</v>
      </c>
    </row>
    <row r="116" spans="1:26">
      <c r="A116" s="288"/>
      <c r="B116" s="146" t="s">
        <v>123</v>
      </c>
      <c r="C116" s="134" t="s">
        <v>246</v>
      </c>
      <c r="D116" s="135"/>
      <c r="E116" s="134" t="s">
        <v>247</v>
      </c>
      <c r="F116" s="134" t="s">
        <v>247</v>
      </c>
      <c r="G116" s="134" t="s">
        <v>247</v>
      </c>
      <c r="H116" s="134" t="s">
        <v>247</v>
      </c>
      <c r="I116" s="134" t="s">
        <v>247</v>
      </c>
      <c r="J116" s="134" t="s">
        <v>247</v>
      </c>
      <c r="K116" s="134" t="s">
        <v>377</v>
      </c>
      <c r="L116" s="134">
        <v>12</v>
      </c>
      <c r="M116" s="134">
        <v>429318.53600000002</v>
      </c>
      <c r="N116" s="134">
        <v>158097</v>
      </c>
      <c r="O116" s="134">
        <v>1939165.642</v>
      </c>
      <c r="P116" s="134">
        <v>158097</v>
      </c>
      <c r="Q116" s="134" t="s">
        <v>267</v>
      </c>
      <c r="R116" s="134" t="s">
        <v>267</v>
      </c>
      <c r="S116" s="134" t="s">
        <v>267</v>
      </c>
      <c r="T116" s="136">
        <v>7.13403E+18</v>
      </c>
      <c r="U116" s="134">
        <v>45</v>
      </c>
      <c r="V116" s="134">
        <v>0.35507646819999999</v>
      </c>
      <c r="W116" s="134" t="b">
        <v>0</v>
      </c>
      <c r="X116" s="134">
        <v>0</v>
      </c>
      <c r="Y116" s="134">
        <v>19.440000000000001</v>
      </c>
      <c r="Z116" s="134">
        <v>89.44</v>
      </c>
    </row>
    <row r="117" spans="1:26">
      <c r="A117" s="288"/>
      <c r="B117" s="146" t="s">
        <v>124</v>
      </c>
      <c r="C117" s="134" t="s">
        <v>246</v>
      </c>
      <c r="D117" s="135"/>
      <c r="E117" s="134" t="s">
        <v>247</v>
      </c>
      <c r="F117" s="134" t="s">
        <v>247</v>
      </c>
      <c r="G117" s="134" t="s">
        <v>247</v>
      </c>
      <c r="H117" s="134" t="s">
        <v>247</v>
      </c>
      <c r="I117" s="134" t="s">
        <v>247</v>
      </c>
      <c r="J117" s="134" t="s">
        <v>247</v>
      </c>
      <c r="K117" s="134" t="s">
        <v>377</v>
      </c>
      <c r="L117" s="134">
        <v>10</v>
      </c>
      <c r="M117" s="134">
        <v>1337509.5249999999</v>
      </c>
      <c r="N117" s="134">
        <v>17981</v>
      </c>
      <c r="O117" s="134">
        <v>5965778.5820000004</v>
      </c>
      <c r="P117" s="134">
        <v>17981</v>
      </c>
      <c r="Q117" s="134" t="s">
        <v>267</v>
      </c>
      <c r="R117" s="134" t="s">
        <v>267</v>
      </c>
      <c r="S117" s="134" t="s">
        <v>267</v>
      </c>
      <c r="T117" s="136">
        <v>6.39953E+18</v>
      </c>
      <c r="U117" s="134">
        <v>40</v>
      </c>
      <c r="V117" s="134">
        <v>0.36245608759999998</v>
      </c>
      <c r="W117" s="134" t="b">
        <v>0</v>
      </c>
      <c r="X117" s="134">
        <v>0</v>
      </c>
      <c r="Y117" s="134">
        <v>20.64</v>
      </c>
      <c r="Z117" s="134">
        <v>90.64</v>
      </c>
    </row>
    <row r="118" spans="1:26">
      <c r="A118" s="288"/>
      <c r="B118" s="146" t="s">
        <v>125</v>
      </c>
      <c r="C118" s="134" t="s">
        <v>246</v>
      </c>
      <c r="D118" s="135"/>
      <c r="E118" s="134" t="s">
        <v>247</v>
      </c>
      <c r="F118" s="134" t="s">
        <v>247</v>
      </c>
      <c r="G118" s="134" t="s">
        <v>247</v>
      </c>
      <c r="H118" s="134" t="s">
        <v>247</v>
      </c>
      <c r="I118" s="134" t="s">
        <v>247</v>
      </c>
      <c r="J118" s="134" t="s">
        <v>247</v>
      </c>
      <c r="K118" s="134" t="s">
        <v>377</v>
      </c>
      <c r="L118" s="134">
        <v>9</v>
      </c>
      <c r="M118" s="134">
        <v>1359706.054</v>
      </c>
      <c r="N118" s="134">
        <v>19230</v>
      </c>
      <c r="O118" s="134">
        <v>3550968.4819999998</v>
      </c>
      <c r="P118" s="134">
        <v>19230</v>
      </c>
      <c r="Q118" s="134" t="s">
        <v>267</v>
      </c>
      <c r="R118" s="134" t="s">
        <v>267</v>
      </c>
      <c r="S118" s="134" t="s">
        <v>267</v>
      </c>
      <c r="T118" s="136">
        <v>2.1823E+18</v>
      </c>
      <c r="U118" s="134">
        <v>11</v>
      </c>
      <c r="V118" s="134">
        <v>0.4048273617</v>
      </c>
      <c r="W118" s="134" t="b">
        <v>0</v>
      </c>
      <c r="X118" s="134">
        <v>0</v>
      </c>
      <c r="Y118" s="134">
        <v>27.6</v>
      </c>
      <c r="Z118" s="134">
        <v>97.6</v>
      </c>
    </row>
    <row r="119" spans="1:26">
      <c r="A119" s="289" t="s">
        <v>126</v>
      </c>
      <c r="B119" s="147" t="s">
        <v>127</v>
      </c>
      <c r="C119" s="134" t="s">
        <v>248</v>
      </c>
      <c r="D119" s="134" t="s">
        <v>249</v>
      </c>
      <c r="E119" s="134" t="s">
        <v>248</v>
      </c>
      <c r="F119" s="135"/>
      <c r="G119" s="135"/>
      <c r="H119" s="135"/>
      <c r="I119" s="135"/>
      <c r="J119" s="135"/>
      <c r="K119" s="135"/>
      <c r="L119" s="135"/>
      <c r="M119" s="135"/>
      <c r="N119" s="135"/>
      <c r="O119" s="135"/>
      <c r="P119" s="135"/>
      <c r="Q119" s="134" t="s">
        <v>267</v>
      </c>
      <c r="R119" s="134" t="s">
        <v>267</v>
      </c>
      <c r="S119" s="134" t="s">
        <v>267</v>
      </c>
      <c r="T119" s="134" t="s">
        <v>267</v>
      </c>
      <c r="U119" s="134" t="s">
        <v>267</v>
      </c>
      <c r="V119" s="134" t="s">
        <v>267</v>
      </c>
      <c r="W119" s="134" t="b">
        <v>0</v>
      </c>
      <c r="X119" s="134">
        <v>0</v>
      </c>
      <c r="Y119" s="134">
        <v>0</v>
      </c>
      <c r="Z119" s="134">
        <v>0</v>
      </c>
    </row>
    <row r="120" spans="1:26">
      <c r="A120" s="289"/>
      <c r="B120" s="147" t="s">
        <v>128</v>
      </c>
      <c r="C120" s="134" t="s">
        <v>246</v>
      </c>
      <c r="D120" s="135"/>
      <c r="E120" s="134" t="s">
        <v>247</v>
      </c>
      <c r="F120" s="134" t="s">
        <v>247</v>
      </c>
      <c r="G120" s="134" t="s">
        <v>247</v>
      </c>
      <c r="H120" s="134" t="s">
        <v>247</v>
      </c>
      <c r="I120" s="134" t="s">
        <v>247</v>
      </c>
      <c r="J120" s="134" t="s">
        <v>247</v>
      </c>
      <c r="K120" s="134" t="s">
        <v>377</v>
      </c>
      <c r="L120" s="134">
        <v>12</v>
      </c>
      <c r="M120" s="134">
        <v>1257492.459</v>
      </c>
      <c r="N120" s="134">
        <v>222056</v>
      </c>
      <c r="O120" s="134">
        <v>3887577.27</v>
      </c>
      <c r="P120" s="134">
        <v>222056</v>
      </c>
      <c r="Q120" s="134" t="s">
        <v>267</v>
      </c>
      <c r="R120" s="134" t="s">
        <v>267</v>
      </c>
      <c r="S120" s="134" t="s">
        <v>267</v>
      </c>
      <c r="T120" s="136">
        <v>4.02719E+19</v>
      </c>
      <c r="U120" s="134">
        <v>98</v>
      </c>
      <c r="V120" s="134">
        <v>2.2134155660000002E-2</v>
      </c>
      <c r="W120" s="134" t="b">
        <v>0</v>
      </c>
      <c r="X120" s="134">
        <v>0</v>
      </c>
      <c r="Y120" s="134">
        <v>6.72</v>
      </c>
      <c r="Z120" s="134">
        <v>76.72</v>
      </c>
    </row>
    <row r="121" spans="1:26">
      <c r="A121" s="289"/>
      <c r="B121" s="147" t="s">
        <v>129</v>
      </c>
      <c r="C121" s="134" t="s">
        <v>246</v>
      </c>
      <c r="D121" s="135"/>
      <c r="E121" s="134" t="s">
        <v>247</v>
      </c>
      <c r="F121" s="134" t="s">
        <v>247</v>
      </c>
      <c r="G121" s="134" t="s">
        <v>247</v>
      </c>
      <c r="H121" s="134" t="s">
        <v>247</v>
      </c>
      <c r="I121" s="134" t="s">
        <v>247</v>
      </c>
      <c r="J121" s="134" t="s">
        <v>247</v>
      </c>
      <c r="K121" s="134" t="s">
        <v>377</v>
      </c>
      <c r="L121" s="134">
        <v>15</v>
      </c>
      <c r="M121" s="134">
        <v>1078836.825</v>
      </c>
      <c r="N121" s="134">
        <v>203564</v>
      </c>
      <c r="O121" s="134">
        <v>3161852.986</v>
      </c>
      <c r="P121" s="134">
        <v>203564</v>
      </c>
      <c r="Q121" s="134" t="s">
        <v>267</v>
      </c>
      <c r="R121" s="134" t="s">
        <v>267</v>
      </c>
      <c r="S121" s="134" t="s">
        <v>267</v>
      </c>
      <c r="T121" s="136">
        <v>3.05264E+19</v>
      </c>
      <c r="U121" s="134">
        <v>88</v>
      </c>
      <c r="V121" s="134">
        <v>0.1200488</v>
      </c>
      <c r="W121" s="134" t="b">
        <v>0</v>
      </c>
      <c r="X121" s="134">
        <v>0</v>
      </c>
      <c r="Y121" s="134">
        <v>9.1199999999999992</v>
      </c>
      <c r="Z121" s="134">
        <v>79.12</v>
      </c>
    </row>
    <row r="122" spans="1:26">
      <c r="A122" s="289"/>
      <c r="B122" s="147" t="s">
        <v>130</v>
      </c>
      <c r="C122" s="134" t="s">
        <v>246</v>
      </c>
      <c r="D122" s="135"/>
      <c r="E122" s="134" t="s">
        <v>247</v>
      </c>
      <c r="F122" s="134" t="s">
        <v>247</v>
      </c>
      <c r="G122" s="134" t="s">
        <v>247</v>
      </c>
      <c r="H122" s="134" t="s">
        <v>247</v>
      </c>
      <c r="I122" s="134" t="s">
        <v>247</v>
      </c>
      <c r="J122" s="134" t="s">
        <v>247</v>
      </c>
      <c r="K122" s="134" t="s">
        <v>377</v>
      </c>
      <c r="L122" s="134">
        <v>7.6</v>
      </c>
      <c r="M122" s="134">
        <v>258690.47039999999</v>
      </c>
      <c r="N122" s="134">
        <v>102888</v>
      </c>
      <c r="O122" s="134">
        <v>1107559.419</v>
      </c>
      <c r="P122" s="134">
        <v>102888</v>
      </c>
      <c r="Q122" s="134" t="s">
        <v>267</v>
      </c>
      <c r="R122" s="134" t="s">
        <v>267</v>
      </c>
      <c r="S122" s="134" t="s">
        <v>267</v>
      </c>
      <c r="T122" s="136">
        <v>9.59207E+17</v>
      </c>
      <c r="U122" s="134">
        <v>1</v>
      </c>
      <c r="V122" s="134">
        <v>0.41711606020000003</v>
      </c>
      <c r="W122" s="134" t="b">
        <v>0</v>
      </c>
      <c r="X122" s="134">
        <v>0</v>
      </c>
      <c r="Y122" s="134">
        <v>30</v>
      </c>
      <c r="Z122" s="134">
        <v>100</v>
      </c>
    </row>
    <row r="123" spans="1:26">
      <c r="A123" s="289"/>
      <c r="B123" s="147" t="s">
        <v>131</v>
      </c>
      <c r="C123" s="134" t="s">
        <v>246</v>
      </c>
      <c r="D123" s="135"/>
      <c r="E123" s="134" t="s">
        <v>247</v>
      </c>
      <c r="F123" s="134" t="s">
        <v>247</v>
      </c>
      <c r="G123" s="134" t="s">
        <v>247</v>
      </c>
      <c r="H123" s="134" t="s">
        <v>247</v>
      </c>
      <c r="I123" s="134" t="s">
        <v>247</v>
      </c>
      <c r="J123" s="134" t="s">
        <v>247</v>
      </c>
      <c r="K123" s="134" t="s">
        <v>377</v>
      </c>
      <c r="L123" s="134">
        <v>12.1</v>
      </c>
      <c r="M123" s="134">
        <v>687017.85589999997</v>
      </c>
      <c r="N123" s="134">
        <v>445742</v>
      </c>
      <c r="O123" s="134">
        <v>4359418.8959999997</v>
      </c>
      <c r="P123" s="134">
        <v>445742</v>
      </c>
      <c r="Q123" s="134" t="s">
        <v>267</v>
      </c>
      <c r="R123" s="134" t="s">
        <v>267</v>
      </c>
      <c r="S123" s="134" t="s">
        <v>267</v>
      </c>
      <c r="T123" s="136">
        <v>1.02501E+20</v>
      </c>
      <c r="U123" s="134">
        <v>112</v>
      </c>
      <c r="V123" s="134">
        <v>-0.60308916749999997</v>
      </c>
      <c r="W123" s="134" t="b">
        <v>0</v>
      </c>
      <c r="X123" s="134">
        <v>0</v>
      </c>
      <c r="Y123" s="134">
        <v>3.36</v>
      </c>
      <c r="Z123" s="134">
        <v>73.36</v>
      </c>
    </row>
    <row r="124" spans="1:26">
      <c r="A124" s="289"/>
      <c r="B124" s="147" t="s">
        <v>132</v>
      </c>
      <c r="C124" s="134" t="s">
        <v>246</v>
      </c>
      <c r="D124" s="135"/>
      <c r="E124" s="134" t="s">
        <v>247</v>
      </c>
      <c r="F124" s="134" t="s">
        <v>247</v>
      </c>
      <c r="G124" s="134" t="s">
        <v>247</v>
      </c>
      <c r="H124" s="134" t="s">
        <v>247</v>
      </c>
      <c r="I124" s="134" t="s">
        <v>247</v>
      </c>
      <c r="J124" s="134" t="s">
        <v>247</v>
      </c>
      <c r="K124" s="134" t="s">
        <v>377</v>
      </c>
      <c r="L124" s="134">
        <v>20</v>
      </c>
      <c r="M124" s="134">
        <v>904773.62199999997</v>
      </c>
      <c r="N124" s="134">
        <v>181976</v>
      </c>
      <c r="O124" s="134">
        <v>3350505.395</v>
      </c>
      <c r="P124" s="134">
        <v>181976</v>
      </c>
      <c r="Q124" s="134" t="s">
        <v>267</v>
      </c>
      <c r="R124" s="134" t="s">
        <v>267</v>
      </c>
      <c r="S124" s="134" t="s">
        <v>267</v>
      </c>
      <c r="T124" s="136">
        <v>4.08568E+19</v>
      </c>
      <c r="U124" s="134">
        <v>99</v>
      </c>
      <c r="V124" s="134">
        <v>1.6256897520000001E-2</v>
      </c>
      <c r="W124" s="134" t="b">
        <v>0</v>
      </c>
      <c r="X124" s="134">
        <v>0</v>
      </c>
      <c r="Y124" s="134">
        <v>6.48</v>
      </c>
      <c r="Z124" s="134">
        <v>76.48</v>
      </c>
    </row>
    <row r="125" spans="1:26">
      <c r="A125" s="289"/>
      <c r="B125" s="147" t="s">
        <v>133</v>
      </c>
      <c r="C125" s="134" t="s">
        <v>252</v>
      </c>
      <c r="D125" s="135"/>
      <c r="E125" s="134" t="s">
        <v>247</v>
      </c>
      <c r="F125" s="134" t="s">
        <v>247</v>
      </c>
      <c r="G125" s="134" t="s">
        <v>247</v>
      </c>
      <c r="H125" s="134" t="s">
        <v>247</v>
      </c>
      <c r="I125" s="134" t="s">
        <v>247</v>
      </c>
      <c r="J125" s="134" t="s">
        <v>247</v>
      </c>
      <c r="K125" s="134" t="s">
        <v>377</v>
      </c>
      <c r="L125" s="134">
        <v>15</v>
      </c>
      <c r="M125" s="134">
        <v>642956.64729999995</v>
      </c>
      <c r="N125" s="134">
        <v>315943</v>
      </c>
      <c r="O125" s="134">
        <v>2662438.9679999999</v>
      </c>
      <c r="P125" s="134">
        <v>315943</v>
      </c>
      <c r="Q125" s="134" t="s">
        <v>267</v>
      </c>
      <c r="R125" s="134" t="s">
        <v>267</v>
      </c>
      <c r="S125" s="134" t="s">
        <v>267</v>
      </c>
      <c r="T125" s="136">
        <v>3.35938E+19</v>
      </c>
      <c r="U125" s="134">
        <v>92</v>
      </c>
      <c r="V125" s="134">
        <v>8.9229891350000007E-2</v>
      </c>
      <c r="W125" s="134" t="b">
        <v>0</v>
      </c>
      <c r="X125" s="134">
        <v>0</v>
      </c>
      <c r="Y125" s="134">
        <v>8.16</v>
      </c>
      <c r="Z125" s="134">
        <v>54.71</v>
      </c>
    </row>
    <row r="126" spans="1:26">
      <c r="A126" s="289"/>
      <c r="B126" s="147" t="s">
        <v>134</v>
      </c>
      <c r="C126" s="134" t="s">
        <v>248</v>
      </c>
      <c r="D126" s="134" t="s">
        <v>249</v>
      </c>
      <c r="E126" s="134" t="s">
        <v>248</v>
      </c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4" t="s">
        <v>267</v>
      </c>
      <c r="R126" s="134" t="s">
        <v>267</v>
      </c>
      <c r="S126" s="134" t="s">
        <v>267</v>
      </c>
      <c r="T126" s="134" t="s">
        <v>267</v>
      </c>
      <c r="U126" s="134" t="s">
        <v>267</v>
      </c>
      <c r="V126" s="134" t="s">
        <v>267</v>
      </c>
      <c r="W126" s="134" t="b">
        <v>0</v>
      </c>
      <c r="X126" s="134">
        <v>0</v>
      </c>
      <c r="Y126" s="134">
        <v>0</v>
      </c>
      <c r="Z126" s="134">
        <v>0</v>
      </c>
    </row>
    <row r="127" spans="1:26">
      <c r="A127" s="289"/>
      <c r="B127" s="147" t="s">
        <v>135</v>
      </c>
      <c r="C127" s="134" t="s">
        <v>246</v>
      </c>
      <c r="D127" s="135"/>
      <c r="E127" s="134" t="s">
        <v>247</v>
      </c>
      <c r="F127" s="134" t="s">
        <v>247</v>
      </c>
      <c r="G127" s="134" t="s">
        <v>247</v>
      </c>
      <c r="H127" s="134" t="s">
        <v>247</v>
      </c>
      <c r="I127" s="134" t="s">
        <v>247</v>
      </c>
      <c r="J127" s="134" t="s">
        <v>247</v>
      </c>
      <c r="K127" s="134" t="s">
        <v>377</v>
      </c>
      <c r="L127" s="134">
        <v>16</v>
      </c>
      <c r="M127" s="134">
        <v>1170303.4839999999</v>
      </c>
      <c r="N127" s="134">
        <v>23187</v>
      </c>
      <c r="O127" s="134">
        <v>4385311.534</v>
      </c>
      <c r="P127" s="134">
        <v>23187</v>
      </c>
      <c r="Q127" s="134" t="s">
        <v>267</v>
      </c>
      <c r="R127" s="134" t="s">
        <v>267</v>
      </c>
      <c r="S127" s="134" t="s">
        <v>267</v>
      </c>
      <c r="T127" s="136">
        <v>7.13453E+18</v>
      </c>
      <c r="U127" s="134">
        <v>46</v>
      </c>
      <c r="V127" s="134">
        <v>0.35507139180000002</v>
      </c>
      <c r="W127" s="134" t="b">
        <v>0</v>
      </c>
      <c r="X127" s="134">
        <v>0</v>
      </c>
      <c r="Y127" s="134">
        <v>19.2</v>
      </c>
      <c r="Z127" s="134">
        <v>89.2</v>
      </c>
    </row>
    <row r="128" spans="1:26">
      <c r="A128" s="289"/>
      <c r="B128" s="147" t="s">
        <v>136</v>
      </c>
      <c r="C128" s="134" t="s">
        <v>252</v>
      </c>
      <c r="D128" s="135"/>
      <c r="E128" s="134" t="s">
        <v>247</v>
      </c>
      <c r="F128" s="134" t="s">
        <v>247</v>
      </c>
      <c r="G128" s="134" t="s">
        <v>247</v>
      </c>
      <c r="H128" s="134" t="s">
        <v>247</v>
      </c>
      <c r="I128" s="134" t="s">
        <v>247</v>
      </c>
      <c r="J128" s="134" t="s">
        <v>247</v>
      </c>
      <c r="K128" s="134" t="s">
        <v>377</v>
      </c>
      <c r="L128" s="134">
        <v>11.5</v>
      </c>
      <c r="M128" s="134">
        <v>633190.64789999998</v>
      </c>
      <c r="N128" s="134">
        <v>133657</v>
      </c>
      <c r="O128" s="134">
        <v>2692618.446</v>
      </c>
      <c r="P128" s="134">
        <v>133657</v>
      </c>
      <c r="Q128" s="134" t="s">
        <v>267</v>
      </c>
      <c r="R128" s="134" t="s">
        <v>267</v>
      </c>
      <c r="S128" s="134" t="s">
        <v>267</v>
      </c>
      <c r="T128" s="136">
        <v>1.1144E+19</v>
      </c>
      <c r="U128" s="134">
        <v>63</v>
      </c>
      <c r="V128" s="134">
        <v>0.31478798470000002</v>
      </c>
      <c r="W128" s="134" t="b">
        <v>0</v>
      </c>
      <c r="X128" s="134">
        <v>0</v>
      </c>
      <c r="Y128" s="134">
        <v>15.12</v>
      </c>
      <c r="Z128" s="134">
        <v>59.58</v>
      </c>
    </row>
    <row r="129" spans="1:26">
      <c r="A129" s="289"/>
      <c r="B129" s="147" t="s">
        <v>137</v>
      </c>
      <c r="C129" s="134" t="s">
        <v>248</v>
      </c>
      <c r="D129" s="134" t="s">
        <v>249</v>
      </c>
      <c r="E129" s="134" t="s">
        <v>248</v>
      </c>
      <c r="F129" s="135"/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4" t="s">
        <v>267</v>
      </c>
      <c r="R129" s="134" t="s">
        <v>267</v>
      </c>
      <c r="S129" s="134" t="s">
        <v>267</v>
      </c>
      <c r="T129" s="134" t="s">
        <v>267</v>
      </c>
      <c r="U129" s="134" t="s">
        <v>267</v>
      </c>
      <c r="V129" s="134" t="s">
        <v>267</v>
      </c>
      <c r="W129" s="134" t="b">
        <v>0</v>
      </c>
      <c r="X129" s="134">
        <v>0</v>
      </c>
      <c r="Y129" s="134">
        <v>0</v>
      </c>
      <c r="Z129" s="134">
        <v>0</v>
      </c>
    </row>
    <row r="130" spans="1:26">
      <c r="A130" s="289"/>
      <c r="B130" s="147" t="s">
        <v>138</v>
      </c>
      <c r="C130" s="134" t="s">
        <v>248</v>
      </c>
      <c r="D130" s="134" t="s">
        <v>249</v>
      </c>
      <c r="E130" s="134" t="s">
        <v>248</v>
      </c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4" t="s">
        <v>267</v>
      </c>
      <c r="R130" s="134" t="s">
        <v>267</v>
      </c>
      <c r="S130" s="134" t="s">
        <v>267</v>
      </c>
      <c r="T130" s="134" t="s">
        <v>267</v>
      </c>
      <c r="U130" s="134" t="s">
        <v>267</v>
      </c>
      <c r="V130" s="134" t="s">
        <v>267</v>
      </c>
      <c r="W130" s="134" t="b">
        <v>0</v>
      </c>
      <c r="X130" s="134">
        <v>0</v>
      </c>
      <c r="Y130" s="134">
        <v>0</v>
      </c>
      <c r="Z130" s="134">
        <v>0</v>
      </c>
    </row>
    <row r="131" spans="1:26">
      <c r="A131" s="289"/>
      <c r="B131" s="147" t="s">
        <v>139</v>
      </c>
      <c r="C131" s="134" t="s">
        <v>248</v>
      </c>
      <c r="D131" s="134" t="s">
        <v>249</v>
      </c>
      <c r="E131" s="134" t="s">
        <v>248</v>
      </c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4" t="s">
        <v>267</v>
      </c>
      <c r="R131" s="134" t="s">
        <v>267</v>
      </c>
      <c r="S131" s="134" t="s">
        <v>267</v>
      </c>
      <c r="T131" s="134" t="s">
        <v>267</v>
      </c>
      <c r="U131" s="134" t="s">
        <v>267</v>
      </c>
      <c r="V131" s="134" t="s">
        <v>267</v>
      </c>
      <c r="W131" s="134" t="b">
        <v>0</v>
      </c>
      <c r="X131" s="134">
        <v>0</v>
      </c>
      <c r="Y131" s="134">
        <v>0</v>
      </c>
      <c r="Z131" s="134">
        <v>0</v>
      </c>
    </row>
    <row r="132" spans="1:26">
      <c r="A132" s="289"/>
      <c r="B132" s="147" t="s">
        <v>140</v>
      </c>
      <c r="C132" s="134" t="s">
        <v>246</v>
      </c>
      <c r="D132" s="135"/>
      <c r="E132" s="134" t="s">
        <v>247</v>
      </c>
      <c r="F132" s="134" t="s">
        <v>247</v>
      </c>
      <c r="G132" s="134" t="s">
        <v>247</v>
      </c>
      <c r="H132" s="134" t="s">
        <v>247</v>
      </c>
      <c r="I132" s="134" t="s">
        <v>247</v>
      </c>
      <c r="J132" s="134" t="s">
        <v>247</v>
      </c>
      <c r="K132" s="134" t="s">
        <v>377</v>
      </c>
      <c r="L132" s="134">
        <v>20</v>
      </c>
      <c r="M132" s="134">
        <v>834648.83070000005</v>
      </c>
      <c r="N132" s="134">
        <v>70994</v>
      </c>
      <c r="O132" s="134">
        <v>3153608.6719999998</v>
      </c>
      <c r="P132" s="134">
        <v>70994</v>
      </c>
      <c r="Q132" s="134" t="s">
        <v>267</v>
      </c>
      <c r="R132" s="134" t="s">
        <v>267</v>
      </c>
      <c r="S132" s="134" t="s">
        <v>267</v>
      </c>
      <c r="T132" s="136">
        <v>1.41211E+19</v>
      </c>
      <c r="U132" s="134">
        <v>72</v>
      </c>
      <c r="V132" s="134">
        <v>0.28487641349999998</v>
      </c>
      <c r="W132" s="134" t="b">
        <v>0</v>
      </c>
      <c r="X132" s="134">
        <v>0</v>
      </c>
      <c r="Y132" s="134">
        <v>12.96</v>
      </c>
      <c r="Z132" s="134">
        <v>82.96</v>
      </c>
    </row>
    <row r="133" spans="1:26">
      <c r="A133" s="289"/>
      <c r="B133" s="147" t="s">
        <v>141</v>
      </c>
      <c r="C133" s="134" t="s">
        <v>246</v>
      </c>
      <c r="D133" s="135"/>
      <c r="E133" s="134" t="s">
        <v>247</v>
      </c>
      <c r="F133" s="134" t="s">
        <v>247</v>
      </c>
      <c r="G133" s="134" t="s">
        <v>247</v>
      </c>
      <c r="H133" s="134" t="s">
        <v>247</v>
      </c>
      <c r="I133" s="134" t="s">
        <v>247</v>
      </c>
      <c r="J133" s="134" t="s">
        <v>247</v>
      </c>
      <c r="K133" s="134" t="s">
        <v>377</v>
      </c>
      <c r="L133" s="134">
        <v>8.9</v>
      </c>
      <c r="M133" s="134">
        <v>606052.11060000001</v>
      </c>
      <c r="N133" s="134">
        <v>191682</v>
      </c>
      <c r="O133" s="134">
        <v>2058306.702</v>
      </c>
      <c r="P133" s="134">
        <v>191682</v>
      </c>
      <c r="Q133" s="134" t="s">
        <v>267</v>
      </c>
      <c r="R133" s="134" t="s">
        <v>267</v>
      </c>
      <c r="S133" s="134" t="s">
        <v>267</v>
      </c>
      <c r="T133" s="136">
        <v>7.22756E+18</v>
      </c>
      <c r="U133" s="134">
        <v>48</v>
      </c>
      <c r="V133" s="134">
        <v>0.35413674639999998</v>
      </c>
      <c r="W133" s="134" t="b">
        <v>0</v>
      </c>
      <c r="X133" s="134">
        <v>0</v>
      </c>
      <c r="Y133" s="134">
        <v>18.72</v>
      </c>
      <c r="Z133" s="134">
        <v>88.72</v>
      </c>
    </row>
    <row r="134" spans="1:26">
      <c r="A134" s="289"/>
      <c r="B134" s="147" t="s">
        <v>142</v>
      </c>
      <c r="C134" s="134" t="s">
        <v>248</v>
      </c>
      <c r="D134" s="134" t="s">
        <v>249</v>
      </c>
      <c r="E134" s="134" t="s">
        <v>248</v>
      </c>
      <c r="F134" s="135"/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4" t="s">
        <v>267</v>
      </c>
      <c r="R134" s="134" t="s">
        <v>267</v>
      </c>
      <c r="S134" s="134" t="s">
        <v>267</v>
      </c>
      <c r="T134" s="134" t="s">
        <v>267</v>
      </c>
      <c r="U134" s="134" t="s">
        <v>267</v>
      </c>
      <c r="V134" s="134" t="s">
        <v>267</v>
      </c>
      <c r="W134" s="134" t="b">
        <v>0</v>
      </c>
      <c r="X134" s="134">
        <v>0</v>
      </c>
      <c r="Y134" s="134">
        <v>0</v>
      </c>
      <c r="Z134" s="134">
        <v>0</v>
      </c>
    </row>
    <row r="135" spans="1:26">
      <c r="A135" s="301" t="s">
        <v>143</v>
      </c>
      <c r="B135" s="148" t="s">
        <v>144</v>
      </c>
      <c r="C135" s="134" t="s">
        <v>246</v>
      </c>
      <c r="D135" s="135"/>
      <c r="E135" s="134" t="s">
        <v>247</v>
      </c>
      <c r="F135" s="134" t="s">
        <v>247</v>
      </c>
      <c r="G135" s="134" t="s">
        <v>247</v>
      </c>
      <c r="H135" s="134" t="s">
        <v>247</v>
      </c>
      <c r="I135" s="134" t="s">
        <v>247</v>
      </c>
      <c r="J135" s="134" t="s">
        <v>247</v>
      </c>
      <c r="K135" s="134" t="s">
        <v>377</v>
      </c>
      <c r="L135" s="134">
        <v>15</v>
      </c>
      <c r="M135" s="134">
        <v>374914.342</v>
      </c>
      <c r="N135" s="134">
        <v>247093</v>
      </c>
      <c r="O135" s="134">
        <v>2014412.49</v>
      </c>
      <c r="P135" s="134">
        <v>247093</v>
      </c>
      <c r="Q135" s="134" t="s">
        <v>267</v>
      </c>
      <c r="R135" s="134" t="s">
        <v>267</v>
      </c>
      <c r="S135" s="134" t="s">
        <v>267</v>
      </c>
      <c r="T135" s="136">
        <v>1.504E+19</v>
      </c>
      <c r="U135" s="134">
        <v>74</v>
      </c>
      <c r="V135" s="134">
        <v>0.27564339380000002</v>
      </c>
      <c r="W135" s="134" t="b">
        <v>0</v>
      </c>
      <c r="X135" s="134">
        <v>0</v>
      </c>
      <c r="Y135" s="134">
        <v>12.48</v>
      </c>
      <c r="Z135" s="134">
        <v>82.48</v>
      </c>
    </row>
    <row r="136" spans="1:26">
      <c r="A136" s="301"/>
      <c r="B136" s="149" t="s">
        <v>145</v>
      </c>
      <c r="C136" s="134" t="s">
        <v>248</v>
      </c>
      <c r="D136" s="134" t="s">
        <v>249</v>
      </c>
      <c r="E136" s="134" t="s">
        <v>248</v>
      </c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4" t="s">
        <v>267</v>
      </c>
      <c r="R136" s="134" t="s">
        <v>267</v>
      </c>
      <c r="S136" s="134" t="s">
        <v>267</v>
      </c>
      <c r="T136" s="134" t="s">
        <v>267</v>
      </c>
      <c r="U136" s="134" t="s">
        <v>267</v>
      </c>
      <c r="V136" s="134" t="s">
        <v>267</v>
      </c>
      <c r="W136" s="134" t="b">
        <v>0</v>
      </c>
      <c r="X136" s="134">
        <v>0</v>
      </c>
      <c r="Y136" s="134">
        <v>0</v>
      </c>
      <c r="Z136" s="134">
        <v>0</v>
      </c>
    </row>
    <row r="137" spans="1:26">
      <c r="A137" s="301"/>
      <c r="B137" s="148" t="s">
        <v>146</v>
      </c>
      <c r="C137" s="134" t="s">
        <v>246</v>
      </c>
      <c r="D137" s="135"/>
      <c r="E137" s="134" t="s">
        <v>247</v>
      </c>
      <c r="F137" s="134" t="s">
        <v>247</v>
      </c>
      <c r="G137" s="134" t="s">
        <v>247</v>
      </c>
      <c r="H137" s="134" t="s">
        <v>247</v>
      </c>
      <c r="I137" s="134" t="s">
        <v>247</v>
      </c>
      <c r="J137" s="134" t="s">
        <v>247</v>
      </c>
      <c r="K137" s="134" t="s">
        <v>377</v>
      </c>
      <c r="L137" s="134">
        <v>20</v>
      </c>
      <c r="M137" s="134">
        <v>987627.69420000003</v>
      </c>
      <c r="N137" s="134">
        <v>231274</v>
      </c>
      <c r="O137" s="134">
        <v>7315366.8059999999</v>
      </c>
      <c r="P137" s="134">
        <v>231274</v>
      </c>
      <c r="Q137" s="134" t="s">
        <v>267</v>
      </c>
      <c r="R137" s="134" t="s">
        <v>267</v>
      </c>
      <c r="S137" s="134" t="s">
        <v>267</v>
      </c>
      <c r="T137" s="136">
        <v>2.47531E+20</v>
      </c>
      <c r="U137" s="134">
        <v>121</v>
      </c>
      <c r="V137" s="134">
        <v>-2.0602348209999999</v>
      </c>
      <c r="W137" s="134" t="b">
        <v>0</v>
      </c>
      <c r="X137" s="134">
        <v>0</v>
      </c>
      <c r="Y137" s="134">
        <v>1.2</v>
      </c>
      <c r="Z137" s="134">
        <v>71.2</v>
      </c>
    </row>
    <row r="138" spans="1:26">
      <c r="A138" s="301"/>
      <c r="B138" s="149" t="s">
        <v>148</v>
      </c>
      <c r="C138" s="134" t="s">
        <v>248</v>
      </c>
      <c r="D138" s="134" t="s">
        <v>249</v>
      </c>
      <c r="E138" s="134" t="s">
        <v>248</v>
      </c>
      <c r="F138" s="135"/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4" t="s">
        <v>267</v>
      </c>
      <c r="R138" s="134" t="s">
        <v>267</v>
      </c>
      <c r="S138" s="134" t="s">
        <v>267</v>
      </c>
      <c r="T138" s="134" t="s">
        <v>267</v>
      </c>
      <c r="U138" s="134" t="s">
        <v>267</v>
      </c>
      <c r="V138" s="134" t="s">
        <v>267</v>
      </c>
      <c r="W138" s="134" t="b">
        <v>0</v>
      </c>
      <c r="X138" s="134">
        <v>0</v>
      </c>
      <c r="Y138" s="134">
        <v>0</v>
      </c>
      <c r="Z138" s="134">
        <v>0</v>
      </c>
    </row>
    <row r="139" spans="1:26">
      <c r="A139" s="301"/>
      <c r="B139" s="149" t="s">
        <v>149</v>
      </c>
      <c r="C139" s="134" t="s">
        <v>248</v>
      </c>
      <c r="D139" s="134" t="s">
        <v>249</v>
      </c>
      <c r="E139" s="134" t="s">
        <v>248</v>
      </c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4" t="s">
        <v>267</v>
      </c>
      <c r="R139" s="134" t="s">
        <v>267</v>
      </c>
      <c r="S139" s="134" t="s">
        <v>267</v>
      </c>
      <c r="T139" s="134" t="s">
        <v>267</v>
      </c>
      <c r="U139" s="134" t="s">
        <v>267</v>
      </c>
      <c r="V139" s="134" t="s">
        <v>267</v>
      </c>
      <c r="W139" s="134" t="b">
        <v>0</v>
      </c>
      <c r="X139" s="134">
        <v>0</v>
      </c>
      <c r="Y139" s="134">
        <v>0</v>
      </c>
      <c r="Z139" s="134">
        <v>0</v>
      </c>
    </row>
    <row r="140" spans="1:26">
      <c r="A140" s="301"/>
      <c r="B140" s="148" t="s">
        <v>150</v>
      </c>
      <c r="C140" s="134" t="s">
        <v>246</v>
      </c>
      <c r="D140" s="135"/>
      <c r="E140" s="134" t="s">
        <v>247</v>
      </c>
      <c r="F140" s="134" t="s">
        <v>247</v>
      </c>
      <c r="G140" s="134" t="s">
        <v>247</v>
      </c>
      <c r="H140" s="134" t="s">
        <v>247</v>
      </c>
      <c r="I140" s="134" t="s">
        <v>247</v>
      </c>
      <c r="J140" s="134" t="s">
        <v>247</v>
      </c>
      <c r="K140" s="134" t="s">
        <v>377</v>
      </c>
      <c r="L140" s="134">
        <v>12</v>
      </c>
      <c r="M140" s="134">
        <v>765475.36300000001</v>
      </c>
      <c r="N140" s="134">
        <v>122108</v>
      </c>
      <c r="O140" s="134">
        <v>2954436.97</v>
      </c>
      <c r="P140" s="134">
        <v>122108</v>
      </c>
      <c r="Q140" s="134" t="s">
        <v>267</v>
      </c>
      <c r="R140" s="134" t="s">
        <v>267</v>
      </c>
      <c r="S140" s="134" t="s">
        <v>267</v>
      </c>
      <c r="T140" s="136">
        <v>1.27901E+19</v>
      </c>
      <c r="U140" s="134">
        <v>70</v>
      </c>
      <c r="V140" s="134">
        <v>0.29824854550000002</v>
      </c>
      <c r="W140" s="134" t="b">
        <v>0</v>
      </c>
      <c r="X140" s="134">
        <v>0</v>
      </c>
      <c r="Y140" s="134">
        <v>13.44</v>
      </c>
      <c r="Z140" s="134">
        <v>83.44</v>
      </c>
    </row>
    <row r="141" spans="1:26">
      <c r="A141" s="301"/>
      <c r="B141" s="148" t="s">
        <v>151</v>
      </c>
      <c r="C141" s="134" t="s">
        <v>246</v>
      </c>
      <c r="D141" s="135"/>
      <c r="E141" s="134" t="s">
        <v>247</v>
      </c>
      <c r="F141" s="134" t="s">
        <v>247</v>
      </c>
      <c r="G141" s="134" t="s">
        <v>247</v>
      </c>
      <c r="H141" s="134" t="s">
        <v>247</v>
      </c>
      <c r="I141" s="134" t="s">
        <v>247</v>
      </c>
      <c r="J141" s="134" t="s">
        <v>247</v>
      </c>
      <c r="K141" s="134" t="s">
        <v>377</v>
      </c>
      <c r="L141" s="134">
        <v>10</v>
      </c>
      <c r="M141" s="134">
        <v>423034.63380000001</v>
      </c>
      <c r="N141" s="134">
        <v>358654</v>
      </c>
      <c r="O141" s="134">
        <v>1585828.659</v>
      </c>
      <c r="P141" s="134">
        <v>358654</v>
      </c>
      <c r="Q141" s="134" t="s">
        <v>267</v>
      </c>
      <c r="R141" s="134" t="s">
        <v>267</v>
      </c>
      <c r="S141" s="134" t="s">
        <v>267</v>
      </c>
      <c r="T141" s="136">
        <v>9.01962E+18</v>
      </c>
      <c r="U141" s="134">
        <v>55</v>
      </c>
      <c r="V141" s="134">
        <v>0.33613155140000001</v>
      </c>
      <c r="W141" s="134" t="b">
        <v>0</v>
      </c>
      <c r="X141" s="134">
        <v>0</v>
      </c>
      <c r="Y141" s="134">
        <v>17.04</v>
      </c>
      <c r="Z141" s="134">
        <v>87.04</v>
      </c>
    </row>
    <row r="142" spans="1:26">
      <c r="A142" s="301"/>
      <c r="B142" s="148" t="s">
        <v>152</v>
      </c>
      <c r="C142" s="134" t="s">
        <v>246</v>
      </c>
      <c r="D142" s="135"/>
      <c r="E142" s="134" t="s">
        <v>247</v>
      </c>
      <c r="F142" s="134" t="s">
        <v>247</v>
      </c>
      <c r="G142" s="134" t="s">
        <v>247</v>
      </c>
      <c r="H142" s="134" t="s">
        <v>247</v>
      </c>
      <c r="I142" s="134" t="s">
        <v>247</v>
      </c>
      <c r="J142" s="134" t="s">
        <v>247</v>
      </c>
      <c r="K142" s="134" t="s">
        <v>377</v>
      </c>
      <c r="L142" s="134">
        <v>9</v>
      </c>
      <c r="M142" s="134">
        <v>506517.50949999999</v>
      </c>
      <c r="N142" s="134">
        <v>152447</v>
      </c>
      <c r="O142" s="134">
        <v>1775827.0390000001</v>
      </c>
      <c r="P142" s="134">
        <v>152447</v>
      </c>
      <c r="Q142" s="134" t="s">
        <v>267</v>
      </c>
      <c r="R142" s="134" t="s">
        <v>267</v>
      </c>
      <c r="S142" s="134" t="s">
        <v>267</v>
      </c>
      <c r="T142" s="136">
        <v>4.32676E+18</v>
      </c>
      <c r="U142" s="134">
        <v>30</v>
      </c>
      <c r="V142" s="134">
        <v>0.38328161799999999</v>
      </c>
      <c r="W142" s="134" t="b">
        <v>0</v>
      </c>
      <c r="X142" s="134">
        <v>0</v>
      </c>
      <c r="Y142" s="134">
        <v>23.04</v>
      </c>
      <c r="Z142" s="134">
        <v>93.04</v>
      </c>
    </row>
    <row r="143" spans="1:26">
      <c r="A143" s="301"/>
      <c r="B143" s="148" t="s">
        <v>153</v>
      </c>
      <c r="C143" s="134" t="s">
        <v>246</v>
      </c>
      <c r="D143" s="135"/>
      <c r="E143" s="134" t="s">
        <v>247</v>
      </c>
      <c r="F143" s="134" t="s">
        <v>247</v>
      </c>
      <c r="G143" s="134" t="s">
        <v>247</v>
      </c>
      <c r="H143" s="134" t="s">
        <v>247</v>
      </c>
      <c r="I143" s="134" t="s">
        <v>247</v>
      </c>
      <c r="J143" s="134" t="s">
        <v>247</v>
      </c>
      <c r="K143" s="134" t="s">
        <v>377</v>
      </c>
      <c r="L143" s="134">
        <v>10</v>
      </c>
      <c r="M143" s="134">
        <v>714413.00490000006</v>
      </c>
      <c r="N143" s="134">
        <v>155560</v>
      </c>
      <c r="O143" s="134">
        <v>4563851.273</v>
      </c>
      <c r="P143" s="134">
        <v>155560</v>
      </c>
      <c r="Q143" s="134" t="s">
        <v>267</v>
      </c>
      <c r="R143" s="134" t="s">
        <v>267</v>
      </c>
      <c r="S143" s="134" t="s">
        <v>267</v>
      </c>
      <c r="T143" s="136">
        <v>3.24012E+19</v>
      </c>
      <c r="U143" s="134">
        <v>89</v>
      </c>
      <c r="V143" s="134">
        <v>0.1012124631</v>
      </c>
      <c r="W143" s="134" t="b">
        <v>0</v>
      </c>
      <c r="X143" s="134">
        <v>0</v>
      </c>
      <c r="Y143" s="134">
        <v>8.8800000000000008</v>
      </c>
      <c r="Z143" s="134">
        <v>78.88</v>
      </c>
    </row>
    <row r="144" spans="1:26">
      <c r="A144" s="301"/>
      <c r="B144" s="148" t="s">
        <v>154</v>
      </c>
      <c r="C144" s="134" t="s">
        <v>246</v>
      </c>
      <c r="D144" s="135"/>
      <c r="E144" s="134" t="s">
        <v>247</v>
      </c>
      <c r="F144" s="134" t="s">
        <v>247</v>
      </c>
      <c r="G144" s="134" t="s">
        <v>247</v>
      </c>
      <c r="H144" s="134" t="s">
        <v>247</v>
      </c>
      <c r="I144" s="134" t="s">
        <v>247</v>
      </c>
      <c r="J144" s="134" t="s">
        <v>247</v>
      </c>
      <c r="K144" s="134" t="s">
        <v>377</v>
      </c>
      <c r="L144" s="134">
        <v>10</v>
      </c>
      <c r="M144" s="134">
        <v>464080.40059999999</v>
      </c>
      <c r="N144" s="134">
        <v>284454</v>
      </c>
      <c r="O144" s="134">
        <v>1762613.5989999999</v>
      </c>
      <c r="P144" s="134">
        <v>284454</v>
      </c>
      <c r="Q144" s="134" t="s">
        <v>267</v>
      </c>
      <c r="R144" s="134" t="s">
        <v>267</v>
      </c>
      <c r="S144" s="134" t="s">
        <v>267</v>
      </c>
      <c r="T144" s="136">
        <v>8.83744E+18</v>
      </c>
      <c r="U144" s="134">
        <v>52</v>
      </c>
      <c r="V144" s="134">
        <v>0.33796198179999998</v>
      </c>
      <c r="W144" s="134" t="b">
        <v>0</v>
      </c>
      <c r="X144" s="134">
        <v>0</v>
      </c>
      <c r="Y144" s="134">
        <v>17.760000000000002</v>
      </c>
      <c r="Z144" s="134">
        <v>87.76</v>
      </c>
    </row>
    <row r="145" spans="1:26">
      <c r="A145" s="301"/>
      <c r="B145" s="148" t="s">
        <v>155</v>
      </c>
      <c r="C145" s="134" t="s">
        <v>246</v>
      </c>
      <c r="D145" s="135"/>
      <c r="E145" s="134" t="s">
        <v>247</v>
      </c>
      <c r="F145" s="134" t="s">
        <v>247</v>
      </c>
      <c r="G145" s="134" t="s">
        <v>247</v>
      </c>
      <c r="H145" s="134" t="s">
        <v>247</v>
      </c>
      <c r="I145" s="134" t="s">
        <v>247</v>
      </c>
      <c r="J145" s="134" t="s">
        <v>247</v>
      </c>
      <c r="K145" s="134" t="s">
        <v>377</v>
      </c>
      <c r="L145" s="134">
        <v>20</v>
      </c>
      <c r="M145" s="134">
        <v>1415656.203</v>
      </c>
      <c r="N145" s="134">
        <v>193258</v>
      </c>
      <c r="O145" s="134">
        <v>6218701.9780000001</v>
      </c>
      <c r="P145" s="134">
        <v>193258</v>
      </c>
      <c r="Q145" s="134" t="s">
        <v>267</v>
      </c>
      <c r="R145" s="134" t="s">
        <v>267</v>
      </c>
      <c r="S145" s="134" t="s">
        <v>267</v>
      </c>
      <c r="T145" s="136">
        <v>1.49474E+20</v>
      </c>
      <c r="U145" s="134">
        <v>119</v>
      </c>
      <c r="V145" s="134">
        <v>-1.0750451190000001</v>
      </c>
      <c r="W145" s="134" t="b">
        <v>0</v>
      </c>
      <c r="X145" s="134">
        <v>0</v>
      </c>
      <c r="Y145" s="134">
        <v>1.68</v>
      </c>
      <c r="Z145" s="134">
        <v>71.680000000000007</v>
      </c>
    </row>
    <row r="146" spans="1:26">
      <c r="A146" s="301"/>
      <c r="B146" s="149" t="s">
        <v>156</v>
      </c>
      <c r="C146" s="134" t="s">
        <v>248</v>
      </c>
      <c r="D146" s="134" t="s">
        <v>249</v>
      </c>
      <c r="E146" s="134" t="s">
        <v>248</v>
      </c>
      <c r="F146" s="135"/>
      <c r="G146" s="135"/>
      <c r="H146" s="135"/>
      <c r="I146" s="135"/>
      <c r="J146" s="135"/>
      <c r="K146" s="135"/>
      <c r="L146" s="135"/>
      <c r="M146" s="135"/>
      <c r="N146" s="135"/>
      <c r="O146" s="135"/>
      <c r="P146" s="135"/>
      <c r="Q146" s="134" t="s">
        <v>267</v>
      </c>
      <c r="R146" s="134" t="s">
        <v>267</v>
      </c>
      <c r="S146" s="134" t="s">
        <v>267</v>
      </c>
      <c r="T146" s="134" t="s">
        <v>267</v>
      </c>
      <c r="U146" s="134" t="s">
        <v>267</v>
      </c>
      <c r="V146" s="134" t="s">
        <v>267</v>
      </c>
      <c r="W146" s="134" t="b">
        <v>0</v>
      </c>
      <c r="X146" s="134">
        <v>0</v>
      </c>
      <c r="Y146" s="134">
        <v>0</v>
      </c>
      <c r="Z146" s="134">
        <v>0</v>
      </c>
    </row>
    <row r="147" spans="1:26">
      <c r="A147" s="301"/>
      <c r="B147" s="148" t="s">
        <v>157</v>
      </c>
      <c r="C147" s="134" t="s">
        <v>246</v>
      </c>
      <c r="D147" s="135"/>
      <c r="E147" s="134" t="s">
        <v>247</v>
      </c>
      <c r="F147" s="134" t="s">
        <v>247</v>
      </c>
      <c r="G147" s="134" t="s">
        <v>247</v>
      </c>
      <c r="H147" s="134" t="s">
        <v>247</v>
      </c>
      <c r="I147" s="134" t="s">
        <v>247</v>
      </c>
      <c r="J147" s="134" t="s">
        <v>247</v>
      </c>
      <c r="K147" s="134" t="s">
        <v>377</v>
      </c>
      <c r="L147" s="134">
        <v>12</v>
      </c>
      <c r="M147" s="134">
        <v>359990.46659999999</v>
      </c>
      <c r="N147" s="134">
        <v>68134</v>
      </c>
      <c r="O147" s="134">
        <v>1716257.2039999999</v>
      </c>
      <c r="P147" s="134">
        <v>68134</v>
      </c>
      <c r="Q147" s="134" t="s">
        <v>267</v>
      </c>
      <c r="R147" s="134" t="s">
        <v>267</v>
      </c>
      <c r="S147" s="134" t="s">
        <v>267</v>
      </c>
      <c r="T147" s="136">
        <v>2.4083E+18</v>
      </c>
      <c r="U147" s="134">
        <v>13</v>
      </c>
      <c r="V147" s="134">
        <v>0.40255678490000002</v>
      </c>
      <c r="W147" s="134" t="b">
        <v>0</v>
      </c>
      <c r="X147" s="134">
        <v>0</v>
      </c>
      <c r="Y147" s="134">
        <v>27.12</v>
      </c>
      <c r="Z147" s="134">
        <v>97.12</v>
      </c>
    </row>
    <row r="148" spans="1:26">
      <c r="A148" s="301"/>
      <c r="B148" s="148" t="s">
        <v>158</v>
      </c>
      <c r="C148" s="134" t="s">
        <v>246</v>
      </c>
      <c r="D148" s="135"/>
      <c r="E148" s="134" t="s">
        <v>247</v>
      </c>
      <c r="F148" s="134" t="s">
        <v>247</v>
      </c>
      <c r="G148" s="134" t="s">
        <v>247</v>
      </c>
      <c r="H148" s="134" t="s">
        <v>247</v>
      </c>
      <c r="I148" s="134" t="s">
        <v>247</v>
      </c>
      <c r="J148" s="134" t="s">
        <v>247</v>
      </c>
      <c r="K148" s="134" t="s">
        <v>377</v>
      </c>
      <c r="L148" s="134">
        <v>17</v>
      </c>
      <c r="M148" s="134">
        <v>830472.96129999997</v>
      </c>
      <c r="N148" s="134">
        <v>353929</v>
      </c>
      <c r="O148" s="134">
        <v>4447965.3600000003</v>
      </c>
      <c r="P148" s="134">
        <v>353929</v>
      </c>
      <c r="Q148" s="134" t="s">
        <v>267</v>
      </c>
      <c r="R148" s="134" t="s">
        <v>267</v>
      </c>
      <c r="S148" s="134" t="s">
        <v>267</v>
      </c>
      <c r="T148" s="136">
        <v>1.19039E+20</v>
      </c>
      <c r="U148" s="134">
        <v>116</v>
      </c>
      <c r="V148" s="134">
        <v>-0.76925042809999999</v>
      </c>
      <c r="W148" s="134" t="b">
        <v>0</v>
      </c>
      <c r="X148" s="134">
        <v>0</v>
      </c>
      <c r="Y148" s="134">
        <v>2.4</v>
      </c>
      <c r="Z148" s="134">
        <v>72.400000000000006</v>
      </c>
    </row>
    <row r="149" spans="1:26">
      <c r="A149" s="301"/>
      <c r="B149" s="148" t="s">
        <v>159</v>
      </c>
      <c r="C149" s="151" t="s">
        <v>246</v>
      </c>
      <c r="D149" s="152"/>
      <c r="E149" s="151" t="s">
        <v>247</v>
      </c>
      <c r="F149" s="151" t="s">
        <v>247</v>
      </c>
      <c r="G149" s="151" t="s">
        <v>247</v>
      </c>
      <c r="H149" s="151" t="s">
        <v>247</v>
      </c>
      <c r="I149" s="154" t="s">
        <v>247</v>
      </c>
      <c r="J149" s="154" t="s">
        <v>247</v>
      </c>
      <c r="K149" s="154" t="s">
        <v>377</v>
      </c>
      <c r="L149" s="151">
        <v>13</v>
      </c>
      <c r="M149" s="151">
        <v>780843.12939999998</v>
      </c>
      <c r="N149" s="151">
        <v>185127</v>
      </c>
      <c r="O149" s="151">
        <v>2662379.622</v>
      </c>
      <c r="P149" s="151">
        <v>185127</v>
      </c>
      <c r="Q149" s="154" t="s">
        <v>267</v>
      </c>
      <c r="R149" s="154" t="s">
        <v>267</v>
      </c>
      <c r="S149" s="154" t="s">
        <v>267</v>
      </c>
      <c r="T149" s="153">
        <v>1.7059E+19</v>
      </c>
      <c r="U149" s="154">
        <v>79</v>
      </c>
      <c r="V149" s="154">
        <v>0.25535854260000002</v>
      </c>
      <c r="W149" s="154" t="b">
        <v>0</v>
      </c>
      <c r="X149" s="154">
        <v>0</v>
      </c>
      <c r="Y149" s="154">
        <v>11.28</v>
      </c>
      <c r="Z149" s="154">
        <v>81.28</v>
      </c>
    </row>
    <row r="150" spans="1:26">
      <c r="A150" s="301"/>
      <c r="B150" s="148" t="s">
        <v>160</v>
      </c>
      <c r="C150" s="157" t="s">
        <v>246</v>
      </c>
      <c r="D150" s="158"/>
      <c r="E150" s="157" t="s">
        <v>247</v>
      </c>
      <c r="F150" s="157" t="s">
        <v>247</v>
      </c>
      <c r="G150" s="157" t="s">
        <v>247</v>
      </c>
      <c r="H150" s="157" t="s">
        <v>247</v>
      </c>
      <c r="I150" s="160" t="s">
        <v>247</v>
      </c>
      <c r="J150" s="160" t="s">
        <v>247</v>
      </c>
      <c r="K150" s="160" t="s">
        <v>0</v>
      </c>
      <c r="L150" s="157">
        <v>12</v>
      </c>
      <c r="M150" s="157">
        <v>0</v>
      </c>
      <c r="N150" s="157">
        <v>0</v>
      </c>
      <c r="O150" s="157">
        <v>2305127.6609999998</v>
      </c>
      <c r="P150" s="157">
        <v>85148</v>
      </c>
      <c r="Q150" s="159">
        <v>5.42932E+18</v>
      </c>
      <c r="R150" s="160">
        <v>1</v>
      </c>
      <c r="S150" s="160">
        <v>1.481958485</v>
      </c>
      <c r="T150" s="160" t="s">
        <v>267</v>
      </c>
      <c r="U150" s="160" t="s">
        <v>267</v>
      </c>
      <c r="V150" s="160" t="s">
        <v>267</v>
      </c>
      <c r="W150" s="160" t="b">
        <v>0</v>
      </c>
      <c r="X150" s="160">
        <v>10</v>
      </c>
      <c r="Y150" s="160">
        <v>0</v>
      </c>
      <c r="Z150" s="160">
        <v>70</v>
      </c>
    </row>
    <row r="151" spans="1:26">
      <c r="A151" s="301"/>
      <c r="B151" s="148" t="s">
        <v>161</v>
      </c>
      <c r="C151" s="151" t="s">
        <v>246</v>
      </c>
      <c r="D151" s="152"/>
      <c r="E151" s="151" t="s">
        <v>247</v>
      </c>
      <c r="F151" s="151" t="s">
        <v>247</v>
      </c>
      <c r="G151" s="151" t="s">
        <v>247</v>
      </c>
      <c r="H151" s="151" t="s">
        <v>247</v>
      </c>
      <c r="I151" s="154" t="s">
        <v>247</v>
      </c>
      <c r="J151" s="154" t="s">
        <v>247</v>
      </c>
      <c r="K151" s="154" t="s">
        <v>377</v>
      </c>
      <c r="L151" s="151">
        <v>8.5</v>
      </c>
      <c r="M151" s="151">
        <v>326432.80869999999</v>
      </c>
      <c r="N151" s="151">
        <v>277004</v>
      </c>
      <c r="O151" s="151">
        <v>1304814.0060000001</v>
      </c>
      <c r="P151" s="151">
        <v>277004</v>
      </c>
      <c r="Q151" s="154" t="s">
        <v>267</v>
      </c>
      <c r="R151" s="154" t="s">
        <v>267</v>
      </c>
      <c r="S151" s="154" t="s">
        <v>267</v>
      </c>
      <c r="T151" s="153">
        <v>4.00869E+18</v>
      </c>
      <c r="U151" s="154">
        <v>27</v>
      </c>
      <c r="V151" s="154">
        <v>0.38647734639999998</v>
      </c>
      <c r="W151" s="154" t="b">
        <v>0</v>
      </c>
      <c r="X151" s="154">
        <v>0</v>
      </c>
      <c r="Y151" s="154">
        <v>23.76</v>
      </c>
      <c r="Z151" s="154">
        <v>93.76</v>
      </c>
    </row>
    <row r="152" spans="1:26">
      <c r="A152" s="301"/>
      <c r="B152" s="148" t="s">
        <v>162</v>
      </c>
      <c r="C152" s="157" t="s">
        <v>246</v>
      </c>
      <c r="D152" s="158"/>
      <c r="E152" s="157" t="s">
        <v>247</v>
      </c>
      <c r="F152" s="157" t="s">
        <v>247</v>
      </c>
      <c r="G152" s="157" t="s">
        <v>247</v>
      </c>
      <c r="H152" s="157" t="s">
        <v>247</v>
      </c>
      <c r="I152" s="160" t="s">
        <v>247</v>
      </c>
      <c r="J152" s="160" t="s">
        <v>247</v>
      </c>
      <c r="K152" s="160" t="s">
        <v>377</v>
      </c>
      <c r="L152" s="157">
        <v>11.6</v>
      </c>
      <c r="M152" s="157">
        <v>340857.31650000002</v>
      </c>
      <c r="N152" s="157">
        <v>66618</v>
      </c>
      <c r="O152" s="157">
        <v>1975963.1880000001</v>
      </c>
      <c r="P152" s="157">
        <v>66618</v>
      </c>
      <c r="Q152" s="160" t="s">
        <v>267</v>
      </c>
      <c r="R152" s="160" t="s">
        <v>267</v>
      </c>
      <c r="S152" s="160" t="s">
        <v>267</v>
      </c>
      <c r="T152" s="159">
        <v>3.01722E+18</v>
      </c>
      <c r="U152" s="160">
        <v>19</v>
      </c>
      <c r="V152" s="160">
        <v>0.39643878830000001</v>
      </c>
      <c r="W152" s="160" t="b">
        <v>0</v>
      </c>
      <c r="X152" s="160">
        <v>0</v>
      </c>
      <c r="Y152" s="160">
        <v>25.68</v>
      </c>
      <c r="Z152" s="160">
        <v>95.68</v>
      </c>
    </row>
    <row r="153" spans="1:26">
      <c r="A153" s="301"/>
      <c r="B153" s="148" t="s">
        <v>163</v>
      </c>
      <c r="C153" s="151" t="s">
        <v>248</v>
      </c>
      <c r="D153" s="154" t="s">
        <v>249</v>
      </c>
      <c r="E153" s="151" t="s">
        <v>248</v>
      </c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4" t="s">
        <v>267</v>
      </c>
      <c r="R153" s="154" t="s">
        <v>267</v>
      </c>
      <c r="S153" s="154" t="s">
        <v>267</v>
      </c>
      <c r="T153" s="154" t="s">
        <v>267</v>
      </c>
      <c r="U153" s="154" t="s">
        <v>267</v>
      </c>
      <c r="V153" s="154" t="s">
        <v>267</v>
      </c>
      <c r="W153" s="154" t="b">
        <v>0</v>
      </c>
      <c r="X153" s="154">
        <v>0</v>
      </c>
      <c r="Y153" s="154">
        <v>0</v>
      </c>
      <c r="Z153" s="154">
        <v>0</v>
      </c>
    </row>
    <row r="154" spans="1:26">
      <c r="A154" s="301"/>
      <c r="B154" s="149" t="s">
        <v>164</v>
      </c>
      <c r="C154" s="157" t="s">
        <v>248</v>
      </c>
      <c r="D154" s="160" t="s">
        <v>249</v>
      </c>
      <c r="E154" s="157" t="s">
        <v>248</v>
      </c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60" t="s">
        <v>267</v>
      </c>
      <c r="R154" s="160" t="s">
        <v>267</v>
      </c>
      <c r="S154" s="160" t="s">
        <v>267</v>
      </c>
      <c r="T154" s="160" t="s">
        <v>267</v>
      </c>
      <c r="U154" s="160" t="s">
        <v>267</v>
      </c>
      <c r="V154" s="160" t="s">
        <v>267</v>
      </c>
      <c r="W154" s="160" t="b">
        <v>0</v>
      </c>
      <c r="X154" s="160">
        <v>0</v>
      </c>
      <c r="Y154" s="160">
        <v>0</v>
      </c>
      <c r="Z154" s="160">
        <v>0</v>
      </c>
    </row>
    <row r="155" spans="1:26">
      <c r="A155" s="301"/>
      <c r="B155" s="148" t="s">
        <v>165</v>
      </c>
      <c r="C155" s="151" t="s">
        <v>246</v>
      </c>
      <c r="D155" s="152"/>
      <c r="E155" s="151" t="s">
        <v>247</v>
      </c>
      <c r="F155" s="152"/>
      <c r="G155" s="152"/>
      <c r="H155" s="152"/>
      <c r="I155" s="154" t="s">
        <v>247</v>
      </c>
      <c r="J155" s="154" t="s">
        <v>247</v>
      </c>
      <c r="K155" s="154" t="s">
        <v>0</v>
      </c>
      <c r="L155" s="151">
        <v>13</v>
      </c>
      <c r="M155" s="151">
        <v>0</v>
      </c>
      <c r="N155" s="151">
        <v>0</v>
      </c>
      <c r="O155" s="151">
        <v>4061837.16</v>
      </c>
      <c r="P155" s="151">
        <v>85148</v>
      </c>
      <c r="Q155" s="153">
        <v>1.82626E+19</v>
      </c>
      <c r="R155" s="154">
        <v>7</v>
      </c>
      <c r="S155" s="154">
        <v>-0.97534393350000004</v>
      </c>
      <c r="T155" s="154" t="s">
        <v>267</v>
      </c>
      <c r="U155" s="154" t="s">
        <v>267</v>
      </c>
      <c r="V155" s="154" t="s">
        <v>267</v>
      </c>
      <c r="W155" s="154" t="b">
        <v>0</v>
      </c>
      <c r="X155" s="154">
        <v>3.33</v>
      </c>
      <c r="Y155" s="154">
        <v>0</v>
      </c>
      <c r="Z155" s="154">
        <v>63.33</v>
      </c>
    </row>
    <row r="156" spans="1:26">
      <c r="A156" s="301"/>
      <c r="B156" s="148" t="s">
        <v>166</v>
      </c>
      <c r="C156" s="160" t="s">
        <v>252</v>
      </c>
      <c r="D156" s="158"/>
      <c r="E156" s="157" t="s">
        <v>247</v>
      </c>
      <c r="F156" s="157" t="s">
        <v>247</v>
      </c>
      <c r="G156" s="157" t="s">
        <v>247</v>
      </c>
      <c r="H156" s="157" t="s">
        <v>247</v>
      </c>
      <c r="I156" s="157" t="s">
        <v>247</v>
      </c>
      <c r="J156" s="160" t="s">
        <v>247</v>
      </c>
      <c r="K156" s="160" t="s">
        <v>377</v>
      </c>
      <c r="L156" s="157">
        <v>11.3</v>
      </c>
      <c r="M156" s="157">
        <v>354534.56650000002</v>
      </c>
      <c r="N156" s="157">
        <v>70985</v>
      </c>
      <c r="O156" s="157">
        <v>2058306.702</v>
      </c>
      <c r="P156" s="157">
        <v>70985</v>
      </c>
      <c r="Q156" s="160" t="s">
        <v>267</v>
      </c>
      <c r="R156" s="160" t="s">
        <v>267</v>
      </c>
      <c r="S156" s="160" t="s">
        <v>267</v>
      </c>
      <c r="T156" s="159">
        <v>3.39833E+18</v>
      </c>
      <c r="U156" s="160">
        <v>21</v>
      </c>
      <c r="V156" s="160">
        <v>0.3926097509</v>
      </c>
      <c r="W156" s="160" t="b">
        <v>0</v>
      </c>
      <c r="X156" s="160">
        <v>0</v>
      </c>
      <c r="Y156" s="160">
        <v>25.2</v>
      </c>
      <c r="Z156" s="160">
        <v>66.64</v>
      </c>
    </row>
    <row r="157" spans="1:26">
      <c r="A157" s="301"/>
      <c r="B157" s="148" t="s">
        <v>167</v>
      </c>
      <c r="C157" s="151" t="s">
        <v>246</v>
      </c>
      <c r="D157" s="152"/>
      <c r="E157" s="151" t="s">
        <v>247</v>
      </c>
      <c r="F157" s="151" t="s">
        <v>247</v>
      </c>
      <c r="G157" s="151" t="s">
        <v>247</v>
      </c>
      <c r="H157" s="151" t="s">
        <v>247</v>
      </c>
      <c r="I157" s="154" t="s">
        <v>247</v>
      </c>
      <c r="J157" s="154" t="s">
        <v>247</v>
      </c>
      <c r="K157" s="154" t="s">
        <v>377</v>
      </c>
      <c r="L157" s="151">
        <v>12</v>
      </c>
      <c r="M157" s="151">
        <v>799442.19819999998</v>
      </c>
      <c r="N157" s="151">
        <v>73104</v>
      </c>
      <c r="O157" s="151">
        <v>2683244.4070000001</v>
      </c>
      <c r="P157" s="151">
        <v>73104</v>
      </c>
      <c r="Q157" s="154" t="s">
        <v>267</v>
      </c>
      <c r="R157" s="154" t="s">
        <v>267</v>
      </c>
      <c r="S157" s="154" t="s">
        <v>267</v>
      </c>
      <c r="T157" s="153">
        <v>6.31601E+18</v>
      </c>
      <c r="U157" s="154">
        <v>37</v>
      </c>
      <c r="V157" s="154">
        <v>0.36329522619999999</v>
      </c>
      <c r="W157" s="154" t="b">
        <v>0</v>
      </c>
      <c r="X157" s="154">
        <v>0</v>
      </c>
      <c r="Y157" s="154">
        <v>21.36</v>
      </c>
      <c r="Z157" s="154">
        <v>91.36</v>
      </c>
    </row>
    <row r="158" spans="1:26">
      <c r="A158" s="301"/>
      <c r="B158" s="148" t="s">
        <v>168</v>
      </c>
      <c r="C158" s="157" t="s">
        <v>246</v>
      </c>
      <c r="D158" s="158"/>
      <c r="E158" s="157" t="s">
        <v>247</v>
      </c>
      <c r="F158" s="157" t="s">
        <v>247</v>
      </c>
      <c r="G158" s="157" t="s">
        <v>247</v>
      </c>
      <c r="H158" s="157" t="s">
        <v>247</v>
      </c>
      <c r="I158" s="157" t="s">
        <v>247</v>
      </c>
      <c r="J158" s="160" t="s">
        <v>247</v>
      </c>
      <c r="K158" s="160" t="s">
        <v>377</v>
      </c>
      <c r="L158" s="157">
        <v>20</v>
      </c>
      <c r="M158" s="157">
        <v>1496000.4879999999</v>
      </c>
      <c r="N158" s="157">
        <v>342575</v>
      </c>
      <c r="O158" s="157">
        <v>3777158.8420000002</v>
      </c>
      <c r="P158" s="157">
        <v>342575</v>
      </c>
      <c r="Q158" s="160" t="s">
        <v>267</v>
      </c>
      <c r="R158" s="160" t="s">
        <v>267</v>
      </c>
      <c r="S158" s="160" t="s">
        <v>267</v>
      </c>
      <c r="T158" s="159">
        <v>9.77499E+19</v>
      </c>
      <c r="U158" s="160">
        <v>111</v>
      </c>
      <c r="V158" s="160">
        <v>-0.55535825780000003</v>
      </c>
      <c r="W158" s="160" t="b">
        <v>0</v>
      </c>
      <c r="X158" s="160">
        <v>0</v>
      </c>
      <c r="Y158" s="160">
        <v>3.6</v>
      </c>
      <c r="Z158" s="160">
        <v>73.599999999999994</v>
      </c>
    </row>
    <row r="159" spans="1:26">
      <c r="A159" s="301"/>
      <c r="B159" s="148" t="s">
        <v>169</v>
      </c>
      <c r="C159" s="151" t="s">
        <v>252</v>
      </c>
      <c r="D159" s="152"/>
      <c r="E159" s="151" t="s">
        <v>247</v>
      </c>
      <c r="F159" s="151" t="s">
        <v>247</v>
      </c>
      <c r="G159" s="151" t="s">
        <v>247</v>
      </c>
      <c r="H159" s="151" t="s">
        <v>247</v>
      </c>
      <c r="I159" s="151" t="s">
        <v>247</v>
      </c>
      <c r="J159" s="154" t="s">
        <v>247</v>
      </c>
      <c r="K159" s="154" t="s">
        <v>377</v>
      </c>
      <c r="L159" s="151">
        <v>20</v>
      </c>
      <c r="M159" s="151">
        <v>1427876.7209999999</v>
      </c>
      <c r="N159" s="151">
        <v>370188</v>
      </c>
      <c r="O159" s="151">
        <v>9177194.591</v>
      </c>
      <c r="P159" s="151">
        <v>370188</v>
      </c>
      <c r="Q159" s="154" t="s">
        <v>267</v>
      </c>
      <c r="R159" s="154" t="s">
        <v>267</v>
      </c>
      <c r="S159" s="154" t="s">
        <v>267</v>
      </c>
      <c r="T159" s="153">
        <v>6.2355100000000003E+20</v>
      </c>
      <c r="U159" s="154">
        <v>124</v>
      </c>
      <c r="V159" s="154">
        <v>-5.8381866459999996</v>
      </c>
      <c r="W159" s="154" t="b">
        <v>0</v>
      </c>
      <c r="X159" s="154">
        <v>0</v>
      </c>
      <c r="Y159" s="154">
        <v>0.48</v>
      </c>
      <c r="Z159" s="154">
        <v>49.34</v>
      </c>
    </row>
    <row r="160" spans="1:26">
      <c r="A160" s="301"/>
      <c r="B160" s="148" t="s">
        <v>170</v>
      </c>
      <c r="C160" s="157" t="s">
        <v>246</v>
      </c>
      <c r="D160" s="158"/>
      <c r="E160" s="157" t="s">
        <v>247</v>
      </c>
      <c r="F160" s="157" t="s">
        <v>247</v>
      </c>
      <c r="G160" s="157" t="s">
        <v>247</v>
      </c>
      <c r="H160" s="157" t="s">
        <v>247</v>
      </c>
      <c r="I160" s="160" t="s">
        <v>247</v>
      </c>
      <c r="J160" s="160" t="s">
        <v>247</v>
      </c>
      <c r="K160" s="160" t="s">
        <v>377</v>
      </c>
      <c r="L160" s="157">
        <v>20</v>
      </c>
      <c r="M160" s="157">
        <v>1222827.6040000001</v>
      </c>
      <c r="N160" s="157">
        <v>69923</v>
      </c>
      <c r="O160" s="157">
        <v>6429611.9160000002</v>
      </c>
      <c r="P160" s="157">
        <v>69923</v>
      </c>
      <c r="Q160" s="160" t="s">
        <v>267</v>
      </c>
      <c r="R160" s="160" t="s">
        <v>267</v>
      </c>
      <c r="S160" s="160" t="s">
        <v>267</v>
      </c>
      <c r="T160" s="159">
        <v>5.78122E+19</v>
      </c>
      <c r="U160" s="160">
        <v>102</v>
      </c>
      <c r="V160" s="160">
        <v>-0.15409697820000001</v>
      </c>
      <c r="W160" s="160" t="b">
        <v>0</v>
      </c>
      <c r="X160" s="160">
        <v>0</v>
      </c>
      <c r="Y160" s="160">
        <v>5.76</v>
      </c>
      <c r="Z160" s="160">
        <v>75.760000000000005</v>
      </c>
    </row>
    <row r="161" spans="1:26">
      <c r="A161" s="301"/>
      <c r="B161" s="148" t="s">
        <v>171</v>
      </c>
      <c r="C161" s="151" t="s">
        <v>246</v>
      </c>
      <c r="D161" s="152"/>
      <c r="E161" s="151" t="s">
        <v>247</v>
      </c>
      <c r="F161" s="151" t="s">
        <v>247</v>
      </c>
      <c r="G161" s="151" t="s">
        <v>247</v>
      </c>
      <c r="H161" s="151" t="s">
        <v>247</v>
      </c>
      <c r="I161" s="151" t="s">
        <v>247</v>
      </c>
      <c r="J161" s="154" t="s">
        <v>247</v>
      </c>
      <c r="K161" s="154" t="s">
        <v>377</v>
      </c>
      <c r="L161" s="151">
        <v>13.6</v>
      </c>
      <c r="M161" s="151">
        <v>1094148.629</v>
      </c>
      <c r="N161" s="151">
        <v>99938</v>
      </c>
      <c r="O161" s="151">
        <v>3179721.014</v>
      </c>
      <c r="P161" s="151">
        <v>99938</v>
      </c>
      <c r="Q161" s="154" t="s">
        <v>267</v>
      </c>
      <c r="R161" s="154" t="s">
        <v>267</v>
      </c>
      <c r="S161" s="154" t="s">
        <v>267</v>
      </c>
      <c r="T161" s="153">
        <v>1.37419E+19</v>
      </c>
      <c r="U161" s="154">
        <v>71</v>
      </c>
      <c r="V161" s="154">
        <v>0.28868563089999999</v>
      </c>
      <c r="W161" s="154" t="b">
        <v>0</v>
      </c>
      <c r="X161" s="154">
        <v>0</v>
      </c>
      <c r="Y161" s="154">
        <v>13.2</v>
      </c>
      <c r="Z161" s="154">
        <v>83.2</v>
      </c>
    </row>
    <row r="162" spans="1:26">
      <c r="A162" s="301"/>
      <c r="B162" s="148" t="s">
        <v>172</v>
      </c>
      <c r="C162" s="157" t="s">
        <v>246</v>
      </c>
      <c r="D162" s="158"/>
      <c r="E162" s="157" t="s">
        <v>247</v>
      </c>
      <c r="F162" s="157" t="s">
        <v>247</v>
      </c>
      <c r="G162" s="157" t="s">
        <v>247</v>
      </c>
      <c r="H162" s="157" t="s">
        <v>247</v>
      </c>
      <c r="I162" s="160" t="s">
        <v>247</v>
      </c>
      <c r="J162" s="160" t="s">
        <v>247</v>
      </c>
      <c r="K162" s="160" t="s">
        <v>377</v>
      </c>
      <c r="L162" s="157">
        <v>11.6</v>
      </c>
      <c r="M162" s="157">
        <v>312827.86080000002</v>
      </c>
      <c r="N162" s="157">
        <v>65967</v>
      </c>
      <c r="O162" s="157">
        <v>1328409.52</v>
      </c>
      <c r="P162" s="157">
        <v>65967</v>
      </c>
      <c r="Q162" s="160" t="s">
        <v>267</v>
      </c>
      <c r="R162" s="160" t="s">
        <v>267</v>
      </c>
      <c r="S162" s="160" t="s">
        <v>267</v>
      </c>
      <c r="T162" s="159">
        <v>1.35036E+18</v>
      </c>
      <c r="U162" s="160">
        <v>4</v>
      </c>
      <c r="V162" s="160">
        <v>0.41318609950000001</v>
      </c>
      <c r="W162" s="160" t="b">
        <v>0</v>
      </c>
      <c r="X162" s="160">
        <v>0</v>
      </c>
      <c r="Y162" s="160">
        <v>29.28</v>
      </c>
      <c r="Z162" s="160">
        <v>99.28</v>
      </c>
    </row>
    <row r="163" spans="1:26">
      <c r="A163" s="301"/>
      <c r="B163" s="148" t="s">
        <v>173</v>
      </c>
      <c r="C163" s="151" t="s">
        <v>246</v>
      </c>
      <c r="D163" s="152"/>
      <c r="E163" s="151" t="s">
        <v>247</v>
      </c>
      <c r="F163" s="151" t="s">
        <v>247</v>
      </c>
      <c r="G163" s="151" t="s">
        <v>247</v>
      </c>
      <c r="H163" s="151" t="s">
        <v>247</v>
      </c>
      <c r="I163" s="154" t="s">
        <v>247</v>
      </c>
      <c r="J163" s="154" t="s">
        <v>247</v>
      </c>
      <c r="K163" s="154" t="s">
        <v>377</v>
      </c>
      <c r="L163" s="151">
        <v>18</v>
      </c>
      <c r="M163" s="151">
        <v>1328954.9310000001</v>
      </c>
      <c r="N163" s="151">
        <v>203507</v>
      </c>
      <c r="O163" s="151">
        <v>4064336.64</v>
      </c>
      <c r="P163" s="151">
        <v>203507</v>
      </c>
      <c r="Q163" s="154" t="s">
        <v>267</v>
      </c>
      <c r="R163" s="154" t="s">
        <v>267</v>
      </c>
      <c r="S163" s="154" t="s">
        <v>267</v>
      </c>
      <c r="T163" s="153">
        <v>6.05106E+19</v>
      </c>
      <c r="U163" s="154">
        <v>105</v>
      </c>
      <c r="V163" s="154">
        <v>-0.181207864</v>
      </c>
      <c r="W163" s="154" t="b">
        <v>0</v>
      </c>
      <c r="X163" s="154">
        <v>0</v>
      </c>
      <c r="Y163" s="154">
        <v>5.04</v>
      </c>
      <c r="Z163" s="154">
        <v>75.040000000000006</v>
      </c>
    </row>
    <row r="164" spans="1:26">
      <c r="A164" s="301"/>
      <c r="B164" s="148" t="s">
        <v>174</v>
      </c>
      <c r="C164" s="157" t="s">
        <v>252</v>
      </c>
      <c r="D164" s="158"/>
      <c r="E164" s="157" t="s">
        <v>247</v>
      </c>
      <c r="F164" s="157" t="s">
        <v>247</v>
      </c>
      <c r="G164" s="157" t="s">
        <v>247</v>
      </c>
      <c r="H164" s="157" t="s">
        <v>247</v>
      </c>
      <c r="I164" s="157" t="s">
        <v>247</v>
      </c>
      <c r="J164" s="160" t="s">
        <v>247</v>
      </c>
      <c r="K164" s="160" t="s">
        <v>377</v>
      </c>
      <c r="L164" s="157">
        <v>15</v>
      </c>
      <c r="M164" s="157">
        <v>1160281.605</v>
      </c>
      <c r="N164" s="157">
        <v>67741</v>
      </c>
      <c r="O164" s="157">
        <v>4286409.8289999999</v>
      </c>
      <c r="P164" s="157">
        <v>67741</v>
      </c>
      <c r="Q164" s="160" t="s">
        <v>267</v>
      </c>
      <c r="R164" s="160" t="s">
        <v>267</v>
      </c>
      <c r="S164" s="160" t="s">
        <v>267</v>
      </c>
      <c r="T164" s="159">
        <v>1.86694E+19</v>
      </c>
      <c r="U164" s="160">
        <v>83</v>
      </c>
      <c r="V164" s="160">
        <v>0.23917839930000001</v>
      </c>
      <c r="W164" s="160" t="b">
        <v>0</v>
      </c>
      <c r="X164" s="160">
        <v>0</v>
      </c>
      <c r="Y164" s="160">
        <v>10.32</v>
      </c>
      <c r="Z164" s="160">
        <v>56.22</v>
      </c>
    </row>
    <row r="165" spans="1:26">
      <c r="A165" s="301"/>
      <c r="B165" s="148" t="s">
        <v>175</v>
      </c>
      <c r="C165" s="151" t="s">
        <v>246</v>
      </c>
      <c r="D165" s="152"/>
      <c r="E165" s="151" t="s">
        <v>247</v>
      </c>
      <c r="F165" s="151" t="s">
        <v>247</v>
      </c>
      <c r="G165" s="151" t="s">
        <v>247</v>
      </c>
      <c r="H165" s="151" t="s">
        <v>247</v>
      </c>
      <c r="I165" s="154" t="s">
        <v>247</v>
      </c>
      <c r="J165" s="154" t="s">
        <v>247</v>
      </c>
      <c r="K165" s="154" t="s">
        <v>377</v>
      </c>
      <c r="L165" s="151">
        <v>10</v>
      </c>
      <c r="M165" s="151">
        <v>799632.8125</v>
      </c>
      <c r="N165" s="151">
        <v>158558</v>
      </c>
      <c r="O165" s="151">
        <v>2531026.446</v>
      </c>
      <c r="P165" s="151">
        <v>158558</v>
      </c>
      <c r="Q165" s="154" t="s">
        <v>267</v>
      </c>
      <c r="R165" s="154" t="s">
        <v>267</v>
      </c>
      <c r="S165" s="154" t="s">
        <v>267</v>
      </c>
      <c r="T165" s="153">
        <v>1.01574E+19</v>
      </c>
      <c r="U165" s="154">
        <v>57</v>
      </c>
      <c r="V165" s="154">
        <v>0.3247002913</v>
      </c>
      <c r="W165" s="154" t="b">
        <v>0</v>
      </c>
      <c r="X165" s="154">
        <v>0</v>
      </c>
      <c r="Y165" s="154">
        <v>16.559999999999999</v>
      </c>
      <c r="Z165" s="154">
        <v>86.56</v>
      </c>
    </row>
    <row r="166" spans="1:26">
      <c r="A166" s="301"/>
      <c r="B166" s="148" t="s">
        <v>176</v>
      </c>
      <c r="C166" s="157" t="s">
        <v>246</v>
      </c>
      <c r="D166" s="158"/>
      <c r="E166" s="157" t="s">
        <v>247</v>
      </c>
      <c r="F166" s="157" t="s">
        <v>247</v>
      </c>
      <c r="G166" s="157" t="s">
        <v>247</v>
      </c>
      <c r="H166" s="157" t="s">
        <v>247</v>
      </c>
      <c r="I166" s="160" t="s">
        <v>247</v>
      </c>
      <c r="J166" s="160" t="s">
        <v>247</v>
      </c>
      <c r="K166" s="160" t="s">
        <v>377</v>
      </c>
      <c r="L166" s="157">
        <v>11</v>
      </c>
      <c r="M166" s="157">
        <v>498718.21600000001</v>
      </c>
      <c r="N166" s="157">
        <v>559058</v>
      </c>
      <c r="O166" s="157">
        <v>3161852.986</v>
      </c>
      <c r="P166" s="157">
        <v>559058</v>
      </c>
      <c r="Q166" s="160" t="s">
        <v>267</v>
      </c>
      <c r="R166" s="160" t="s">
        <v>267</v>
      </c>
      <c r="S166" s="160" t="s">
        <v>267</v>
      </c>
      <c r="T166" s="159">
        <v>6.14799E+19</v>
      </c>
      <c r="U166" s="160">
        <v>106</v>
      </c>
      <c r="V166" s="160">
        <v>-0.1909466051</v>
      </c>
      <c r="W166" s="160" t="b">
        <v>0</v>
      </c>
      <c r="X166" s="160">
        <v>0</v>
      </c>
      <c r="Y166" s="160">
        <v>4.8</v>
      </c>
      <c r="Z166" s="160">
        <v>74.8</v>
      </c>
    </row>
    <row r="167" spans="1:26">
      <c r="A167" s="301"/>
      <c r="B167" s="148" t="s">
        <v>177</v>
      </c>
      <c r="C167" s="151" t="s">
        <v>252</v>
      </c>
      <c r="D167" s="152"/>
      <c r="E167" s="151" t="s">
        <v>247</v>
      </c>
      <c r="F167" s="151" t="s">
        <v>247</v>
      </c>
      <c r="G167" s="151" t="s">
        <v>247</v>
      </c>
      <c r="H167" s="151" t="s">
        <v>247</v>
      </c>
      <c r="I167" s="151" t="s">
        <v>247</v>
      </c>
      <c r="J167" s="154" t="s">
        <v>247</v>
      </c>
      <c r="K167" s="154" t="s">
        <v>377</v>
      </c>
      <c r="L167" s="151">
        <v>12.5</v>
      </c>
      <c r="M167" s="151">
        <v>490702.8958</v>
      </c>
      <c r="N167" s="151">
        <v>186309</v>
      </c>
      <c r="O167" s="151">
        <v>1741130.55</v>
      </c>
      <c r="P167" s="151">
        <v>186309</v>
      </c>
      <c r="Q167" s="154" t="s">
        <v>267</v>
      </c>
      <c r="R167" s="154" t="s">
        <v>267</v>
      </c>
      <c r="S167" s="154" t="s">
        <v>267</v>
      </c>
      <c r="T167" s="153">
        <v>7.06003E+18</v>
      </c>
      <c r="U167" s="154">
        <v>44</v>
      </c>
      <c r="V167" s="154">
        <v>0.35581992509999999</v>
      </c>
      <c r="W167" s="154" t="b">
        <v>0</v>
      </c>
      <c r="X167" s="154">
        <v>0</v>
      </c>
      <c r="Y167" s="154">
        <v>19.68</v>
      </c>
      <c r="Z167" s="154">
        <v>62.78</v>
      </c>
    </row>
    <row r="168" spans="1:26">
      <c r="A168" s="301"/>
      <c r="B168" s="148" t="s">
        <v>178</v>
      </c>
      <c r="C168" s="157" t="s">
        <v>246</v>
      </c>
      <c r="D168" s="158"/>
      <c r="E168" s="157" t="s">
        <v>247</v>
      </c>
      <c r="F168" s="157" t="s">
        <v>247</v>
      </c>
      <c r="G168" s="157" t="s">
        <v>247</v>
      </c>
      <c r="H168" s="157" t="s">
        <v>247</v>
      </c>
      <c r="I168" s="160" t="s">
        <v>247</v>
      </c>
      <c r="J168" s="160" t="s">
        <v>247</v>
      </c>
      <c r="K168" s="160" t="s">
        <v>377</v>
      </c>
      <c r="L168" s="157">
        <v>10.1</v>
      </c>
      <c r="M168" s="157">
        <v>577780.95959999994</v>
      </c>
      <c r="N168" s="157">
        <v>559058</v>
      </c>
      <c r="O168" s="157">
        <v>1647249.926</v>
      </c>
      <c r="P168" s="157">
        <v>559058</v>
      </c>
      <c r="Q168" s="160" t="s">
        <v>267</v>
      </c>
      <c r="R168" s="160" t="s">
        <v>267</v>
      </c>
      <c r="S168" s="160" t="s">
        <v>267</v>
      </c>
      <c r="T168" s="159">
        <v>1.53214E+19</v>
      </c>
      <c r="U168" s="160">
        <v>76</v>
      </c>
      <c r="V168" s="160">
        <v>0.27281678069999998</v>
      </c>
      <c r="W168" s="160" t="b">
        <v>0</v>
      </c>
      <c r="X168" s="160">
        <v>0</v>
      </c>
      <c r="Y168" s="160">
        <v>12</v>
      </c>
      <c r="Z168" s="160">
        <v>82</v>
      </c>
    </row>
    <row r="169" spans="1:26">
      <c r="A169" s="301"/>
      <c r="B169" s="148" t="s">
        <v>179</v>
      </c>
      <c r="C169" s="151" t="s">
        <v>246</v>
      </c>
      <c r="D169" s="152"/>
      <c r="E169" s="151" t="s">
        <v>247</v>
      </c>
      <c r="F169" s="151" t="s">
        <v>247</v>
      </c>
      <c r="G169" s="151" t="s">
        <v>247</v>
      </c>
      <c r="H169" s="151" t="s">
        <v>247</v>
      </c>
      <c r="I169" s="154" t="s">
        <v>247</v>
      </c>
      <c r="J169" s="154" t="s">
        <v>247</v>
      </c>
      <c r="K169" s="154" t="s">
        <v>377</v>
      </c>
      <c r="L169" s="151">
        <v>15</v>
      </c>
      <c r="M169" s="151">
        <v>827773.13370000001</v>
      </c>
      <c r="N169" s="151">
        <v>256192</v>
      </c>
      <c r="O169" s="151">
        <v>3129919.2659999998</v>
      </c>
      <c r="P169" s="151">
        <v>256192</v>
      </c>
      <c r="Q169" s="154" t="s">
        <v>267</v>
      </c>
      <c r="R169" s="154" t="s">
        <v>267</v>
      </c>
      <c r="S169" s="154" t="s">
        <v>267</v>
      </c>
      <c r="T169" s="153">
        <v>3.76464E+19</v>
      </c>
      <c r="U169" s="154">
        <v>94</v>
      </c>
      <c r="V169" s="154">
        <v>4.8513097819999997E-2</v>
      </c>
      <c r="W169" s="154" t="b">
        <v>0</v>
      </c>
      <c r="X169" s="154">
        <v>0</v>
      </c>
      <c r="Y169" s="154">
        <v>7.68</v>
      </c>
      <c r="Z169" s="154">
        <v>77.680000000000007</v>
      </c>
    </row>
    <row r="170" spans="1:26">
      <c r="A170" s="301"/>
      <c r="B170" s="149" t="s">
        <v>180</v>
      </c>
      <c r="C170" s="157" t="s">
        <v>248</v>
      </c>
      <c r="D170" s="160" t="s">
        <v>249</v>
      </c>
      <c r="E170" s="157" t="s">
        <v>248</v>
      </c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60" t="s">
        <v>267</v>
      </c>
      <c r="R170" s="160" t="s">
        <v>267</v>
      </c>
      <c r="S170" s="160" t="s">
        <v>267</v>
      </c>
      <c r="T170" s="160" t="s">
        <v>267</v>
      </c>
      <c r="U170" s="160" t="s">
        <v>267</v>
      </c>
      <c r="V170" s="160" t="s">
        <v>267</v>
      </c>
      <c r="W170" s="160" t="b">
        <v>0</v>
      </c>
      <c r="X170" s="160">
        <v>0</v>
      </c>
      <c r="Y170" s="160">
        <v>0</v>
      </c>
      <c r="Z170" s="160">
        <v>0</v>
      </c>
    </row>
    <row r="171" spans="1:26">
      <c r="A171" s="301"/>
      <c r="B171" s="148" t="s">
        <v>181</v>
      </c>
      <c r="C171" s="151" t="s">
        <v>252</v>
      </c>
      <c r="D171" s="152"/>
      <c r="E171" s="134" t="s">
        <v>247</v>
      </c>
      <c r="F171" s="134" t="s">
        <v>247</v>
      </c>
      <c r="G171" s="134" t="s">
        <v>247</v>
      </c>
      <c r="H171" s="134" t="s">
        <v>247</v>
      </c>
      <c r="I171" s="157" t="s">
        <v>247</v>
      </c>
      <c r="J171" s="134" t="s">
        <v>247</v>
      </c>
      <c r="K171" s="134" t="s">
        <v>377</v>
      </c>
      <c r="L171" s="134">
        <v>11</v>
      </c>
      <c r="M171" s="134">
        <v>299581.40220000001</v>
      </c>
      <c r="N171" s="134">
        <v>145716</v>
      </c>
      <c r="O171" s="134">
        <v>1326366.8219999999</v>
      </c>
      <c r="P171" s="134">
        <v>145716</v>
      </c>
      <c r="Q171" s="134" t="s">
        <v>267</v>
      </c>
      <c r="R171" s="134" t="s">
        <v>267</v>
      </c>
      <c r="S171" s="134" t="s">
        <v>267</v>
      </c>
      <c r="T171" s="136">
        <v>2.81986E+18</v>
      </c>
      <c r="U171" s="134">
        <v>15</v>
      </c>
      <c r="V171" s="134">
        <v>0.39842174409999997</v>
      </c>
      <c r="W171" s="134" t="b">
        <v>0</v>
      </c>
      <c r="X171" s="134">
        <v>0</v>
      </c>
      <c r="Y171" s="134">
        <v>26.64</v>
      </c>
      <c r="Z171" s="134">
        <v>67.650000000000006</v>
      </c>
    </row>
    <row r="172" spans="1:26">
      <c r="A172" s="301"/>
      <c r="B172" s="148" t="s">
        <v>182</v>
      </c>
      <c r="C172" s="151" t="s">
        <v>252</v>
      </c>
      <c r="D172" s="152"/>
      <c r="E172" s="134" t="s">
        <v>247</v>
      </c>
      <c r="F172" s="134" t="s">
        <v>247</v>
      </c>
      <c r="G172" s="134" t="s">
        <v>247</v>
      </c>
      <c r="H172" s="134" t="s">
        <v>247</v>
      </c>
      <c r="I172" s="157" t="s">
        <v>247</v>
      </c>
      <c r="J172" s="134" t="s">
        <v>247</v>
      </c>
      <c r="K172" s="134" t="s">
        <v>377</v>
      </c>
      <c r="L172" s="134">
        <v>11.3</v>
      </c>
      <c r="M172" s="134">
        <v>341141.67330000002</v>
      </c>
      <c r="N172" s="134">
        <v>67699</v>
      </c>
      <c r="O172" s="134">
        <v>1556705.382</v>
      </c>
      <c r="P172" s="134">
        <v>67699</v>
      </c>
      <c r="Q172" s="134" t="s">
        <v>267</v>
      </c>
      <c r="R172" s="134" t="s">
        <v>267</v>
      </c>
      <c r="S172" s="134" t="s">
        <v>267</v>
      </c>
      <c r="T172" s="136">
        <v>1.85385E+18</v>
      </c>
      <c r="U172" s="134">
        <v>9</v>
      </c>
      <c r="V172" s="134">
        <v>0.40812745579999998</v>
      </c>
      <c r="W172" s="134" t="b">
        <v>0</v>
      </c>
      <c r="X172" s="134">
        <v>0</v>
      </c>
      <c r="Y172" s="134">
        <v>28.08</v>
      </c>
      <c r="Z172" s="134">
        <v>68.66</v>
      </c>
    </row>
    <row r="173" spans="1:26">
      <c r="A173" s="301"/>
      <c r="B173" s="148" t="s">
        <v>184</v>
      </c>
      <c r="C173" s="151" t="s">
        <v>252</v>
      </c>
      <c r="D173" s="152"/>
      <c r="E173" s="134" t="s">
        <v>247</v>
      </c>
      <c r="F173" s="135"/>
      <c r="G173" s="135"/>
      <c r="H173" s="135"/>
      <c r="I173" s="154" t="s">
        <v>247</v>
      </c>
      <c r="J173" s="134" t="s">
        <v>247</v>
      </c>
      <c r="K173" s="134" t="s">
        <v>0</v>
      </c>
      <c r="L173" s="134">
        <v>20</v>
      </c>
      <c r="M173" s="134">
        <v>0</v>
      </c>
      <c r="N173" s="134">
        <v>0</v>
      </c>
      <c r="O173" s="134">
        <v>2542509.9130000002</v>
      </c>
      <c r="P173" s="134">
        <v>85148</v>
      </c>
      <c r="Q173" s="136">
        <v>1.10085E+19</v>
      </c>
      <c r="R173" s="134">
        <v>4</v>
      </c>
      <c r="S173" s="134">
        <v>0.41365643479999997</v>
      </c>
      <c r="T173" s="134" t="s">
        <v>267</v>
      </c>
      <c r="U173" s="134" t="s">
        <v>267</v>
      </c>
      <c r="V173" s="134" t="s">
        <v>267</v>
      </c>
      <c r="W173" s="134" t="b">
        <v>0</v>
      </c>
      <c r="X173" s="134">
        <v>6.67</v>
      </c>
      <c r="Y173" s="134">
        <v>0</v>
      </c>
      <c r="Z173" s="134">
        <v>46.67</v>
      </c>
    </row>
    <row r="174" spans="1:26">
      <c r="A174" s="301"/>
      <c r="B174" s="148" t="s">
        <v>185</v>
      </c>
      <c r="C174" s="154" t="s">
        <v>265</v>
      </c>
      <c r="D174" s="152"/>
      <c r="E174" s="134" t="s">
        <v>247</v>
      </c>
      <c r="F174" s="134" t="s">
        <v>247</v>
      </c>
      <c r="G174" s="134" t="s">
        <v>247</v>
      </c>
      <c r="H174" s="134" t="s">
        <v>247</v>
      </c>
      <c r="I174" s="157" t="s">
        <v>247</v>
      </c>
      <c r="J174" s="134" t="s">
        <v>247</v>
      </c>
      <c r="K174" s="134" t="s">
        <v>377</v>
      </c>
      <c r="L174" s="134">
        <v>15</v>
      </c>
      <c r="M174" s="134">
        <v>1126039.7830000001</v>
      </c>
      <c r="N174" s="134">
        <v>240779</v>
      </c>
      <c r="O174" s="134">
        <v>3930804.9350000001</v>
      </c>
      <c r="P174" s="134">
        <v>240779</v>
      </c>
      <c r="Q174" s="134" t="s">
        <v>267</v>
      </c>
      <c r="R174" s="134" t="s">
        <v>267</v>
      </c>
      <c r="S174" s="134" t="s">
        <v>267</v>
      </c>
      <c r="T174" s="134" t="s">
        <v>267</v>
      </c>
      <c r="U174" s="134" t="s">
        <v>267</v>
      </c>
      <c r="V174" s="134" t="s">
        <v>267</v>
      </c>
      <c r="W174" s="134" t="b">
        <v>0</v>
      </c>
      <c r="X174" s="134">
        <v>0</v>
      </c>
      <c r="Y174" s="134">
        <v>0</v>
      </c>
      <c r="Z174" s="134">
        <v>35</v>
      </c>
    </row>
    <row r="175" spans="1:26">
      <c r="A175" s="301"/>
      <c r="B175" s="148" t="s">
        <v>186</v>
      </c>
      <c r="C175" s="134" t="s">
        <v>246</v>
      </c>
      <c r="D175" s="135"/>
      <c r="E175" s="134" t="s">
        <v>247</v>
      </c>
      <c r="F175" s="134" t="s">
        <v>247</v>
      </c>
      <c r="G175" s="134" t="s">
        <v>247</v>
      </c>
      <c r="H175" s="134" t="s">
        <v>247</v>
      </c>
      <c r="I175" s="134" t="s">
        <v>247</v>
      </c>
      <c r="J175" s="134" t="s">
        <v>247</v>
      </c>
      <c r="K175" s="134" t="s">
        <v>377</v>
      </c>
      <c r="L175" s="134">
        <v>14</v>
      </c>
      <c r="M175" s="134">
        <v>761732.75710000005</v>
      </c>
      <c r="N175" s="134">
        <v>87515</v>
      </c>
      <c r="O175" s="134">
        <v>3524984.986</v>
      </c>
      <c r="P175" s="134">
        <v>87515</v>
      </c>
      <c r="Q175" s="134" t="s">
        <v>267</v>
      </c>
      <c r="R175" s="134" t="s">
        <v>267</v>
      </c>
      <c r="S175" s="134" t="s">
        <v>267</v>
      </c>
      <c r="T175" s="136">
        <v>1.52239E+19</v>
      </c>
      <c r="U175" s="134">
        <v>75</v>
      </c>
      <c r="V175" s="134">
        <v>0.27379624870000002</v>
      </c>
      <c r="W175" s="134" t="b">
        <v>0</v>
      </c>
      <c r="X175" s="134">
        <v>0</v>
      </c>
      <c r="Y175" s="134">
        <v>12.24</v>
      </c>
      <c r="Z175" s="134">
        <v>82.24</v>
      </c>
    </row>
    <row r="176" spans="1:26" ht="12.75">
      <c r="B176" s="15" t="s">
        <v>246</v>
      </c>
    </row>
    <row r="177" spans="2:2" ht="12.75">
      <c r="B177" s="15" t="s">
        <v>251</v>
      </c>
    </row>
  </sheetData>
  <mergeCells count="14">
    <mergeCell ref="A135:A175"/>
    <mergeCell ref="A1:A2"/>
    <mergeCell ref="B1:B2"/>
    <mergeCell ref="C1:D1"/>
    <mergeCell ref="A23:A42"/>
    <mergeCell ref="A43:A62"/>
    <mergeCell ref="A63:A82"/>
    <mergeCell ref="A83:A102"/>
    <mergeCell ref="A103:A118"/>
    <mergeCell ref="E1:K1"/>
    <mergeCell ref="L1:V1"/>
    <mergeCell ref="X1:Z1"/>
    <mergeCell ref="A3:A22"/>
    <mergeCell ref="A119:A134"/>
  </mergeCells>
  <phoneticPr fontId="1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S177"/>
  <sheetViews>
    <sheetView workbookViewId="0">
      <selection activeCell="L28" sqref="L28"/>
    </sheetView>
  </sheetViews>
  <sheetFormatPr defaultColWidth="12.59765625" defaultRowHeight="15.75" customHeight="1"/>
  <sheetData>
    <row r="1" spans="1:45" ht="15.75" customHeight="1">
      <c r="A1" s="310" t="s">
        <v>0</v>
      </c>
      <c r="B1" s="310" t="s">
        <v>2</v>
      </c>
      <c r="C1" s="312" t="s">
        <v>361</v>
      </c>
      <c r="D1" s="332"/>
      <c r="E1" s="333" t="s">
        <v>378</v>
      </c>
      <c r="F1" s="334"/>
      <c r="G1" s="334"/>
      <c r="H1" s="334"/>
      <c r="I1" s="335"/>
      <c r="J1" s="336" t="s">
        <v>379</v>
      </c>
      <c r="K1" s="313"/>
      <c r="L1" s="313"/>
      <c r="M1" s="313"/>
      <c r="N1" s="313"/>
      <c r="O1" s="313"/>
      <c r="P1" s="313"/>
      <c r="Q1" s="313"/>
      <c r="R1" s="313"/>
      <c r="S1" s="313"/>
      <c r="T1" s="332"/>
      <c r="U1" s="337" t="s">
        <v>380</v>
      </c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34"/>
      <c r="AG1" s="334"/>
      <c r="AH1" s="334"/>
      <c r="AI1" s="334"/>
      <c r="AJ1" s="334"/>
      <c r="AK1" s="335"/>
      <c r="AL1" s="338" t="s">
        <v>381</v>
      </c>
      <c r="AM1" s="334"/>
      <c r="AN1" s="334"/>
      <c r="AO1" s="334"/>
      <c r="AP1" s="334"/>
      <c r="AQ1" s="334"/>
      <c r="AR1" s="334"/>
      <c r="AS1" s="334"/>
    </row>
    <row r="2" spans="1:45" ht="15.75" customHeight="1">
      <c r="A2" s="311"/>
      <c r="B2" s="311"/>
      <c r="C2" s="17" t="s">
        <v>231</v>
      </c>
      <c r="D2" s="18" t="s">
        <v>232</v>
      </c>
      <c r="E2" s="19" t="s">
        <v>382</v>
      </c>
      <c r="F2" s="19" t="s">
        <v>383</v>
      </c>
      <c r="G2" s="19" t="s">
        <v>384</v>
      </c>
      <c r="H2" s="19" t="s">
        <v>385</v>
      </c>
      <c r="I2" s="19" t="s">
        <v>386</v>
      </c>
      <c r="J2" s="20" t="s">
        <v>387</v>
      </c>
      <c r="K2" s="20" t="s">
        <v>388</v>
      </c>
      <c r="L2" s="20" t="s">
        <v>389</v>
      </c>
      <c r="M2" s="20" t="s">
        <v>390</v>
      </c>
      <c r="N2" s="20" t="s">
        <v>391</v>
      </c>
      <c r="O2" s="20" t="s">
        <v>392</v>
      </c>
      <c r="P2" s="20" t="s">
        <v>393</v>
      </c>
      <c r="Q2" s="20" t="s">
        <v>394</v>
      </c>
      <c r="R2" s="20" t="s">
        <v>395</v>
      </c>
      <c r="S2" s="20" t="s">
        <v>396</v>
      </c>
      <c r="T2" s="20" t="s">
        <v>386</v>
      </c>
      <c r="U2" s="21" t="s">
        <v>397</v>
      </c>
      <c r="V2" s="21" t="s">
        <v>398</v>
      </c>
      <c r="W2" s="21" t="s">
        <v>399</v>
      </c>
      <c r="X2" s="21" t="s">
        <v>400</v>
      </c>
      <c r="Y2" s="21" t="s">
        <v>401</v>
      </c>
      <c r="Z2" s="21" t="s">
        <v>402</v>
      </c>
      <c r="AA2" s="21" t="s">
        <v>403</v>
      </c>
      <c r="AB2" s="21" t="s">
        <v>404</v>
      </c>
      <c r="AC2" s="21" t="s">
        <v>405</v>
      </c>
      <c r="AD2" s="21" t="s">
        <v>406</v>
      </c>
      <c r="AE2" s="21" t="s">
        <v>407</v>
      </c>
      <c r="AF2" s="21" t="s">
        <v>408</v>
      </c>
      <c r="AG2" s="21" t="s">
        <v>409</v>
      </c>
      <c r="AH2" s="21" t="s">
        <v>410</v>
      </c>
      <c r="AI2" s="21" t="s">
        <v>411</v>
      </c>
      <c r="AJ2" s="21" t="s">
        <v>412</v>
      </c>
      <c r="AK2" s="21" t="s">
        <v>386</v>
      </c>
      <c r="AL2" s="70" t="s">
        <v>413</v>
      </c>
      <c r="AM2" s="70" t="s">
        <v>414</v>
      </c>
      <c r="AN2" s="70" t="s">
        <v>415</v>
      </c>
      <c r="AO2" s="70" t="s">
        <v>416</v>
      </c>
      <c r="AP2" s="70" t="s">
        <v>417</v>
      </c>
      <c r="AQ2" s="70" t="s">
        <v>418</v>
      </c>
      <c r="AR2" s="70" t="s">
        <v>419</v>
      </c>
      <c r="AS2" s="70" t="s">
        <v>386</v>
      </c>
    </row>
    <row r="3" spans="1:45" ht="15.75" customHeight="1">
      <c r="A3" s="303" t="s">
        <v>3</v>
      </c>
      <c r="B3" s="1" t="s">
        <v>4</v>
      </c>
      <c r="C3" s="22" t="s">
        <v>246</v>
      </c>
      <c r="D3" s="23"/>
      <c r="E3" s="24">
        <v>102.32</v>
      </c>
      <c r="F3" s="24">
        <v>100.68</v>
      </c>
      <c r="G3" s="24">
        <v>100.44</v>
      </c>
      <c r="H3" s="24">
        <v>100.44</v>
      </c>
      <c r="I3" s="71" t="s">
        <v>247</v>
      </c>
      <c r="J3" s="24" t="s">
        <v>420</v>
      </c>
      <c r="K3" s="24">
        <v>5</v>
      </c>
      <c r="L3" s="24" t="s">
        <v>247</v>
      </c>
      <c r="M3" s="24" t="s">
        <v>247</v>
      </c>
      <c r="N3" s="24" t="s">
        <v>247</v>
      </c>
      <c r="O3" s="24">
        <v>4</v>
      </c>
      <c r="P3" s="24">
        <v>100</v>
      </c>
      <c r="Q3" s="24">
        <v>4</v>
      </c>
      <c r="R3" s="24">
        <v>100</v>
      </c>
      <c r="S3" s="24" t="s">
        <v>247</v>
      </c>
      <c r="T3" s="72" t="s">
        <v>247</v>
      </c>
      <c r="U3" s="24">
        <v>0.61299999999999999</v>
      </c>
      <c r="V3" s="24">
        <v>0</v>
      </c>
      <c r="W3" s="24" t="s">
        <v>247</v>
      </c>
      <c r="X3" s="24">
        <v>0</v>
      </c>
      <c r="Y3" s="24">
        <v>0</v>
      </c>
      <c r="Z3" s="24" t="s">
        <v>247</v>
      </c>
      <c r="AA3" s="24" t="s">
        <v>247</v>
      </c>
      <c r="AB3" s="24" t="s">
        <v>247</v>
      </c>
      <c r="AC3" s="24" t="s">
        <v>247</v>
      </c>
      <c r="AD3" s="24" t="s">
        <v>247</v>
      </c>
      <c r="AE3" s="24" t="s">
        <v>247</v>
      </c>
      <c r="AF3" s="24" t="s">
        <v>247</v>
      </c>
      <c r="AG3" s="24" t="s">
        <v>247</v>
      </c>
      <c r="AH3" s="24" t="s">
        <v>247</v>
      </c>
      <c r="AI3" s="24" t="s">
        <v>247</v>
      </c>
      <c r="AJ3" s="24" t="s">
        <v>247</v>
      </c>
      <c r="AK3" s="73" t="s">
        <v>247</v>
      </c>
      <c r="AL3" s="24">
        <v>25</v>
      </c>
      <c r="AM3" s="24">
        <v>2</v>
      </c>
      <c r="AN3" s="24">
        <v>8</v>
      </c>
      <c r="AO3" s="24">
        <v>8</v>
      </c>
      <c r="AP3" s="24">
        <v>8</v>
      </c>
      <c r="AQ3" s="24">
        <v>8</v>
      </c>
      <c r="AR3" s="24" t="s">
        <v>247</v>
      </c>
      <c r="AS3" s="74" t="s">
        <v>247</v>
      </c>
    </row>
    <row r="4" spans="1:45" ht="15.75" customHeight="1">
      <c r="A4" s="304"/>
      <c r="B4" s="1" t="s">
        <v>5</v>
      </c>
      <c r="C4" s="22" t="s">
        <v>246</v>
      </c>
      <c r="D4" s="23"/>
      <c r="E4" s="24">
        <v>120.4</v>
      </c>
      <c r="F4" s="24">
        <v>120.84</v>
      </c>
      <c r="G4" s="24">
        <v>120.28</v>
      </c>
      <c r="H4" s="24">
        <v>120.28</v>
      </c>
      <c r="I4" s="71" t="s">
        <v>247</v>
      </c>
      <c r="J4" s="24" t="s">
        <v>420</v>
      </c>
      <c r="K4" s="24">
        <v>5</v>
      </c>
      <c r="L4" s="24" t="s">
        <v>247</v>
      </c>
      <c r="M4" s="24" t="s">
        <v>247</v>
      </c>
      <c r="N4" s="24" t="s">
        <v>247</v>
      </c>
      <c r="O4" s="24">
        <v>4</v>
      </c>
      <c r="P4" s="24">
        <v>100</v>
      </c>
      <c r="Q4" s="24">
        <v>4</v>
      </c>
      <c r="R4" s="24">
        <v>100</v>
      </c>
      <c r="S4" s="24" t="s">
        <v>247</v>
      </c>
      <c r="T4" s="72" t="s">
        <v>247</v>
      </c>
      <c r="U4" s="24">
        <v>8.9999999999999993E-3</v>
      </c>
      <c r="V4" s="24">
        <v>0</v>
      </c>
      <c r="W4" s="24" t="s">
        <v>247</v>
      </c>
      <c r="X4" s="24">
        <v>4.0000000000000001E-3</v>
      </c>
      <c r="Y4" s="24">
        <v>0</v>
      </c>
      <c r="Z4" s="24" t="s">
        <v>247</v>
      </c>
      <c r="AA4" s="24" t="s">
        <v>247</v>
      </c>
      <c r="AB4" s="24" t="s">
        <v>247</v>
      </c>
      <c r="AC4" s="24" t="s">
        <v>247</v>
      </c>
      <c r="AD4" s="24" t="s">
        <v>247</v>
      </c>
      <c r="AE4" s="24" t="s">
        <v>247</v>
      </c>
      <c r="AF4" s="24" t="s">
        <v>247</v>
      </c>
      <c r="AG4" s="24" t="s">
        <v>247</v>
      </c>
      <c r="AH4" s="24" t="s">
        <v>247</v>
      </c>
      <c r="AI4" s="24" t="s">
        <v>247</v>
      </c>
      <c r="AJ4" s="24" t="s">
        <v>247</v>
      </c>
      <c r="AK4" s="73" t="s">
        <v>247</v>
      </c>
      <c r="AL4" s="24">
        <v>25</v>
      </c>
      <c r="AM4" s="24">
        <v>2</v>
      </c>
      <c r="AN4" s="24">
        <v>2</v>
      </c>
      <c r="AO4" s="24">
        <v>2</v>
      </c>
      <c r="AP4" s="24">
        <v>4</v>
      </c>
      <c r="AQ4" s="24">
        <v>4</v>
      </c>
      <c r="AR4" s="24" t="s">
        <v>247</v>
      </c>
      <c r="AS4" s="74" t="s">
        <v>247</v>
      </c>
    </row>
    <row r="5" spans="1:45" ht="15.75" customHeight="1">
      <c r="A5" s="304"/>
      <c r="B5" s="1" t="s">
        <v>6</v>
      </c>
      <c r="C5" s="22" t="s">
        <v>246</v>
      </c>
      <c r="D5" s="23"/>
      <c r="E5" s="24">
        <v>100.24</v>
      </c>
      <c r="F5" s="24">
        <v>100.68</v>
      </c>
      <c r="G5" s="24">
        <v>100.44</v>
      </c>
      <c r="H5" s="24">
        <v>100.44</v>
      </c>
      <c r="I5" s="71" t="s">
        <v>247</v>
      </c>
      <c r="J5" s="24" t="s">
        <v>420</v>
      </c>
      <c r="K5" s="24">
        <v>5</v>
      </c>
      <c r="L5" s="24" t="s">
        <v>247</v>
      </c>
      <c r="M5" s="24" t="s">
        <v>247</v>
      </c>
      <c r="N5" s="24" t="s">
        <v>247</v>
      </c>
      <c r="O5" s="24">
        <v>4</v>
      </c>
      <c r="P5" s="24">
        <v>100</v>
      </c>
      <c r="Q5" s="24">
        <v>4</v>
      </c>
      <c r="R5" s="24">
        <v>100</v>
      </c>
      <c r="S5" s="24" t="s">
        <v>247</v>
      </c>
      <c r="T5" s="72" t="s">
        <v>247</v>
      </c>
      <c r="U5" s="24">
        <v>0.107</v>
      </c>
      <c r="V5" s="24">
        <v>0</v>
      </c>
      <c r="W5" s="24" t="s">
        <v>247</v>
      </c>
      <c r="X5" s="24">
        <v>3.0000000000000001E-3</v>
      </c>
      <c r="Y5" s="24">
        <v>0</v>
      </c>
      <c r="Z5" s="24" t="s">
        <v>247</v>
      </c>
      <c r="AA5" s="24" t="s">
        <v>247</v>
      </c>
      <c r="AB5" s="24" t="s">
        <v>247</v>
      </c>
      <c r="AC5" s="24" t="s">
        <v>247</v>
      </c>
      <c r="AD5" s="24" t="s">
        <v>247</v>
      </c>
      <c r="AE5" s="24" t="s">
        <v>247</v>
      </c>
      <c r="AF5" s="24" t="s">
        <v>247</v>
      </c>
      <c r="AG5" s="24" t="s">
        <v>247</v>
      </c>
      <c r="AH5" s="24" t="s">
        <v>247</v>
      </c>
      <c r="AI5" s="24" t="s">
        <v>247</v>
      </c>
      <c r="AJ5" s="24" t="s">
        <v>247</v>
      </c>
      <c r="AK5" s="73" t="s">
        <v>247</v>
      </c>
      <c r="AL5" s="24">
        <v>25</v>
      </c>
      <c r="AM5" s="24">
        <v>2</v>
      </c>
      <c r="AN5" s="24">
        <v>7</v>
      </c>
      <c r="AO5" s="24">
        <v>7</v>
      </c>
      <c r="AP5" s="24">
        <v>7</v>
      </c>
      <c r="AQ5" s="24">
        <v>7</v>
      </c>
      <c r="AR5" s="24" t="s">
        <v>247</v>
      </c>
      <c r="AS5" s="74" t="s">
        <v>247</v>
      </c>
    </row>
    <row r="6" spans="1:45" ht="15.75" customHeight="1">
      <c r="A6" s="304"/>
      <c r="B6" s="1" t="s">
        <v>7</v>
      </c>
      <c r="C6" s="22" t="s">
        <v>246</v>
      </c>
      <c r="D6" s="23"/>
      <c r="E6" s="24">
        <v>101.56</v>
      </c>
      <c r="F6" s="24">
        <v>100.68</v>
      </c>
      <c r="G6" s="24">
        <v>100.44</v>
      </c>
      <c r="H6" s="24">
        <v>100.44</v>
      </c>
      <c r="I6" s="71" t="s">
        <v>247</v>
      </c>
      <c r="J6" s="24" t="s">
        <v>420</v>
      </c>
      <c r="K6" s="24">
        <v>5</v>
      </c>
      <c r="L6" s="24" t="s">
        <v>247</v>
      </c>
      <c r="M6" s="24" t="s">
        <v>247</v>
      </c>
      <c r="N6" s="24" t="s">
        <v>247</v>
      </c>
      <c r="O6" s="24">
        <v>4</v>
      </c>
      <c r="P6" s="24">
        <v>100</v>
      </c>
      <c r="Q6" s="24">
        <v>4</v>
      </c>
      <c r="R6" s="24">
        <v>100</v>
      </c>
      <c r="S6" s="24" t="s">
        <v>247</v>
      </c>
      <c r="T6" s="72" t="s">
        <v>247</v>
      </c>
      <c r="U6" s="24">
        <v>0.17399999999999999</v>
      </c>
      <c r="V6" s="24">
        <v>0</v>
      </c>
      <c r="W6" s="24" t="s">
        <v>247</v>
      </c>
      <c r="X6" s="24">
        <v>3.0000000000000001E-3</v>
      </c>
      <c r="Y6" s="24">
        <v>0</v>
      </c>
      <c r="Z6" s="24" t="s">
        <v>247</v>
      </c>
      <c r="AA6" s="24" t="s">
        <v>247</v>
      </c>
      <c r="AB6" s="24" t="s">
        <v>247</v>
      </c>
      <c r="AC6" s="24" t="s">
        <v>247</v>
      </c>
      <c r="AD6" s="24" t="s">
        <v>247</v>
      </c>
      <c r="AE6" s="24" t="s">
        <v>247</v>
      </c>
      <c r="AF6" s="24" t="s">
        <v>247</v>
      </c>
      <c r="AG6" s="24" t="s">
        <v>247</v>
      </c>
      <c r="AH6" s="24" t="s">
        <v>247</v>
      </c>
      <c r="AI6" s="24" t="s">
        <v>247</v>
      </c>
      <c r="AJ6" s="24" t="s">
        <v>247</v>
      </c>
      <c r="AK6" s="73" t="s">
        <v>247</v>
      </c>
      <c r="AL6" s="24">
        <v>25</v>
      </c>
      <c r="AM6" s="24">
        <v>2</v>
      </c>
      <c r="AN6" s="24">
        <v>9</v>
      </c>
      <c r="AO6" s="24">
        <v>9</v>
      </c>
      <c r="AP6" s="24">
        <v>9</v>
      </c>
      <c r="AQ6" s="24">
        <v>9</v>
      </c>
      <c r="AR6" s="24" t="s">
        <v>247</v>
      </c>
      <c r="AS6" s="74" t="s">
        <v>247</v>
      </c>
    </row>
    <row r="7" spans="1:45" ht="15.75" customHeight="1">
      <c r="A7" s="304"/>
      <c r="B7" s="1" t="s">
        <v>8</v>
      </c>
      <c r="C7" s="22" t="s">
        <v>252</v>
      </c>
      <c r="D7" s="23"/>
      <c r="E7" s="24">
        <v>100.24</v>
      </c>
      <c r="F7" s="24">
        <v>100.68</v>
      </c>
      <c r="G7" s="24">
        <v>100.44</v>
      </c>
      <c r="H7" s="24">
        <v>100.44</v>
      </c>
      <c r="I7" s="71" t="s">
        <v>247</v>
      </c>
      <c r="J7" s="24" t="s">
        <v>420</v>
      </c>
      <c r="K7" s="24">
        <v>5</v>
      </c>
      <c r="L7" s="24" t="s">
        <v>247</v>
      </c>
      <c r="M7" s="24" t="s">
        <v>247</v>
      </c>
      <c r="N7" s="24" t="s">
        <v>247</v>
      </c>
      <c r="O7" s="24">
        <v>4</v>
      </c>
      <c r="P7" s="24">
        <v>80</v>
      </c>
      <c r="Q7" s="24">
        <v>4</v>
      </c>
      <c r="R7" s="24">
        <v>80</v>
      </c>
      <c r="S7" s="24" t="s">
        <v>247</v>
      </c>
      <c r="T7" s="72" t="s">
        <v>247</v>
      </c>
      <c r="U7" s="24">
        <v>6.5000000000000002E-2</v>
      </c>
      <c r="V7" s="24">
        <v>0</v>
      </c>
      <c r="W7" s="24" t="s">
        <v>247</v>
      </c>
      <c r="X7" s="24">
        <v>7.0000000000000001E-3</v>
      </c>
      <c r="Y7" s="24">
        <v>0</v>
      </c>
      <c r="Z7" s="24" t="s">
        <v>247</v>
      </c>
      <c r="AA7" s="24" t="s">
        <v>247</v>
      </c>
      <c r="AB7" s="24" t="s">
        <v>247</v>
      </c>
      <c r="AC7" s="24" t="s">
        <v>247</v>
      </c>
      <c r="AD7" s="24" t="s">
        <v>247</v>
      </c>
      <c r="AE7" s="24" t="s">
        <v>247</v>
      </c>
      <c r="AF7" s="24" t="s">
        <v>247</v>
      </c>
      <c r="AG7" s="24" t="s">
        <v>247</v>
      </c>
      <c r="AH7" s="24" t="s">
        <v>247</v>
      </c>
      <c r="AI7" s="24" t="s">
        <v>247</v>
      </c>
      <c r="AJ7" s="24" t="s">
        <v>247</v>
      </c>
      <c r="AK7" s="73" t="s">
        <v>247</v>
      </c>
      <c r="AL7" s="24">
        <v>25</v>
      </c>
      <c r="AM7" s="24">
        <v>2</v>
      </c>
      <c r="AN7" s="24">
        <v>7</v>
      </c>
      <c r="AO7" s="24">
        <v>8</v>
      </c>
      <c r="AP7" s="24">
        <v>7</v>
      </c>
      <c r="AQ7" s="24">
        <v>7</v>
      </c>
      <c r="AR7" s="24" t="s">
        <v>247</v>
      </c>
      <c r="AS7" s="74" t="s">
        <v>247</v>
      </c>
    </row>
    <row r="8" spans="1:45" ht="15.75" customHeight="1">
      <c r="A8" s="304"/>
      <c r="B8" s="1" t="s">
        <v>9</v>
      </c>
      <c r="C8" s="22" t="s">
        <v>246</v>
      </c>
      <c r="D8" s="23"/>
      <c r="E8" s="24">
        <v>100.24</v>
      </c>
      <c r="F8" s="24">
        <v>100.68</v>
      </c>
      <c r="G8" s="24">
        <v>100.44</v>
      </c>
      <c r="H8" s="24">
        <v>100.44</v>
      </c>
      <c r="I8" s="71" t="s">
        <v>247</v>
      </c>
      <c r="J8" s="24" t="s">
        <v>420</v>
      </c>
      <c r="K8" s="24">
        <v>5</v>
      </c>
      <c r="L8" s="24" t="s">
        <v>247</v>
      </c>
      <c r="M8" s="24" t="s">
        <v>247</v>
      </c>
      <c r="N8" s="24" t="s">
        <v>247</v>
      </c>
      <c r="O8" s="24">
        <v>4</v>
      </c>
      <c r="P8" s="24">
        <v>100</v>
      </c>
      <c r="Q8" s="24">
        <v>4</v>
      </c>
      <c r="R8" s="24">
        <v>100</v>
      </c>
      <c r="S8" s="24" t="s">
        <v>247</v>
      </c>
      <c r="T8" s="72" t="s">
        <v>247</v>
      </c>
      <c r="U8" s="24">
        <v>5.5E-2</v>
      </c>
      <c r="V8" s="24">
        <v>0</v>
      </c>
      <c r="W8" s="24" t="s">
        <v>247</v>
      </c>
      <c r="X8" s="24">
        <v>3.0000000000000001E-3</v>
      </c>
      <c r="Y8" s="24">
        <v>0</v>
      </c>
      <c r="Z8" s="24" t="s">
        <v>247</v>
      </c>
      <c r="AA8" s="24" t="s">
        <v>247</v>
      </c>
      <c r="AB8" s="24" t="s">
        <v>247</v>
      </c>
      <c r="AC8" s="24" t="s">
        <v>247</v>
      </c>
      <c r="AD8" s="24" t="s">
        <v>247</v>
      </c>
      <c r="AE8" s="24" t="s">
        <v>247</v>
      </c>
      <c r="AF8" s="24" t="s">
        <v>247</v>
      </c>
      <c r="AG8" s="24" t="s">
        <v>247</v>
      </c>
      <c r="AH8" s="24" t="s">
        <v>247</v>
      </c>
      <c r="AI8" s="24" t="s">
        <v>247</v>
      </c>
      <c r="AJ8" s="24" t="s">
        <v>247</v>
      </c>
      <c r="AK8" s="73" t="s">
        <v>247</v>
      </c>
      <c r="AL8" s="24">
        <v>25</v>
      </c>
      <c r="AM8" s="24">
        <v>2</v>
      </c>
      <c r="AN8" s="24">
        <v>4</v>
      </c>
      <c r="AO8" s="24">
        <v>4</v>
      </c>
      <c r="AP8" s="24">
        <v>4</v>
      </c>
      <c r="AQ8" s="24">
        <v>4</v>
      </c>
      <c r="AR8" s="24" t="s">
        <v>247</v>
      </c>
      <c r="AS8" s="74" t="s">
        <v>247</v>
      </c>
    </row>
    <row r="9" spans="1:45" ht="15.75" customHeight="1">
      <c r="A9" s="304"/>
      <c r="B9" s="38" t="s">
        <v>10</v>
      </c>
      <c r="C9" s="22" t="s">
        <v>248</v>
      </c>
      <c r="D9" s="24" t="s">
        <v>249</v>
      </c>
      <c r="E9" s="23"/>
      <c r="F9" s="23"/>
      <c r="G9" s="23"/>
      <c r="H9" s="23"/>
      <c r="I9" s="75"/>
      <c r="J9" s="23"/>
      <c r="K9" s="23"/>
      <c r="L9" s="23"/>
      <c r="M9" s="23"/>
      <c r="N9" s="23"/>
      <c r="O9" s="23"/>
      <c r="P9" s="23"/>
      <c r="Q9" s="23"/>
      <c r="R9" s="23"/>
      <c r="S9" s="23"/>
      <c r="T9" s="76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77"/>
      <c r="AL9" s="23"/>
      <c r="AM9" s="23"/>
      <c r="AN9" s="23"/>
      <c r="AO9" s="23"/>
      <c r="AP9" s="23"/>
      <c r="AQ9" s="23"/>
      <c r="AR9" s="23"/>
      <c r="AS9" s="78"/>
    </row>
    <row r="10" spans="1:45" ht="15.75" customHeight="1">
      <c r="A10" s="304"/>
      <c r="B10" s="1" t="s">
        <v>11</v>
      </c>
      <c r="C10" s="22" t="s">
        <v>246</v>
      </c>
      <c r="D10" s="23"/>
      <c r="E10" s="24">
        <v>100.24</v>
      </c>
      <c r="F10" s="24">
        <v>100.68</v>
      </c>
      <c r="G10" s="24">
        <v>100.44</v>
      </c>
      <c r="H10" s="24">
        <v>100.44</v>
      </c>
      <c r="I10" s="71" t="s">
        <v>247</v>
      </c>
      <c r="J10" s="24" t="s">
        <v>420</v>
      </c>
      <c r="K10" s="24">
        <v>5</v>
      </c>
      <c r="L10" s="24" t="s">
        <v>247</v>
      </c>
      <c r="M10" s="24" t="s">
        <v>247</v>
      </c>
      <c r="N10" s="24" t="s">
        <v>247</v>
      </c>
      <c r="O10" s="24">
        <v>4</v>
      </c>
      <c r="P10" s="24">
        <v>80</v>
      </c>
      <c r="Q10" s="24">
        <v>4</v>
      </c>
      <c r="R10" s="24">
        <v>80</v>
      </c>
      <c r="S10" s="24" t="s">
        <v>247</v>
      </c>
      <c r="T10" s="72" t="s">
        <v>247</v>
      </c>
      <c r="U10" s="24">
        <v>0.192</v>
      </c>
      <c r="V10" s="24">
        <v>0</v>
      </c>
      <c r="W10" s="24" t="s">
        <v>247</v>
      </c>
      <c r="X10" s="24">
        <v>0.01</v>
      </c>
      <c r="Y10" s="24">
        <v>0</v>
      </c>
      <c r="Z10" s="24" t="s">
        <v>247</v>
      </c>
      <c r="AA10" s="24" t="s">
        <v>247</v>
      </c>
      <c r="AB10" s="24" t="s">
        <v>247</v>
      </c>
      <c r="AC10" s="24" t="s">
        <v>247</v>
      </c>
      <c r="AD10" s="24" t="s">
        <v>247</v>
      </c>
      <c r="AE10" s="24" t="s">
        <v>247</v>
      </c>
      <c r="AF10" s="24" t="s">
        <v>247</v>
      </c>
      <c r="AG10" s="24" t="s">
        <v>247</v>
      </c>
      <c r="AH10" s="24" t="s">
        <v>247</v>
      </c>
      <c r="AI10" s="24" t="s">
        <v>247</v>
      </c>
      <c r="AJ10" s="24" t="s">
        <v>247</v>
      </c>
      <c r="AK10" s="73" t="s">
        <v>247</v>
      </c>
      <c r="AL10" s="24">
        <v>25</v>
      </c>
      <c r="AM10" s="24">
        <v>2</v>
      </c>
      <c r="AN10" s="24">
        <v>6</v>
      </c>
      <c r="AO10" s="24">
        <v>6</v>
      </c>
      <c r="AP10" s="24">
        <v>4</v>
      </c>
      <c r="AQ10" s="24">
        <v>4</v>
      </c>
      <c r="AR10" s="24" t="s">
        <v>247</v>
      </c>
      <c r="AS10" s="74" t="s">
        <v>247</v>
      </c>
    </row>
    <row r="11" spans="1:45" ht="15.75" customHeight="1">
      <c r="A11" s="304"/>
      <c r="B11" s="1" t="s">
        <v>12</v>
      </c>
      <c r="C11" s="22" t="s">
        <v>246</v>
      </c>
      <c r="D11" s="23"/>
      <c r="E11" s="24">
        <v>103.34</v>
      </c>
      <c r="F11" s="24">
        <v>100.68</v>
      </c>
      <c r="G11" s="24">
        <v>100.44</v>
      </c>
      <c r="H11" s="24">
        <v>100.44</v>
      </c>
      <c r="I11" s="71" t="s">
        <v>247</v>
      </c>
      <c r="J11" s="24" t="s">
        <v>420</v>
      </c>
      <c r="K11" s="24">
        <v>5</v>
      </c>
      <c r="L11" s="24" t="s">
        <v>247</v>
      </c>
      <c r="M11" s="24" t="s">
        <v>247</v>
      </c>
      <c r="N11" s="24" t="s">
        <v>247</v>
      </c>
      <c r="O11" s="24">
        <v>4</v>
      </c>
      <c r="P11" s="24">
        <v>100</v>
      </c>
      <c r="Q11" s="24">
        <v>4</v>
      </c>
      <c r="R11" s="24">
        <v>100</v>
      </c>
      <c r="S11" s="24" t="s">
        <v>247</v>
      </c>
      <c r="T11" s="72" t="s">
        <v>247</v>
      </c>
      <c r="U11" s="24">
        <v>0.161</v>
      </c>
      <c r="V11" s="24">
        <v>0</v>
      </c>
      <c r="W11" s="24" t="s">
        <v>247</v>
      </c>
      <c r="X11" s="24">
        <v>5.0000000000000001E-3</v>
      </c>
      <c r="Y11" s="24">
        <v>0</v>
      </c>
      <c r="Z11" s="24" t="s">
        <v>247</v>
      </c>
      <c r="AA11" s="24" t="s">
        <v>247</v>
      </c>
      <c r="AB11" s="24" t="s">
        <v>247</v>
      </c>
      <c r="AC11" s="24" t="s">
        <v>247</v>
      </c>
      <c r="AD11" s="24" t="s">
        <v>247</v>
      </c>
      <c r="AE11" s="24" t="s">
        <v>247</v>
      </c>
      <c r="AF11" s="24" t="s">
        <v>247</v>
      </c>
      <c r="AG11" s="24" t="s">
        <v>247</v>
      </c>
      <c r="AH11" s="24" t="s">
        <v>247</v>
      </c>
      <c r="AI11" s="24" t="s">
        <v>247</v>
      </c>
      <c r="AJ11" s="24" t="s">
        <v>247</v>
      </c>
      <c r="AK11" s="73" t="s">
        <v>247</v>
      </c>
      <c r="AL11" s="24">
        <v>25</v>
      </c>
      <c r="AM11" s="24">
        <v>2</v>
      </c>
      <c r="AN11" s="24">
        <v>6</v>
      </c>
      <c r="AO11" s="24">
        <v>6</v>
      </c>
      <c r="AP11" s="24">
        <v>5</v>
      </c>
      <c r="AQ11" s="24">
        <v>5</v>
      </c>
      <c r="AR11" s="24" t="s">
        <v>247</v>
      </c>
      <c r="AS11" s="74" t="s">
        <v>247</v>
      </c>
    </row>
    <row r="12" spans="1:45" ht="15.75" customHeight="1">
      <c r="A12" s="304"/>
      <c r="B12" s="1" t="s">
        <v>13</v>
      </c>
      <c r="C12" s="22" t="s">
        <v>248</v>
      </c>
      <c r="D12" s="24" t="s">
        <v>249</v>
      </c>
      <c r="E12" s="23"/>
      <c r="F12" s="23"/>
      <c r="G12" s="23"/>
      <c r="H12" s="23"/>
      <c r="I12" s="75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76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77"/>
      <c r="AL12" s="23"/>
      <c r="AM12" s="23"/>
      <c r="AN12" s="23"/>
      <c r="AO12" s="23"/>
      <c r="AP12" s="23"/>
      <c r="AQ12" s="23"/>
      <c r="AR12" s="23"/>
      <c r="AS12" s="78"/>
    </row>
    <row r="13" spans="1:45" ht="15.75" customHeight="1">
      <c r="A13" s="304"/>
      <c r="B13" s="1" t="s">
        <v>14</v>
      </c>
      <c r="C13" s="22" t="s">
        <v>252</v>
      </c>
      <c r="D13" s="23"/>
      <c r="E13" s="24">
        <v>101.56</v>
      </c>
      <c r="F13" s="24">
        <v>100.68</v>
      </c>
      <c r="G13" s="24">
        <v>100.44</v>
      </c>
      <c r="H13" s="24">
        <v>100.44</v>
      </c>
      <c r="I13" s="71" t="s">
        <v>247</v>
      </c>
      <c r="J13" s="24" t="s">
        <v>420</v>
      </c>
      <c r="K13" s="24">
        <v>5</v>
      </c>
      <c r="L13" s="24" t="s">
        <v>247</v>
      </c>
      <c r="M13" s="24" t="s">
        <v>247</v>
      </c>
      <c r="N13" s="24" t="s">
        <v>247</v>
      </c>
      <c r="O13" s="24">
        <v>4</v>
      </c>
      <c r="P13" s="24">
        <v>100</v>
      </c>
      <c r="Q13" s="24">
        <v>4</v>
      </c>
      <c r="R13" s="24">
        <v>100</v>
      </c>
      <c r="S13" s="24" t="s">
        <v>247</v>
      </c>
      <c r="T13" s="72" t="s">
        <v>247</v>
      </c>
      <c r="U13" s="24">
        <v>3.6999999999999998E-2</v>
      </c>
      <c r="V13" s="24">
        <v>0</v>
      </c>
      <c r="W13" s="24" t="s">
        <v>247</v>
      </c>
      <c r="X13" s="24">
        <v>2E-3</v>
      </c>
      <c r="Y13" s="24">
        <v>0</v>
      </c>
      <c r="Z13" s="24" t="s">
        <v>247</v>
      </c>
      <c r="AA13" s="24" t="s">
        <v>247</v>
      </c>
      <c r="AB13" s="24" t="s">
        <v>247</v>
      </c>
      <c r="AC13" s="24" t="s">
        <v>247</v>
      </c>
      <c r="AD13" s="24" t="s">
        <v>247</v>
      </c>
      <c r="AE13" s="24" t="s">
        <v>247</v>
      </c>
      <c r="AF13" s="24" t="s">
        <v>247</v>
      </c>
      <c r="AG13" s="24" t="s">
        <v>247</v>
      </c>
      <c r="AH13" s="24" t="s">
        <v>247</v>
      </c>
      <c r="AI13" s="24" t="s">
        <v>247</v>
      </c>
      <c r="AJ13" s="24" t="s">
        <v>247</v>
      </c>
      <c r="AK13" s="73" t="s">
        <v>247</v>
      </c>
      <c r="AL13" s="24">
        <v>25</v>
      </c>
      <c r="AM13" s="24">
        <v>2</v>
      </c>
      <c r="AN13" s="24">
        <v>8</v>
      </c>
      <c r="AO13" s="24">
        <v>8</v>
      </c>
      <c r="AP13" s="24">
        <v>8</v>
      </c>
      <c r="AQ13" s="24">
        <v>8</v>
      </c>
      <c r="AR13" s="24" t="s">
        <v>247</v>
      </c>
      <c r="AS13" s="74" t="s">
        <v>247</v>
      </c>
    </row>
    <row r="14" spans="1:45" ht="15.75" customHeight="1">
      <c r="A14" s="304"/>
      <c r="B14" s="1" t="s">
        <v>15</v>
      </c>
      <c r="C14" s="22" t="s">
        <v>248</v>
      </c>
      <c r="D14" s="24" t="s">
        <v>249</v>
      </c>
      <c r="E14" s="23"/>
      <c r="F14" s="23"/>
      <c r="G14" s="23"/>
      <c r="H14" s="23"/>
      <c r="I14" s="75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76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77"/>
      <c r="AL14" s="23"/>
      <c r="AM14" s="23"/>
      <c r="AN14" s="23"/>
      <c r="AO14" s="23"/>
      <c r="AP14" s="23"/>
      <c r="AQ14" s="23"/>
      <c r="AR14" s="23"/>
      <c r="AS14" s="78"/>
    </row>
    <row r="15" spans="1:45" ht="15.75" customHeight="1">
      <c r="A15" s="304"/>
      <c r="B15" s="1" t="s">
        <v>16</v>
      </c>
      <c r="C15" s="22" t="s">
        <v>246</v>
      </c>
      <c r="D15" s="23"/>
      <c r="E15" s="24">
        <v>100.24</v>
      </c>
      <c r="F15" s="24">
        <v>100.68</v>
      </c>
      <c r="G15" s="24">
        <v>100.44</v>
      </c>
      <c r="H15" s="24">
        <v>100.44</v>
      </c>
      <c r="I15" s="71" t="s">
        <v>247</v>
      </c>
      <c r="J15" s="24" t="s">
        <v>420</v>
      </c>
      <c r="K15" s="24">
        <v>5</v>
      </c>
      <c r="L15" s="24" t="s">
        <v>247</v>
      </c>
      <c r="M15" s="24" t="s">
        <v>247</v>
      </c>
      <c r="N15" s="24" t="s">
        <v>247</v>
      </c>
      <c r="O15" s="24">
        <v>4</v>
      </c>
      <c r="P15" s="24">
        <v>100</v>
      </c>
      <c r="Q15" s="24">
        <v>4</v>
      </c>
      <c r="R15" s="24">
        <v>100</v>
      </c>
      <c r="S15" s="24" t="s">
        <v>247</v>
      </c>
      <c r="T15" s="72" t="s">
        <v>247</v>
      </c>
      <c r="U15" s="24">
        <v>5.8000000000000003E-2</v>
      </c>
      <c r="V15" s="24">
        <v>0</v>
      </c>
      <c r="W15" s="24" t="s">
        <v>247</v>
      </c>
      <c r="X15" s="24">
        <v>5.0000000000000001E-3</v>
      </c>
      <c r="Y15" s="24">
        <v>0</v>
      </c>
      <c r="Z15" s="24" t="s">
        <v>247</v>
      </c>
      <c r="AA15" s="24" t="s">
        <v>247</v>
      </c>
      <c r="AB15" s="24" t="s">
        <v>247</v>
      </c>
      <c r="AC15" s="24" t="s">
        <v>247</v>
      </c>
      <c r="AD15" s="24" t="s">
        <v>247</v>
      </c>
      <c r="AE15" s="24" t="s">
        <v>247</v>
      </c>
      <c r="AF15" s="24" t="s">
        <v>247</v>
      </c>
      <c r="AG15" s="24" t="s">
        <v>247</v>
      </c>
      <c r="AH15" s="24" t="s">
        <v>247</v>
      </c>
      <c r="AI15" s="24" t="s">
        <v>247</v>
      </c>
      <c r="AJ15" s="24" t="s">
        <v>247</v>
      </c>
      <c r="AK15" s="73" t="s">
        <v>247</v>
      </c>
      <c r="AL15" s="24">
        <v>25</v>
      </c>
      <c r="AM15" s="24">
        <v>2</v>
      </c>
      <c r="AN15" s="24">
        <v>2</v>
      </c>
      <c r="AO15" s="24">
        <v>2</v>
      </c>
      <c r="AP15" s="24">
        <v>4</v>
      </c>
      <c r="AQ15" s="24">
        <v>4</v>
      </c>
      <c r="AR15" s="24" t="s">
        <v>247</v>
      </c>
      <c r="AS15" s="74" t="s">
        <v>247</v>
      </c>
    </row>
    <row r="16" spans="1:45" ht="15.75" customHeight="1">
      <c r="A16" s="304"/>
      <c r="B16" s="38" t="s">
        <v>17</v>
      </c>
      <c r="C16" s="22" t="s">
        <v>248</v>
      </c>
      <c r="D16" s="24" t="s">
        <v>249</v>
      </c>
      <c r="E16" s="23"/>
      <c r="F16" s="23"/>
      <c r="G16" s="23"/>
      <c r="H16" s="23"/>
      <c r="I16" s="75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76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77"/>
      <c r="AL16" s="23"/>
      <c r="AM16" s="23"/>
      <c r="AN16" s="23"/>
      <c r="AO16" s="23"/>
      <c r="AP16" s="23"/>
      <c r="AQ16" s="23"/>
      <c r="AR16" s="23"/>
      <c r="AS16" s="78"/>
    </row>
    <row r="17" spans="1:45" ht="15.75" customHeight="1">
      <c r="A17" s="304"/>
      <c r="B17" s="1" t="s">
        <v>18</v>
      </c>
      <c r="C17" s="22" t="s">
        <v>246</v>
      </c>
      <c r="D17" s="23"/>
      <c r="E17" s="24">
        <v>100.24</v>
      </c>
      <c r="F17" s="24">
        <v>100.68</v>
      </c>
      <c r="G17" s="24">
        <v>100.44</v>
      </c>
      <c r="H17" s="24">
        <v>100.44</v>
      </c>
      <c r="I17" s="71" t="s">
        <v>247</v>
      </c>
      <c r="J17" s="24" t="s">
        <v>420</v>
      </c>
      <c r="K17" s="24">
        <v>5</v>
      </c>
      <c r="L17" s="24" t="s">
        <v>247</v>
      </c>
      <c r="M17" s="24" t="s">
        <v>247</v>
      </c>
      <c r="N17" s="24" t="s">
        <v>247</v>
      </c>
      <c r="O17" s="24">
        <v>4</v>
      </c>
      <c r="P17" s="24">
        <v>80</v>
      </c>
      <c r="Q17" s="24">
        <v>4</v>
      </c>
      <c r="R17" s="24">
        <v>80</v>
      </c>
      <c r="S17" s="24" t="s">
        <v>247</v>
      </c>
      <c r="T17" s="72" t="s">
        <v>247</v>
      </c>
      <c r="U17" s="24">
        <v>8.9999999999999993E-3</v>
      </c>
      <c r="V17" s="24">
        <v>0</v>
      </c>
      <c r="W17" s="24" t="s">
        <v>247</v>
      </c>
      <c r="X17" s="24">
        <v>1E-3</v>
      </c>
      <c r="Y17" s="24">
        <v>0</v>
      </c>
      <c r="Z17" s="24" t="s">
        <v>247</v>
      </c>
      <c r="AA17" s="24" t="s">
        <v>247</v>
      </c>
      <c r="AB17" s="24" t="s">
        <v>247</v>
      </c>
      <c r="AC17" s="24" t="s">
        <v>247</v>
      </c>
      <c r="AD17" s="24" t="s">
        <v>247</v>
      </c>
      <c r="AE17" s="24" t="s">
        <v>247</v>
      </c>
      <c r="AF17" s="24" t="s">
        <v>247</v>
      </c>
      <c r="AG17" s="24" t="s">
        <v>247</v>
      </c>
      <c r="AH17" s="24" t="s">
        <v>247</v>
      </c>
      <c r="AI17" s="24" t="s">
        <v>247</v>
      </c>
      <c r="AJ17" s="24" t="s">
        <v>247</v>
      </c>
      <c r="AK17" s="73" t="s">
        <v>247</v>
      </c>
      <c r="AL17" s="24">
        <v>25</v>
      </c>
      <c r="AM17" s="24">
        <v>2</v>
      </c>
      <c r="AN17" s="24">
        <v>8</v>
      </c>
      <c r="AO17" s="24">
        <v>8</v>
      </c>
      <c r="AP17" s="24">
        <v>8</v>
      </c>
      <c r="AQ17" s="24">
        <v>8</v>
      </c>
      <c r="AR17" s="24" t="s">
        <v>247</v>
      </c>
      <c r="AS17" s="74" t="s">
        <v>247</v>
      </c>
    </row>
    <row r="18" spans="1:45" ht="15.75" customHeight="1">
      <c r="A18" s="304"/>
      <c r="B18" s="1" t="s">
        <v>19</v>
      </c>
      <c r="C18" s="22" t="s">
        <v>246</v>
      </c>
      <c r="D18" s="23"/>
      <c r="E18" s="24">
        <v>100.24</v>
      </c>
      <c r="F18" s="24">
        <v>100.68</v>
      </c>
      <c r="G18" s="24">
        <v>100.44</v>
      </c>
      <c r="H18" s="24">
        <v>100.44</v>
      </c>
      <c r="I18" s="71" t="s">
        <v>247</v>
      </c>
      <c r="J18" s="24" t="s">
        <v>420</v>
      </c>
      <c r="K18" s="24">
        <v>5</v>
      </c>
      <c r="L18" s="24" t="s">
        <v>247</v>
      </c>
      <c r="M18" s="24" t="s">
        <v>247</v>
      </c>
      <c r="N18" s="24" t="s">
        <v>247</v>
      </c>
      <c r="O18" s="24">
        <v>4</v>
      </c>
      <c r="P18" s="24">
        <v>100</v>
      </c>
      <c r="Q18" s="24">
        <v>4</v>
      </c>
      <c r="R18" s="24">
        <v>100</v>
      </c>
      <c r="S18" s="24" t="s">
        <v>247</v>
      </c>
      <c r="T18" s="72" t="s">
        <v>247</v>
      </c>
      <c r="U18" s="24">
        <v>1.3540000000000001</v>
      </c>
      <c r="V18" s="24">
        <v>0</v>
      </c>
      <c r="W18" s="24" t="s">
        <v>247</v>
      </c>
      <c r="X18" s="24">
        <v>2E-3</v>
      </c>
      <c r="Y18" s="24">
        <v>0</v>
      </c>
      <c r="Z18" s="24" t="s">
        <v>247</v>
      </c>
      <c r="AA18" s="24" t="s">
        <v>247</v>
      </c>
      <c r="AB18" s="24" t="s">
        <v>247</v>
      </c>
      <c r="AC18" s="24" t="s">
        <v>247</v>
      </c>
      <c r="AD18" s="24" t="s">
        <v>247</v>
      </c>
      <c r="AE18" s="24" t="s">
        <v>247</v>
      </c>
      <c r="AF18" s="24" t="s">
        <v>247</v>
      </c>
      <c r="AG18" s="24" t="s">
        <v>247</v>
      </c>
      <c r="AH18" s="24" t="s">
        <v>247</v>
      </c>
      <c r="AI18" s="24" t="s">
        <v>247</v>
      </c>
      <c r="AJ18" s="24" t="s">
        <v>247</v>
      </c>
      <c r="AK18" s="73" t="s">
        <v>247</v>
      </c>
      <c r="AL18" s="24">
        <v>25</v>
      </c>
      <c r="AM18" s="24">
        <v>2</v>
      </c>
      <c r="AN18" s="24">
        <v>8</v>
      </c>
      <c r="AO18" s="24">
        <v>8</v>
      </c>
      <c r="AP18" s="24">
        <v>8</v>
      </c>
      <c r="AQ18" s="24">
        <v>8</v>
      </c>
      <c r="AR18" s="24" t="s">
        <v>247</v>
      </c>
      <c r="AS18" s="74" t="s">
        <v>247</v>
      </c>
    </row>
    <row r="19" spans="1:45" ht="15.75" customHeight="1">
      <c r="A19" s="304"/>
      <c r="B19" s="1" t="s">
        <v>20</v>
      </c>
      <c r="C19" s="22" t="s">
        <v>246</v>
      </c>
      <c r="D19" s="23"/>
      <c r="E19" s="24">
        <v>101.44</v>
      </c>
      <c r="F19" s="24">
        <v>100.68</v>
      </c>
      <c r="G19" s="24">
        <v>100.44</v>
      </c>
      <c r="H19" s="24">
        <v>100.44</v>
      </c>
      <c r="I19" s="71" t="s">
        <v>247</v>
      </c>
      <c r="J19" s="24" t="s">
        <v>420</v>
      </c>
      <c r="K19" s="24">
        <v>5</v>
      </c>
      <c r="L19" s="24" t="s">
        <v>247</v>
      </c>
      <c r="M19" s="24" t="s">
        <v>247</v>
      </c>
      <c r="N19" s="24" t="s">
        <v>247</v>
      </c>
      <c r="O19" s="24">
        <v>4</v>
      </c>
      <c r="P19" s="24">
        <v>100</v>
      </c>
      <c r="Q19" s="24">
        <v>4</v>
      </c>
      <c r="R19" s="24">
        <v>100</v>
      </c>
      <c r="S19" s="24" t="s">
        <v>247</v>
      </c>
      <c r="T19" s="72" t="s">
        <v>247</v>
      </c>
      <c r="U19" s="24">
        <v>0.10100000000000001</v>
      </c>
      <c r="V19" s="24">
        <v>0</v>
      </c>
      <c r="W19" s="24" t="s">
        <v>247</v>
      </c>
      <c r="X19" s="24">
        <v>7.0000000000000001E-3</v>
      </c>
      <c r="Y19" s="24">
        <v>0</v>
      </c>
      <c r="Z19" s="24" t="s">
        <v>247</v>
      </c>
      <c r="AA19" s="24" t="s">
        <v>247</v>
      </c>
      <c r="AB19" s="24" t="s">
        <v>247</v>
      </c>
      <c r="AC19" s="24" t="s">
        <v>247</v>
      </c>
      <c r="AD19" s="24" t="s">
        <v>247</v>
      </c>
      <c r="AE19" s="24" t="s">
        <v>247</v>
      </c>
      <c r="AF19" s="24" t="s">
        <v>247</v>
      </c>
      <c r="AG19" s="24" t="s">
        <v>247</v>
      </c>
      <c r="AH19" s="24" t="s">
        <v>247</v>
      </c>
      <c r="AI19" s="24" t="s">
        <v>247</v>
      </c>
      <c r="AJ19" s="24" t="s">
        <v>247</v>
      </c>
      <c r="AK19" s="73" t="s">
        <v>247</v>
      </c>
      <c r="AL19" s="24">
        <v>25</v>
      </c>
      <c r="AM19" s="24">
        <v>2</v>
      </c>
      <c r="AN19" s="24">
        <v>2</v>
      </c>
      <c r="AO19" s="24">
        <v>2</v>
      </c>
      <c r="AP19" s="24">
        <v>4</v>
      </c>
      <c r="AQ19" s="24">
        <v>4</v>
      </c>
      <c r="AR19" s="24" t="s">
        <v>247</v>
      </c>
      <c r="AS19" s="74" t="s">
        <v>247</v>
      </c>
    </row>
    <row r="20" spans="1:45" ht="15.75" customHeight="1">
      <c r="A20" s="304"/>
      <c r="B20" s="1" t="s">
        <v>21</v>
      </c>
      <c r="C20" s="22" t="s">
        <v>246</v>
      </c>
      <c r="D20" s="23"/>
      <c r="E20" s="24">
        <v>100.24</v>
      </c>
      <c r="F20" s="24">
        <v>102.92</v>
      </c>
      <c r="G20" s="24">
        <v>100.44</v>
      </c>
      <c r="H20" s="24">
        <v>100.44</v>
      </c>
      <c r="I20" s="71" t="s">
        <v>247</v>
      </c>
      <c r="J20" s="24" t="s">
        <v>420</v>
      </c>
      <c r="K20" s="24">
        <v>5</v>
      </c>
      <c r="L20" s="24" t="s">
        <v>247</v>
      </c>
      <c r="M20" s="24" t="s">
        <v>247</v>
      </c>
      <c r="N20" s="24" t="s">
        <v>247</v>
      </c>
      <c r="O20" s="24">
        <v>4</v>
      </c>
      <c r="P20" s="24">
        <v>100</v>
      </c>
      <c r="Q20" s="24">
        <v>4</v>
      </c>
      <c r="R20" s="24">
        <v>100</v>
      </c>
      <c r="S20" s="24" t="s">
        <v>247</v>
      </c>
      <c r="T20" s="72" t="s">
        <v>247</v>
      </c>
      <c r="U20" s="24">
        <v>7.8E-2</v>
      </c>
      <c r="V20" s="24">
        <v>0</v>
      </c>
      <c r="W20" s="24" t="s">
        <v>247</v>
      </c>
      <c r="X20" s="24">
        <v>1E-3</v>
      </c>
      <c r="Y20" s="24">
        <v>0</v>
      </c>
      <c r="Z20" s="24" t="s">
        <v>247</v>
      </c>
      <c r="AA20" s="24" t="s">
        <v>247</v>
      </c>
      <c r="AB20" s="24" t="s">
        <v>247</v>
      </c>
      <c r="AC20" s="24" t="s">
        <v>247</v>
      </c>
      <c r="AD20" s="24" t="s">
        <v>247</v>
      </c>
      <c r="AE20" s="24" t="s">
        <v>247</v>
      </c>
      <c r="AF20" s="24" t="s">
        <v>247</v>
      </c>
      <c r="AG20" s="24" t="s">
        <v>247</v>
      </c>
      <c r="AH20" s="24" t="s">
        <v>247</v>
      </c>
      <c r="AI20" s="24" t="s">
        <v>247</v>
      </c>
      <c r="AJ20" s="24" t="s">
        <v>247</v>
      </c>
      <c r="AK20" s="73" t="s">
        <v>247</v>
      </c>
      <c r="AL20" s="24">
        <v>25</v>
      </c>
      <c r="AM20" s="24">
        <v>2</v>
      </c>
      <c r="AN20" s="24">
        <v>4</v>
      </c>
      <c r="AO20" s="24">
        <v>4</v>
      </c>
      <c r="AP20" s="24">
        <v>4</v>
      </c>
      <c r="AQ20" s="24">
        <v>4</v>
      </c>
      <c r="AR20" s="24" t="s">
        <v>247</v>
      </c>
      <c r="AS20" s="74" t="s">
        <v>247</v>
      </c>
    </row>
    <row r="21" spans="1:45" ht="15.75" customHeight="1">
      <c r="A21" s="304"/>
      <c r="B21" s="1" t="s">
        <v>22</v>
      </c>
      <c r="C21" s="67" t="s">
        <v>246</v>
      </c>
      <c r="D21" s="23"/>
      <c r="E21" s="65">
        <v>100.24</v>
      </c>
      <c r="F21" s="65">
        <v>100.68</v>
      </c>
      <c r="G21" s="65">
        <v>100.44</v>
      </c>
      <c r="H21" s="65">
        <v>100.44</v>
      </c>
      <c r="I21" s="79" t="s">
        <v>247</v>
      </c>
      <c r="J21" s="65" t="s">
        <v>420</v>
      </c>
      <c r="K21" s="65">
        <v>5</v>
      </c>
      <c r="L21" s="65" t="s">
        <v>247</v>
      </c>
      <c r="M21" s="65" t="s">
        <v>247</v>
      </c>
      <c r="N21" s="65" t="s">
        <v>247</v>
      </c>
      <c r="O21" s="65">
        <v>4</v>
      </c>
      <c r="P21" s="65">
        <v>100</v>
      </c>
      <c r="Q21" s="65">
        <v>4</v>
      </c>
      <c r="R21" s="65">
        <v>100</v>
      </c>
      <c r="S21" s="65" t="s">
        <v>247</v>
      </c>
      <c r="T21" s="80" t="s">
        <v>247</v>
      </c>
      <c r="U21" s="65">
        <v>2E-3</v>
      </c>
      <c r="V21" s="65">
        <v>0</v>
      </c>
      <c r="W21" s="65" t="s">
        <v>247</v>
      </c>
      <c r="X21" s="65">
        <v>2E-3</v>
      </c>
      <c r="Y21" s="65">
        <v>0</v>
      </c>
      <c r="Z21" s="65" t="s">
        <v>247</v>
      </c>
      <c r="AA21" s="65" t="s">
        <v>247</v>
      </c>
      <c r="AB21" s="65" t="s">
        <v>247</v>
      </c>
      <c r="AC21" s="65" t="s">
        <v>247</v>
      </c>
      <c r="AD21" s="65" t="s">
        <v>247</v>
      </c>
      <c r="AE21" s="65" t="s">
        <v>247</v>
      </c>
      <c r="AF21" s="65" t="s">
        <v>247</v>
      </c>
      <c r="AG21" s="65" t="s">
        <v>247</v>
      </c>
      <c r="AH21" s="65" t="s">
        <v>247</v>
      </c>
      <c r="AI21" s="65" t="s">
        <v>247</v>
      </c>
      <c r="AJ21" s="65" t="s">
        <v>247</v>
      </c>
      <c r="AK21" s="81" t="s">
        <v>247</v>
      </c>
      <c r="AL21" s="65">
        <v>25</v>
      </c>
      <c r="AM21" s="65">
        <v>2</v>
      </c>
      <c r="AN21" s="65">
        <v>8</v>
      </c>
      <c r="AO21" s="65">
        <v>8</v>
      </c>
      <c r="AP21" s="65">
        <v>8</v>
      </c>
      <c r="AQ21" s="65">
        <v>8</v>
      </c>
      <c r="AR21" s="65" t="s">
        <v>247</v>
      </c>
      <c r="AS21" s="82" t="s">
        <v>247</v>
      </c>
    </row>
    <row r="22" spans="1:45" ht="15.75" customHeight="1">
      <c r="A22" s="305"/>
      <c r="B22" s="39" t="s">
        <v>23</v>
      </c>
      <c r="C22" s="22" t="s">
        <v>248</v>
      </c>
      <c r="D22" s="24" t="s">
        <v>249</v>
      </c>
      <c r="E22" s="23"/>
      <c r="F22" s="23"/>
      <c r="G22" s="23"/>
      <c r="H22" s="23"/>
      <c r="I22" s="75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76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77"/>
      <c r="AL22" s="23"/>
      <c r="AM22" s="23"/>
      <c r="AN22" s="23"/>
      <c r="AO22" s="23"/>
      <c r="AP22" s="23"/>
      <c r="AQ22" s="23"/>
      <c r="AR22" s="23"/>
      <c r="AS22" s="78"/>
    </row>
    <row r="23" spans="1:45" ht="15.75" customHeight="1">
      <c r="A23" s="314" t="s">
        <v>24</v>
      </c>
      <c r="B23" s="2" t="s">
        <v>25</v>
      </c>
      <c r="C23" s="22" t="s">
        <v>252</v>
      </c>
      <c r="D23" s="23"/>
      <c r="E23" s="24">
        <v>102.98</v>
      </c>
      <c r="F23" s="24">
        <v>100.68</v>
      </c>
      <c r="G23" s="24">
        <v>100.44</v>
      </c>
      <c r="H23" s="24">
        <v>100.44</v>
      </c>
      <c r="I23" s="71" t="s">
        <v>247</v>
      </c>
      <c r="J23" s="24" t="s">
        <v>420</v>
      </c>
      <c r="K23" s="24">
        <v>5</v>
      </c>
      <c r="L23" s="24" t="s">
        <v>247</v>
      </c>
      <c r="M23" s="24" t="s">
        <v>247</v>
      </c>
      <c r="N23" s="24" t="s">
        <v>247</v>
      </c>
      <c r="O23" s="24">
        <v>4</v>
      </c>
      <c r="P23" s="24">
        <v>100</v>
      </c>
      <c r="Q23" s="24">
        <v>4</v>
      </c>
      <c r="R23" s="24">
        <v>100</v>
      </c>
      <c r="S23" s="24" t="s">
        <v>247</v>
      </c>
      <c r="T23" s="72" t="s">
        <v>247</v>
      </c>
      <c r="U23" s="24">
        <v>0.13800000000000001</v>
      </c>
      <c r="V23" s="24">
        <v>0</v>
      </c>
      <c r="W23" s="24" t="s">
        <v>247</v>
      </c>
      <c r="X23" s="24">
        <v>3.0000000000000001E-3</v>
      </c>
      <c r="Y23" s="24">
        <v>0</v>
      </c>
      <c r="Z23" s="24" t="s">
        <v>247</v>
      </c>
      <c r="AA23" s="24" t="s">
        <v>247</v>
      </c>
      <c r="AB23" s="24" t="s">
        <v>247</v>
      </c>
      <c r="AC23" s="24" t="s">
        <v>247</v>
      </c>
      <c r="AD23" s="24" t="s">
        <v>247</v>
      </c>
      <c r="AE23" s="24" t="s">
        <v>247</v>
      </c>
      <c r="AF23" s="24" t="s">
        <v>247</v>
      </c>
      <c r="AG23" s="24" t="s">
        <v>247</v>
      </c>
      <c r="AH23" s="24" t="s">
        <v>247</v>
      </c>
      <c r="AI23" s="24" t="s">
        <v>247</v>
      </c>
      <c r="AJ23" s="24" t="s">
        <v>247</v>
      </c>
      <c r="AK23" s="73" t="s">
        <v>247</v>
      </c>
      <c r="AL23" s="24">
        <v>25</v>
      </c>
      <c r="AM23" s="24">
        <v>2</v>
      </c>
      <c r="AN23" s="24">
        <v>4</v>
      </c>
      <c r="AO23" s="24">
        <v>4</v>
      </c>
      <c r="AP23" s="24">
        <v>8</v>
      </c>
      <c r="AQ23" s="24">
        <v>8</v>
      </c>
      <c r="AR23" s="24" t="s">
        <v>247</v>
      </c>
      <c r="AS23" s="74" t="s">
        <v>247</v>
      </c>
    </row>
    <row r="24" spans="1:45" ht="15.75" customHeight="1">
      <c r="A24" s="304"/>
      <c r="B24" s="2" t="s">
        <v>26</v>
      </c>
      <c r="C24" s="22" t="s">
        <v>246</v>
      </c>
      <c r="D24" s="23"/>
      <c r="E24" s="24">
        <v>102.18</v>
      </c>
      <c r="F24" s="24">
        <v>100.68</v>
      </c>
      <c r="G24" s="24">
        <v>100.44</v>
      </c>
      <c r="H24" s="24">
        <v>100.44</v>
      </c>
      <c r="I24" s="71" t="s">
        <v>247</v>
      </c>
      <c r="J24" s="24" t="s">
        <v>420</v>
      </c>
      <c r="K24" s="24">
        <v>5</v>
      </c>
      <c r="L24" s="24" t="s">
        <v>247</v>
      </c>
      <c r="M24" s="24" t="s">
        <v>247</v>
      </c>
      <c r="N24" s="24" t="s">
        <v>247</v>
      </c>
      <c r="O24" s="24">
        <v>4</v>
      </c>
      <c r="P24" s="24">
        <v>180</v>
      </c>
      <c r="Q24" s="24">
        <v>4</v>
      </c>
      <c r="R24" s="24">
        <v>180</v>
      </c>
      <c r="S24" s="24" t="s">
        <v>247</v>
      </c>
      <c r="T24" s="72" t="s">
        <v>247</v>
      </c>
      <c r="U24" s="24">
        <v>0.13900000000000001</v>
      </c>
      <c r="V24" s="24">
        <v>0</v>
      </c>
      <c r="W24" s="24" t="s">
        <v>247</v>
      </c>
      <c r="X24" s="24">
        <v>9.2999999999999999E-2</v>
      </c>
      <c r="Y24" s="24">
        <v>0</v>
      </c>
      <c r="Z24" s="24" t="s">
        <v>247</v>
      </c>
      <c r="AA24" s="24" t="s">
        <v>247</v>
      </c>
      <c r="AB24" s="24" t="s">
        <v>247</v>
      </c>
      <c r="AC24" s="24" t="s">
        <v>247</v>
      </c>
      <c r="AD24" s="24" t="s">
        <v>247</v>
      </c>
      <c r="AE24" s="24" t="s">
        <v>247</v>
      </c>
      <c r="AF24" s="24" t="s">
        <v>247</v>
      </c>
      <c r="AG24" s="24" t="s">
        <v>247</v>
      </c>
      <c r="AH24" s="24" t="s">
        <v>247</v>
      </c>
      <c r="AI24" s="24" t="s">
        <v>247</v>
      </c>
      <c r="AJ24" s="24" t="s">
        <v>247</v>
      </c>
      <c r="AK24" s="73" t="s">
        <v>247</v>
      </c>
      <c r="AL24" s="24">
        <v>25</v>
      </c>
      <c r="AM24" s="24">
        <v>2</v>
      </c>
      <c r="AN24" s="24">
        <v>4</v>
      </c>
      <c r="AO24" s="24">
        <v>4</v>
      </c>
      <c r="AP24" s="24">
        <v>4</v>
      </c>
      <c r="AQ24" s="24">
        <v>5</v>
      </c>
      <c r="AR24" s="24" t="s">
        <v>247</v>
      </c>
      <c r="AS24" s="74" t="s">
        <v>247</v>
      </c>
    </row>
    <row r="25" spans="1:45" ht="15.75" customHeight="1">
      <c r="A25" s="304"/>
      <c r="B25" s="2" t="s">
        <v>27</v>
      </c>
      <c r="C25" s="22" t="s">
        <v>248</v>
      </c>
      <c r="D25" s="24" t="s">
        <v>249</v>
      </c>
      <c r="E25" s="23"/>
      <c r="F25" s="23"/>
      <c r="G25" s="23"/>
      <c r="H25" s="23"/>
      <c r="I25" s="75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76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77"/>
      <c r="AL25" s="23"/>
      <c r="AM25" s="23"/>
      <c r="AN25" s="23"/>
      <c r="AO25" s="23"/>
      <c r="AP25" s="23"/>
      <c r="AQ25" s="23"/>
      <c r="AR25" s="23"/>
      <c r="AS25" s="78"/>
    </row>
    <row r="26" spans="1:45" ht="15.75" customHeight="1">
      <c r="A26" s="304"/>
      <c r="B26" s="2" t="s">
        <v>28</v>
      </c>
      <c r="C26" s="22" t="s">
        <v>246</v>
      </c>
      <c r="D26" s="23"/>
      <c r="E26" s="24">
        <v>100.24</v>
      </c>
      <c r="F26" s="24">
        <v>101.8</v>
      </c>
      <c r="G26" s="24">
        <v>100.44</v>
      </c>
      <c r="H26" s="24">
        <v>100.44</v>
      </c>
      <c r="I26" s="71" t="s">
        <v>247</v>
      </c>
      <c r="J26" s="24" t="s">
        <v>420</v>
      </c>
      <c r="K26" s="24">
        <v>5</v>
      </c>
      <c r="L26" s="24" t="s">
        <v>247</v>
      </c>
      <c r="M26" s="24" t="s">
        <v>247</v>
      </c>
      <c r="N26" s="24" t="s">
        <v>247</v>
      </c>
      <c r="O26" s="24">
        <v>4</v>
      </c>
      <c r="P26" s="24">
        <v>100</v>
      </c>
      <c r="Q26" s="24">
        <v>4</v>
      </c>
      <c r="R26" s="24">
        <v>100</v>
      </c>
      <c r="S26" s="24" t="s">
        <v>247</v>
      </c>
      <c r="T26" s="72" t="s">
        <v>247</v>
      </c>
      <c r="U26" s="24">
        <v>3.3000000000000002E-2</v>
      </c>
      <c r="V26" s="24">
        <v>0</v>
      </c>
      <c r="W26" s="24" t="s">
        <v>247</v>
      </c>
      <c r="X26" s="24">
        <v>0</v>
      </c>
      <c r="Y26" s="24">
        <v>0</v>
      </c>
      <c r="Z26" s="24" t="s">
        <v>247</v>
      </c>
      <c r="AA26" s="24" t="s">
        <v>247</v>
      </c>
      <c r="AB26" s="24" t="s">
        <v>247</v>
      </c>
      <c r="AC26" s="24" t="s">
        <v>247</v>
      </c>
      <c r="AD26" s="24" t="s">
        <v>247</v>
      </c>
      <c r="AE26" s="24" t="s">
        <v>247</v>
      </c>
      <c r="AF26" s="24" t="s">
        <v>247</v>
      </c>
      <c r="AG26" s="24" t="s">
        <v>247</v>
      </c>
      <c r="AH26" s="24" t="s">
        <v>247</v>
      </c>
      <c r="AI26" s="24" t="s">
        <v>247</v>
      </c>
      <c r="AJ26" s="24" t="s">
        <v>247</v>
      </c>
      <c r="AK26" s="73" t="s">
        <v>247</v>
      </c>
      <c r="AL26" s="24">
        <v>25</v>
      </c>
      <c r="AM26" s="24">
        <v>2</v>
      </c>
      <c r="AN26" s="24">
        <v>10</v>
      </c>
      <c r="AO26" s="24">
        <v>10</v>
      </c>
      <c r="AP26" s="24">
        <v>12</v>
      </c>
      <c r="AQ26" s="24">
        <v>12</v>
      </c>
      <c r="AR26" s="24" t="s">
        <v>247</v>
      </c>
      <c r="AS26" s="74" t="s">
        <v>247</v>
      </c>
    </row>
    <row r="27" spans="1:45" ht="15.75" customHeight="1">
      <c r="A27" s="304"/>
      <c r="B27" s="2" t="s">
        <v>29</v>
      </c>
      <c r="C27" s="22" t="s">
        <v>248</v>
      </c>
      <c r="D27" s="24" t="s">
        <v>249</v>
      </c>
      <c r="E27" s="23"/>
      <c r="F27" s="23"/>
      <c r="G27" s="23"/>
      <c r="H27" s="23"/>
      <c r="I27" s="75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76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77"/>
      <c r="AL27" s="23"/>
      <c r="AM27" s="23"/>
      <c r="AN27" s="23"/>
      <c r="AO27" s="23"/>
      <c r="AP27" s="23"/>
      <c r="AQ27" s="23"/>
      <c r="AR27" s="23"/>
      <c r="AS27" s="78"/>
    </row>
    <row r="28" spans="1:45" ht="15.75" customHeight="1">
      <c r="A28" s="304"/>
      <c r="B28" s="2" t="s">
        <v>31</v>
      </c>
      <c r="C28" s="22" t="s">
        <v>246</v>
      </c>
      <c r="D28" s="23"/>
      <c r="E28" s="24">
        <v>105.22</v>
      </c>
      <c r="F28" s="24">
        <v>100.68</v>
      </c>
      <c r="G28" s="24">
        <v>100.44</v>
      </c>
      <c r="H28" s="24">
        <v>100.44</v>
      </c>
      <c r="I28" s="71" t="s">
        <v>247</v>
      </c>
      <c r="J28" s="24" t="s">
        <v>420</v>
      </c>
      <c r="K28" s="24">
        <v>5</v>
      </c>
      <c r="L28" s="24" t="s">
        <v>247</v>
      </c>
      <c r="M28" s="24" t="s">
        <v>247</v>
      </c>
      <c r="N28" s="24" t="s">
        <v>247</v>
      </c>
      <c r="O28" s="24">
        <v>4</v>
      </c>
      <c r="P28" s="24">
        <v>100</v>
      </c>
      <c r="Q28" s="24">
        <v>4</v>
      </c>
      <c r="R28" s="24">
        <v>100</v>
      </c>
      <c r="S28" s="24" t="s">
        <v>247</v>
      </c>
      <c r="T28" s="72" t="s">
        <v>247</v>
      </c>
      <c r="U28" s="24">
        <v>0.316</v>
      </c>
      <c r="V28" s="24">
        <v>0</v>
      </c>
      <c r="W28" s="24" t="s">
        <v>247</v>
      </c>
      <c r="X28" s="24">
        <v>1E-3</v>
      </c>
      <c r="Y28" s="24">
        <v>0</v>
      </c>
      <c r="Z28" s="24" t="s">
        <v>247</v>
      </c>
      <c r="AA28" s="24" t="s">
        <v>247</v>
      </c>
      <c r="AB28" s="24" t="s">
        <v>247</v>
      </c>
      <c r="AC28" s="24" t="s">
        <v>247</v>
      </c>
      <c r="AD28" s="24" t="s">
        <v>247</v>
      </c>
      <c r="AE28" s="24" t="s">
        <v>247</v>
      </c>
      <c r="AF28" s="24" t="s">
        <v>247</v>
      </c>
      <c r="AG28" s="24" t="s">
        <v>247</v>
      </c>
      <c r="AH28" s="24" t="s">
        <v>247</v>
      </c>
      <c r="AI28" s="24" t="s">
        <v>247</v>
      </c>
      <c r="AJ28" s="24" t="s">
        <v>247</v>
      </c>
      <c r="AK28" s="73" t="s">
        <v>247</v>
      </c>
      <c r="AL28" s="24">
        <v>25</v>
      </c>
      <c r="AM28" s="24">
        <v>2</v>
      </c>
      <c r="AN28" s="24">
        <v>14</v>
      </c>
      <c r="AO28" s="24">
        <v>14</v>
      </c>
      <c r="AP28" s="24">
        <v>11</v>
      </c>
      <c r="AQ28" s="24">
        <v>11</v>
      </c>
      <c r="AR28" s="24" t="s">
        <v>247</v>
      </c>
      <c r="AS28" s="74" t="s">
        <v>247</v>
      </c>
    </row>
    <row r="29" spans="1:45" ht="15.75" customHeight="1">
      <c r="A29" s="304"/>
      <c r="B29" s="2" t="s">
        <v>32</v>
      </c>
      <c r="C29" s="22" t="s">
        <v>246</v>
      </c>
      <c r="D29" s="23"/>
      <c r="E29" s="24">
        <v>104.6</v>
      </c>
      <c r="F29" s="24">
        <v>100.68</v>
      </c>
      <c r="G29" s="24">
        <v>100.44</v>
      </c>
      <c r="H29" s="24">
        <v>100.44</v>
      </c>
      <c r="I29" s="71" t="s">
        <v>247</v>
      </c>
      <c r="J29" s="24" t="s">
        <v>420</v>
      </c>
      <c r="K29" s="24">
        <v>5</v>
      </c>
      <c r="L29" s="24" t="s">
        <v>247</v>
      </c>
      <c r="M29" s="24" t="s">
        <v>247</v>
      </c>
      <c r="N29" s="24" t="s">
        <v>247</v>
      </c>
      <c r="O29" s="24">
        <v>4</v>
      </c>
      <c r="P29" s="24">
        <v>100</v>
      </c>
      <c r="Q29" s="25">
        <v>4</v>
      </c>
      <c r="R29" s="24">
        <v>100</v>
      </c>
      <c r="S29" s="24" t="s">
        <v>247</v>
      </c>
      <c r="T29" s="72" t="s">
        <v>247</v>
      </c>
      <c r="U29" s="24">
        <v>7.0000000000000007E-2</v>
      </c>
      <c r="V29" s="24">
        <v>0</v>
      </c>
      <c r="W29" s="24" t="s">
        <v>247</v>
      </c>
      <c r="X29" s="24">
        <v>4.0000000000000001E-3</v>
      </c>
      <c r="Y29" s="24">
        <v>0</v>
      </c>
      <c r="Z29" s="24" t="s">
        <v>247</v>
      </c>
      <c r="AA29" s="24" t="s">
        <v>247</v>
      </c>
      <c r="AB29" s="24" t="s">
        <v>247</v>
      </c>
      <c r="AC29" s="24" t="s">
        <v>247</v>
      </c>
      <c r="AD29" s="24" t="s">
        <v>247</v>
      </c>
      <c r="AE29" s="24" t="s">
        <v>247</v>
      </c>
      <c r="AF29" s="24" t="s">
        <v>247</v>
      </c>
      <c r="AG29" s="24" t="s">
        <v>247</v>
      </c>
      <c r="AH29" s="24" t="s">
        <v>247</v>
      </c>
      <c r="AI29" s="24" t="s">
        <v>247</v>
      </c>
      <c r="AJ29" s="24" t="s">
        <v>247</v>
      </c>
      <c r="AK29" s="73" t="s">
        <v>247</v>
      </c>
      <c r="AL29" s="24">
        <v>25</v>
      </c>
      <c r="AM29" s="24">
        <v>2</v>
      </c>
      <c r="AN29" s="24">
        <v>15</v>
      </c>
      <c r="AO29" s="24">
        <v>15</v>
      </c>
      <c r="AP29" s="24">
        <v>18</v>
      </c>
      <c r="AQ29" s="24">
        <v>18</v>
      </c>
      <c r="AR29" s="24" t="s">
        <v>247</v>
      </c>
      <c r="AS29" s="74" t="s">
        <v>247</v>
      </c>
    </row>
    <row r="30" spans="1:45" ht="15.75" customHeight="1">
      <c r="A30" s="304"/>
      <c r="B30" s="2" t="s">
        <v>33</v>
      </c>
      <c r="C30" s="22" t="s">
        <v>246</v>
      </c>
      <c r="D30" s="23"/>
      <c r="E30" s="24">
        <v>100.24</v>
      </c>
      <c r="F30" s="24">
        <v>100.68</v>
      </c>
      <c r="G30" s="24">
        <v>100.44</v>
      </c>
      <c r="H30" s="24">
        <v>100.44</v>
      </c>
      <c r="I30" s="71" t="s">
        <v>247</v>
      </c>
      <c r="J30" s="24" t="s">
        <v>420</v>
      </c>
      <c r="K30" s="24">
        <v>5</v>
      </c>
      <c r="L30" s="24" t="s">
        <v>247</v>
      </c>
      <c r="M30" s="24" t="s">
        <v>247</v>
      </c>
      <c r="N30" s="24" t="s">
        <v>247</v>
      </c>
      <c r="O30" s="24">
        <v>4</v>
      </c>
      <c r="P30" s="24">
        <v>100</v>
      </c>
      <c r="Q30" s="25">
        <v>4</v>
      </c>
      <c r="R30" s="24">
        <v>100</v>
      </c>
      <c r="S30" s="24" t="s">
        <v>247</v>
      </c>
      <c r="T30" s="72" t="s">
        <v>247</v>
      </c>
      <c r="U30" s="24">
        <v>0.157</v>
      </c>
      <c r="V30" s="24">
        <v>0</v>
      </c>
      <c r="W30" s="24" t="s">
        <v>247</v>
      </c>
      <c r="X30" s="24">
        <v>1E-3</v>
      </c>
      <c r="Y30" s="24">
        <v>0</v>
      </c>
      <c r="Z30" s="24" t="s">
        <v>247</v>
      </c>
      <c r="AA30" s="24" t="s">
        <v>247</v>
      </c>
      <c r="AB30" s="24" t="s">
        <v>247</v>
      </c>
      <c r="AC30" s="24" t="s">
        <v>247</v>
      </c>
      <c r="AD30" s="24" t="s">
        <v>247</v>
      </c>
      <c r="AE30" s="24" t="s">
        <v>247</v>
      </c>
      <c r="AF30" s="24" t="s">
        <v>247</v>
      </c>
      <c r="AG30" s="24" t="s">
        <v>247</v>
      </c>
      <c r="AH30" s="24" t="s">
        <v>247</v>
      </c>
      <c r="AI30" s="24" t="s">
        <v>247</v>
      </c>
      <c r="AJ30" s="24" t="s">
        <v>247</v>
      </c>
      <c r="AK30" s="73" t="s">
        <v>247</v>
      </c>
      <c r="AL30" s="24">
        <v>25</v>
      </c>
      <c r="AM30" s="24">
        <v>2</v>
      </c>
      <c r="AN30" s="24">
        <v>2</v>
      </c>
      <c r="AO30" s="24">
        <v>4</v>
      </c>
      <c r="AP30" s="24">
        <v>4</v>
      </c>
      <c r="AQ30" s="24">
        <v>7</v>
      </c>
      <c r="AR30" s="24" t="s">
        <v>247</v>
      </c>
      <c r="AS30" s="74" t="s">
        <v>247</v>
      </c>
    </row>
    <row r="31" spans="1:45" ht="15.75" customHeight="1">
      <c r="A31" s="304"/>
      <c r="B31" s="39" t="s">
        <v>34</v>
      </c>
      <c r="C31" s="22" t="s">
        <v>248</v>
      </c>
      <c r="D31" s="24" t="s">
        <v>249</v>
      </c>
      <c r="E31" s="23"/>
      <c r="F31" s="23"/>
      <c r="G31" s="23"/>
      <c r="H31" s="23"/>
      <c r="I31" s="75"/>
      <c r="J31" s="23"/>
      <c r="K31" s="23"/>
      <c r="L31" s="23"/>
      <c r="M31" s="23"/>
      <c r="N31" s="23"/>
      <c r="O31" s="23"/>
      <c r="P31" s="23"/>
      <c r="Q31" s="83"/>
      <c r="R31" s="23"/>
      <c r="S31" s="23"/>
      <c r="T31" s="76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77"/>
      <c r="AL31" s="23"/>
      <c r="AM31" s="23"/>
      <c r="AN31" s="23"/>
      <c r="AO31" s="23"/>
      <c r="AP31" s="23"/>
      <c r="AQ31" s="23"/>
      <c r="AR31" s="23"/>
      <c r="AS31" s="78"/>
    </row>
    <row r="32" spans="1:45" ht="15.75" customHeight="1">
      <c r="A32" s="304"/>
      <c r="B32" s="2" t="s">
        <v>35</v>
      </c>
      <c r="C32" s="22" t="s">
        <v>246</v>
      </c>
      <c r="D32" s="23"/>
      <c r="E32" s="24">
        <v>100.24</v>
      </c>
      <c r="F32" s="24">
        <v>100.68</v>
      </c>
      <c r="G32" s="24">
        <v>100.44</v>
      </c>
      <c r="H32" s="24">
        <v>100.44</v>
      </c>
      <c r="I32" s="71" t="s">
        <v>247</v>
      </c>
      <c r="J32" s="24" t="s">
        <v>420</v>
      </c>
      <c r="K32" s="24">
        <v>5</v>
      </c>
      <c r="L32" s="24" t="s">
        <v>247</v>
      </c>
      <c r="M32" s="24" t="s">
        <v>247</v>
      </c>
      <c r="N32" s="24" t="s">
        <v>247</v>
      </c>
      <c r="O32" s="24">
        <v>4</v>
      </c>
      <c r="P32" s="24">
        <v>200</v>
      </c>
      <c r="Q32" s="25">
        <v>4</v>
      </c>
      <c r="R32" s="24">
        <v>200</v>
      </c>
      <c r="S32" s="24" t="s">
        <v>247</v>
      </c>
      <c r="T32" s="72" t="s">
        <v>247</v>
      </c>
      <c r="U32" s="24">
        <v>9.8000000000000004E-2</v>
      </c>
      <c r="V32" s="24">
        <v>0</v>
      </c>
      <c r="W32" s="24" t="s">
        <v>247</v>
      </c>
      <c r="X32" s="24">
        <v>0</v>
      </c>
      <c r="Y32" s="24">
        <v>0</v>
      </c>
      <c r="Z32" s="24" t="s">
        <v>247</v>
      </c>
      <c r="AA32" s="24" t="s">
        <v>247</v>
      </c>
      <c r="AB32" s="24" t="s">
        <v>247</v>
      </c>
      <c r="AC32" s="24" t="s">
        <v>247</v>
      </c>
      <c r="AD32" s="24" t="s">
        <v>247</v>
      </c>
      <c r="AE32" s="24" t="s">
        <v>247</v>
      </c>
      <c r="AF32" s="24" t="s">
        <v>247</v>
      </c>
      <c r="AG32" s="24" t="s">
        <v>247</v>
      </c>
      <c r="AH32" s="24" t="s">
        <v>247</v>
      </c>
      <c r="AI32" s="24" t="s">
        <v>247</v>
      </c>
      <c r="AJ32" s="24" t="s">
        <v>247</v>
      </c>
      <c r="AK32" s="73" t="s">
        <v>247</v>
      </c>
      <c r="AL32" s="24">
        <v>25</v>
      </c>
      <c r="AM32" s="24">
        <v>2</v>
      </c>
      <c r="AN32" s="24">
        <v>5</v>
      </c>
      <c r="AO32" s="24">
        <v>5</v>
      </c>
      <c r="AP32" s="24">
        <v>5</v>
      </c>
      <c r="AQ32" s="24">
        <v>5</v>
      </c>
      <c r="AR32" s="24" t="s">
        <v>247</v>
      </c>
      <c r="AS32" s="74" t="s">
        <v>247</v>
      </c>
    </row>
    <row r="33" spans="1:45" ht="15.75" customHeight="1">
      <c r="A33" s="304"/>
      <c r="B33" s="2" t="s">
        <v>36</v>
      </c>
      <c r="C33" s="22" t="s">
        <v>246</v>
      </c>
      <c r="D33" s="23"/>
      <c r="E33" s="24">
        <v>100.24</v>
      </c>
      <c r="F33" s="24">
        <v>100.68</v>
      </c>
      <c r="G33" s="24">
        <v>100.44</v>
      </c>
      <c r="H33" s="24">
        <v>100.44</v>
      </c>
      <c r="I33" s="71" t="s">
        <v>247</v>
      </c>
      <c r="J33" s="24" t="s">
        <v>420</v>
      </c>
      <c r="K33" s="24">
        <v>5</v>
      </c>
      <c r="L33" s="24" t="s">
        <v>247</v>
      </c>
      <c r="M33" s="24" t="s">
        <v>247</v>
      </c>
      <c r="N33" s="24" t="s">
        <v>247</v>
      </c>
      <c r="O33" s="24">
        <v>4</v>
      </c>
      <c r="P33" s="24">
        <v>100</v>
      </c>
      <c r="Q33" s="25">
        <v>4</v>
      </c>
      <c r="R33" s="24">
        <v>100</v>
      </c>
      <c r="S33" s="24" t="s">
        <v>247</v>
      </c>
      <c r="T33" s="72" t="s">
        <v>247</v>
      </c>
      <c r="U33" s="24">
        <v>7.2999999999999995E-2</v>
      </c>
      <c r="V33" s="24">
        <v>0</v>
      </c>
      <c r="W33" s="24" t="s">
        <v>247</v>
      </c>
      <c r="X33" s="24">
        <v>3.0000000000000001E-3</v>
      </c>
      <c r="Y33" s="24">
        <v>0</v>
      </c>
      <c r="Z33" s="24" t="s">
        <v>247</v>
      </c>
      <c r="AA33" s="24" t="s">
        <v>247</v>
      </c>
      <c r="AB33" s="24" t="s">
        <v>247</v>
      </c>
      <c r="AC33" s="24" t="s">
        <v>247</v>
      </c>
      <c r="AD33" s="24" t="s">
        <v>247</v>
      </c>
      <c r="AE33" s="24" t="s">
        <v>247</v>
      </c>
      <c r="AF33" s="24" t="s">
        <v>247</v>
      </c>
      <c r="AG33" s="24" t="s">
        <v>247</v>
      </c>
      <c r="AH33" s="24" t="s">
        <v>247</v>
      </c>
      <c r="AI33" s="24" t="s">
        <v>247</v>
      </c>
      <c r="AJ33" s="24" t="s">
        <v>247</v>
      </c>
      <c r="AK33" s="73" t="s">
        <v>247</v>
      </c>
      <c r="AL33" s="24">
        <v>25</v>
      </c>
      <c r="AM33" s="24">
        <v>2</v>
      </c>
      <c r="AN33" s="24">
        <v>16</v>
      </c>
      <c r="AO33" s="24">
        <v>16</v>
      </c>
      <c r="AP33" s="24">
        <v>12</v>
      </c>
      <c r="AQ33" s="24">
        <v>12</v>
      </c>
      <c r="AR33" s="24" t="s">
        <v>247</v>
      </c>
      <c r="AS33" s="74" t="s">
        <v>247</v>
      </c>
    </row>
    <row r="34" spans="1:45" ht="15.75" customHeight="1">
      <c r="A34" s="304"/>
      <c r="B34" s="2" t="s">
        <v>37</v>
      </c>
      <c r="C34" s="22" t="s">
        <v>252</v>
      </c>
      <c r="D34" s="23"/>
      <c r="E34" s="24">
        <v>104.1</v>
      </c>
      <c r="F34" s="24">
        <v>100.68</v>
      </c>
      <c r="G34" s="24">
        <v>100.44</v>
      </c>
      <c r="H34" s="24">
        <v>100.44</v>
      </c>
      <c r="I34" s="71" t="s">
        <v>247</v>
      </c>
      <c r="J34" s="24" t="s">
        <v>420</v>
      </c>
      <c r="K34" s="24">
        <v>5</v>
      </c>
      <c r="L34" s="24" t="s">
        <v>247</v>
      </c>
      <c r="M34" s="24" t="s">
        <v>247</v>
      </c>
      <c r="N34" s="24" t="s">
        <v>247</v>
      </c>
      <c r="O34" s="24">
        <v>2</v>
      </c>
      <c r="P34" s="24">
        <v>200</v>
      </c>
      <c r="Q34" s="25">
        <v>2</v>
      </c>
      <c r="R34" s="24">
        <v>200</v>
      </c>
      <c r="S34" s="24" t="s">
        <v>247</v>
      </c>
      <c r="T34" s="72" t="s">
        <v>247</v>
      </c>
      <c r="U34" s="24">
        <v>2E-3</v>
      </c>
      <c r="V34" s="24">
        <v>0</v>
      </c>
      <c r="W34" s="24" t="s">
        <v>247</v>
      </c>
      <c r="X34" s="24">
        <v>1E-3</v>
      </c>
      <c r="Y34" s="24">
        <v>0</v>
      </c>
      <c r="Z34" s="24" t="s">
        <v>247</v>
      </c>
      <c r="AA34" s="24" t="s">
        <v>247</v>
      </c>
      <c r="AB34" s="24" t="s">
        <v>247</v>
      </c>
      <c r="AC34" s="24" t="s">
        <v>247</v>
      </c>
      <c r="AD34" s="24" t="s">
        <v>247</v>
      </c>
      <c r="AE34" s="24" t="s">
        <v>247</v>
      </c>
      <c r="AF34" s="24" t="s">
        <v>247</v>
      </c>
      <c r="AG34" s="24" t="s">
        <v>247</v>
      </c>
      <c r="AH34" s="24" t="s">
        <v>247</v>
      </c>
      <c r="AI34" s="24" t="s">
        <v>247</v>
      </c>
      <c r="AJ34" s="24" t="s">
        <v>247</v>
      </c>
      <c r="AK34" s="73" t="s">
        <v>247</v>
      </c>
      <c r="AL34" s="24">
        <v>25</v>
      </c>
      <c r="AM34" s="24">
        <v>2</v>
      </c>
      <c r="AN34" s="24">
        <v>9</v>
      </c>
      <c r="AO34" s="24">
        <v>9</v>
      </c>
      <c r="AP34" s="24">
        <v>8</v>
      </c>
      <c r="AQ34" s="24">
        <v>8</v>
      </c>
      <c r="AR34" s="24" t="s">
        <v>247</v>
      </c>
      <c r="AS34" s="74" t="s">
        <v>247</v>
      </c>
    </row>
    <row r="35" spans="1:45" ht="15.75" customHeight="1">
      <c r="A35" s="304"/>
      <c r="B35" s="2" t="s">
        <v>38</v>
      </c>
      <c r="C35" s="22" t="s">
        <v>252</v>
      </c>
      <c r="D35" s="23"/>
      <c r="E35" s="24">
        <v>102.5</v>
      </c>
      <c r="F35" s="24">
        <v>100.68</v>
      </c>
      <c r="G35" s="24">
        <v>100.44</v>
      </c>
      <c r="H35" s="24">
        <v>100.44</v>
      </c>
      <c r="I35" s="71" t="s">
        <v>247</v>
      </c>
      <c r="J35" s="24" t="s">
        <v>420</v>
      </c>
      <c r="K35" s="24">
        <v>5</v>
      </c>
      <c r="L35" s="24" t="s">
        <v>247</v>
      </c>
      <c r="M35" s="24" t="s">
        <v>247</v>
      </c>
      <c r="N35" s="24" t="s">
        <v>247</v>
      </c>
      <c r="O35" s="24">
        <v>4</v>
      </c>
      <c r="P35" s="24">
        <v>100</v>
      </c>
      <c r="Q35" s="25">
        <v>4</v>
      </c>
      <c r="R35" s="24">
        <v>100</v>
      </c>
      <c r="S35" s="24" t="s">
        <v>247</v>
      </c>
      <c r="T35" s="72" t="s">
        <v>247</v>
      </c>
      <c r="U35" s="24">
        <v>0.152</v>
      </c>
      <c r="V35" s="24">
        <v>0</v>
      </c>
      <c r="W35" s="24" t="s">
        <v>247</v>
      </c>
      <c r="X35" s="24">
        <v>4.0000000000000001E-3</v>
      </c>
      <c r="Y35" s="24">
        <v>0</v>
      </c>
      <c r="Z35" s="24" t="s">
        <v>247</v>
      </c>
      <c r="AA35" s="24" t="s">
        <v>247</v>
      </c>
      <c r="AB35" s="24" t="s">
        <v>247</v>
      </c>
      <c r="AC35" s="24" t="s">
        <v>247</v>
      </c>
      <c r="AD35" s="24" t="s">
        <v>247</v>
      </c>
      <c r="AE35" s="24" t="s">
        <v>247</v>
      </c>
      <c r="AF35" s="24" t="s">
        <v>247</v>
      </c>
      <c r="AG35" s="24" t="s">
        <v>247</v>
      </c>
      <c r="AH35" s="24" t="s">
        <v>247</v>
      </c>
      <c r="AI35" s="24" t="s">
        <v>247</v>
      </c>
      <c r="AJ35" s="24" t="s">
        <v>247</v>
      </c>
      <c r="AK35" s="73" t="s">
        <v>247</v>
      </c>
      <c r="AL35" s="24">
        <v>25</v>
      </c>
      <c r="AM35" s="24">
        <v>2</v>
      </c>
      <c r="AN35" s="24">
        <v>4</v>
      </c>
      <c r="AO35" s="24">
        <v>4</v>
      </c>
      <c r="AP35" s="24">
        <v>3</v>
      </c>
      <c r="AQ35" s="24">
        <v>3</v>
      </c>
      <c r="AR35" s="24" t="s">
        <v>247</v>
      </c>
      <c r="AS35" s="74" t="s">
        <v>247</v>
      </c>
    </row>
    <row r="36" spans="1:45" ht="15.75" customHeight="1">
      <c r="A36" s="304"/>
      <c r="B36" s="2" t="s">
        <v>39</v>
      </c>
      <c r="C36" s="22" t="s">
        <v>246</v>
      </c>
      <c r="D36" s="23"/>
      <c r="E36" s="24">
        <v>100.44</v>
      </c>
      <c r="F36" s="24">
        <v>100.68</v>
      </c>
      <c r="G36" s="24">
        <v>100.44</v>
      </c>
      <c r="H36" s="24">
        <v>100.44</v>
      </c>
      <c r="I36" s="71" t="s">
        <v>247</v>
      </c>
      <c r="J36" s="24" t="s">
        <v>420</v>
      </c>
      <c r="K36" s="24">
        <v>5</v>
      </c>
      <c r="L36" s="24" t="s">
        <v>247</v>
      </c>
      <c r="M36" s="24" t="s">
        <v>247</v>
      </c>
      <c r="N36" s="24" t="s">
        <v>247</v>
      </c>
      <c r="O36" s="24">
        <v>4</v>
      </c>
      <c r="P36" s="24">
        <v>100</v>
      </c>
      <c r="Q36" s="25">
        <v>4</v>
      </c>
      <c r="R36" s="24">
        <v>100</v>
      </c>
      <c r="S36" s="24" t="s">
        <v>247</v>
      </c>
      <c r="T36" s="72" t="s">
        <v>247</v>
      </c>
      <c r="U36" s="24">
        <v>0.12</v>
      </c>
      <c r="V36" s="24">
        <v>0</v>
      </c>
      <c r="W36" s="24" t="s">
        <v>247</v>
      </c>
      <c r="X36" s="24">
        <v>5.0000000000000001E-3</v>
      </c>
      <c r="Y36" s="24">
        <v>0</v>
      </c>
      <c r="Z36" s="24" t="s">
        <v>247</v>
      </c>
      <c r="AA36" s="24" t="s">
        <v>247</v>
      </c>
      <c r="AB36" s="24" t="s">
        <v>247</v>
      </c>
      <c r="AC36" s="24" t="s">
        <v>247</v>
      </c>
      <c r="AD36" s="24" t="s">
        <v>247</v>
      </c>
      <c r="AE36" s="24" t="s">
        <v>247</v>
      </c>
      <c r="AF36" s="24" t="s">
        <v>247</v>
      </c>
      <c r="AG36" s="24" t="s">
        <v>247</v>
      </c>
      <c r="AH36" s="24" t="s">
        <v>247</v>
      </c>
      <c r="AI36" s="24" t="s">
        <v>247</v>
      </c>
      <c r="AJ36" s="24" t="s">
        <v>247</v>
      </c>
      <c r="AK36" s="73" t="s">
        <v>247</v>
      </c>
      <c r="AL36" s="24">
        <v>25</v>
      </c>
      <c r="AM36" s="24">
        <v>2</v>
      </c>
      <c r="AN36" s="24">
        <v>2</v>
      </c>
      <c r="AO36" s="24">
        <v>2</v>
      </c>
      <c r="AP36" s="24">
        <v>2</v>
      </c>
      <c r="AQ36" s="24">
        <v>2</v>
      </c>
      <c r="AR36" s="24" t="s">
        <v>247</v>
      </c>
      <c r="AS36" s="74" t="s">
        <v>247</v>
      </c>
    </row>
    <row r="37" spans="1:45">
      <c r="A37" s="304"/>
      <c r="B37" s="39" t="s">
        <v>40</v>
      </c>
      <c r="C37" s="22" t="s">
        <v>248</v>
      </c>
      <c r="D37" s="24" t="s">
        <v>249</v>
      </c>
      <c r="E37" s="23"/>
      <c r="F37" s="23"/>
      <c r="G37" s="23"/>
      <c r="H37" s="23"/>
      <c r="I37" s="75"/>
      <c r="J37" s="23"/>
      <c r="K37" s="23"/>
      <c r="L37" s="23"/>
      <c r="M37" s="23"/>
      <c r="N37" s="23"/>
      <c r="O37" s="23"/>
      <c r="P37" s="23"/>
      <c r="Q37" s="83"/>
      <c r="R37" s="23"/>
      <c r="S37" s="23"/>
      <c r="T37" s="76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77"/>
      <c r="AL37" s="23"/>
      <c r="AM37" s="23"/>
      <c r="AN37" s="23"/>
      <c r="AO37" s="23"/>
      <c r="AP37" s="23"/>
      <c r="AQ37" s="23"/>
      <c r="AR37" s="23"/>
      <c r="AS37" s="78"/>
    </row>
    <row r="38" spans="1:45">
      <c r="A38" s="304"/>
      <c r="B38" s="2" t="s">
        <v>41</v>
      </c>
      <c r="C38" s="22" t="s">
        <v>246</v>
      </c>
      <c r="D38" s="23"/>
      <c r="E38" s="24">
        <v>102.94</v>
      </c>
      <c r="F38" s="24">
        <v>100.68</v>
      </c>
      <c r="G38" s="24">
        <v>100.44</v>
      </c>
      <c r="H38" s="24">
        <v>100.44</v>
      </c>
      <c r="I38" s="71" t="s">
        <v>247</v>
      </c>
      <c r="J38" s="24" t="s">
        <v>420</v>
      </c>
      <c r="K38" s="24">
        <v>5</v>
      </c>
      <c r="L38" s="24" t="s">
        <v>247</v>
      </c>
      <c r="M38" s="24" t="s">
        <v>247</v>
      </c>
      <c r="N38" s="24" t="s">
        <v>247</v>
      </c>
      <c r="O38" s="24">
        <v>4</v>
      </c>
      <c r="P38" s="24">
        <v>100</v>
      </c>
      <c r="Q38" s="25">
        <v>4</v>
      </c>
      <c r="R38" s="24">
        <v>100</v>
      </c>
      <c r="S38" s="24" t="s">
        <v>247</v>
      </c>
      <c r="T38" s="72" t="s">
        <v>247</v>
      </c>
      <c r="U38" s="24">
        <v>7.0999999999999994E-2</v>
      </c>
      <c r="V38" s="24">
        <v>0</v>
      </c>
      <c r="W38" s="24" t="s">
        <v>247</v>
      </c>
      <c r="X38" s="24">
        <v>3.0000000000000001E-3</v>
      </c>
      <c r="Y38" s="24">
        <v>0</v>
      </c>
      <c r="Z38" s="24" t="s">
        <v>247</v>
      </c>
      <c r="AA38" s="24" t="s">
        <v>247</v>
      </c>
      <c r="AB38" s="24" t="s">
        <v>247</v>
      </c>
      <c r="AC38" s="24" t="s">
        <v>247</v>
      </c>
      <c r="AD38" s="24" t="s">
        <v>247</v>
      </c>
      <c r="AE38" s="24" t="s">
        <v>247</v>
      </c>
      <c r="AF38" s="24" t="s">
        <v>247</v>
      </c>
      <c r="AG38" s="24" t="s">
        <v>247</v>
      </c>
      <c r="AH38" s="24" t="s">
        <v>247</v>
      </c>
      <c r="AI38" s="24" t="s">
        <v>247</v>
      </c>
      <c r="AJ38" s="24" t="s">
        <v>247</v>
      </c>
      <c r="AK38" s="73" t="s">
        <v>247</v>
      </c>
      <c r="AL38" s="24">
        <v>26</v>
      </c>
      <c r="AM38" s="24">
        <v>2</v>
      </c>
      <c r="AN38" s="24">
        <v>8</v>
      </c>
      <c r="AO38" s="24">
        <v>8</v>
      </c>
      <c r="AP38" s="24">
        <v>4</v>
      </c>
      <c r="AQ38" s="24">
        <v>4</v>
      </c>
      <c r="AR38" s="24" t="s">
        <v>247</v>
      </c>
      <c r="AS38" s="74" t="s">
        <v>247</v>
      </c>
    </row>
    <row r="39" spans="1:45">
      <c r="A39" s="304"/>
      <c r="B39" s="2" t="s">
        <v>42</v>
      </c>
      <c r="C39" s="22" t="s">
        <v>246</v>
      </c>
      <c r="D39" s="23"/>
      <c r="E39" s="24">
        <v>101.96</v>
      </c>
      <c r="F39" s="24">
        <v>100.68</v>
      </c>
      <c r="G39" s="24">
        <v>100.44</v>
      </c>
      <c r="H39" s="24">
        <v>100.44</v>
      </c>
      <c r="I39" s="71" t="s">
        <v>247</v>
      </c>
      <c r="J39" s="24" t="s">
        <v>420</v>
      </c>
      <c r="K39" s="24">
        <v>5</v>
      </c>
      <c r="L39" s="24" t="s">
        <v>247</v>
      </c>
      <c r="M39" s="24" t="s">
        <v>247</v>
      </c>
      <c r="N39" s="24" t="s">
        <v>247</v>
      </c>
      <c r="O39" s="24">
        <v>4</v>
      </c>
      <c r="P39" s="24">
        <v>100</v>
      </c>
      <c r="Q39" s="25">
        <v>4</v>
      </c>
      <c r="R39" s="24">
        <v>100</v>
      </c>
      <c r="S39" s="24" t="s">
        <v>247</v>
      </c>
      <c r="T39" s="72" t="s">
        <v>247</v>
      </c>
      <c r="U39" s="24">
        <v>0.13400000000000001</v>
      </c>
      <c r="V39" s="24">
        <v>0</v>
      </c>
      <c r="W39" s="24" t="s">
        <v>247</v>
      </c>
      <c r="X39" s="24">
        <v>0.01</v>
      </c>
      <c r="Y39" s="24">
        <v>0</v>
      </c>
      <c r="Z39" s="24" t="s">
        <v>247</v>
      </c>
      <c r="AA39" s="24" t="s">
        <v>247</v>
      </c>
      <c r="AB39" s="24" t="s">
        <v>247</v>
      </c>
      <c r="AC39" s="24" t="s">
        <v>247</v>
      </c>
      <c r="AD39" s="24" t="s">
        <v>247</v>
      </c>
      <c r="AE39" s="24" t="s">
        <v>247</v>
      </c>
      <c r="AF39" s="24" t="s">
        <v>247</v>
      </c>
      <c r="AG39" s="24" t="s">
        <v>247</v>
      </c>
      <c r="AH39" s="24" t="s">
        <v>247</v>
      </c>
      <c r="AI39" s="24" t="s">
        <v>247</v>
      </c>
      <c r="AJ39" s="24" t="s">
        <v>247</v>
      </c>
      <c r="AK39" s="73" t="s">
        <v>247</v>
      </c>
      <c r="AL39" s="24">
        <v>25</v>
      </c>
      <c r="AM39" s="24">
        <v>2</v>
      </c>
      <c r="AN39" s="24">
        <v>9</v>
      </c>
      <c r="AO39" s="24">
        <v>9</v>
      </c>
      <c r="AP39" s="24">
        <v>5</v>
      </c>
      <c r="AQ39" s="24">
        <v>5</v>
      </c>
      <c r="AR39" s="24" t="s">
        <v>247</v>
      </c>
      <c r="AS39" s="74" t="s">
        <v>247</v>
      </c>
    </row>
    <row r="40" spans="1:45">
      <c r="A40" s="304"/>
      <c r="B40" s="2" t="s">
        <v>43</v>
      </c>
      <c r="C40" s="22" t="s">
        <v>252</v>
      </c>
      <c r="D40" s="23"/>
      <c r="E40" s="24">
        <v>100.24</v>
      </c>
      <c r="F40" s="24">
        <v>100.68</v>
      </c>
      <c r="G40" s="24">
        <v>100.44</v>
      </c>
      <c r="H40" s="24">
        <v>100.44</v>
      </c>
      <c r="I40" s="71" t="s">
        <v>247</v>
      </c>
      <c r="J40" s="24" t="s">
        <v>420</v>
      </c>
      <c r="K40" s="24">
        <v>5</v>
      </c>
      <c r="L40" s="24" t="s">
        <v>247</v>
      </c>
      <c r="M40" s="24" t="s">
        <v>247</v>
      </c>
      <c r="N40" s="24" t="s">
        <v>247</v>
      </c>
      <c r="O40" s="24">
        <v>4</v>
      </c>
      <c r="P40" s="24">
        <v>100</v>
      </c>
      <c r="Q40" s="25">
        <v>4</v>
      </c>
      <c r="R40" s="24">
        <v>100</v>
      </c>
      <c r="S40" s="24" t="s">
        <v>247</v>
      </c>
      <c r="T40" s="72" t="s">
        <v>247</v>
      </c>
      <c r="U40" s="24">
        <v>0.60699999999999998</v>
      </c>
      <c r="V40" s="24">
        <v>0</v>
      </c>
      <c r="W40" s="24" t="s">
        <v>247</v>
      </c>
      <c r="X40" s="24">
        <v>4.0000000000000001E-3</v>
      </c>
      <c r="Y40" s="24">
        <v>0</v>
      </c>
      <c r="Z40" s="24" t="s">
        <v>247</v>
      </c>
      <c r="AA40" s="24" t="s">
        <v>247</v>
      </c>
      <c r="AB40" s="24" t="s">
        <v>247</v>
      </c>
      <c r="AC40" s="24" t="s">
        <v>247</v>
      </c>
      <c r="AD40" s="24" t="s">
        <v>247</v>
      </c>
      <c r="AE40" s="24" t="s">
        <v>247</v>
      </c>
      <c r="AF40" s="24" t="s">
        <v>247</v>
      </c>
      <c r="AG40" s="24" t="s">
        <v>247</v>
      </c>
      <c r="AH40" s="24" t="s">
        <v>247</v>
      </c>
      <c r="AI40" s="24" t="s">
        <v>247</v>
      </c>
      <c r="AJ40" s="24" t="s">
        <v>247</v>
      </c>
      <c r="AK40" s="73" t="s">
        <v>247</v>
      </c>
      <c r="AL40" s="24">
        <v>25</v>
      </c>
      <c r="AM40" s="24">
        <v>2</v>
      </c>
      <c r="AN40" s="24">
        <v>5</v>
      </c>
      <c r="AO40" s="24">
        <v>5</v>
      </c>
      <c r="AP40" s="24">
        <v>5</v>
      </c>
      <c r="AQ40" s="24">
        <v>5</v>
      </c>
      <c r="AR40" s="24" t="s">
        <v>247</v>
      </c>
      <c r="AS40" s="74" t="s">
        <v>247</v>
      </c>
    </row>
    <row r="41" spans="1:45">
      <c r="A41" s="304"/>
      <c r="B41" s="2" t="s">
        <v>44</v>
      </c>
      <c r="C41" s="22" t="s">
        <v>246</v>
      </c>
      <c r="D41" s="23"/>
      <c r="E41" s="24">
        <v>100.24</v>
      </c>
      <c r="F41" s="24">
        <v>101.24</v>
      </c>
      <c r="G41" s="24">
        <v>100.44</v>
      </c>
      <c r="H41" s="24">
        <v>100.44</v>
      </c>
      <c r="I41" s="71" t="s">
        <v>247</v>
      </c>
      <c r="J41" s="24" t="s">
        <v>420</v>
      </c>
      <c r="K41" s="24">
        <v>5</v>
      </c>
      <c r="L41" s="24" t="s">
        <v>247</v>
      </c>
      <c r="M41" s="24" t="s">
        <v>247</v>
      </c>
      <c r="N41" s="24" t="s">
        <v>247</v>
      </c>
      <c r="O41" s="24">
        <v>4</v>
      </c>
      <c r="P41" s="24">
        <v>150</v>
      </c>
      <c r="Q41" s="25">
        <v>4</v>
      </c>
      <c r="R41" s="24">
        <v>150</v>
      </c>
      <c r="S41" s="24" t="s">
        <v>247</v>
      </c>
      <c r="T41" s="72" t="s">
        <v>247</v>
      </c>
      <c r="U41" s="24">
        <v>7.5999999999999998E-2</v>
      </c>
      <c r="V41" s="24">
        <v>0</v>
      </c>
      <c r="W41" s="24" t="s">
        <v>247</v>
      </c>
      <c r="X41" s="24">
        <v>1E-3</v>
      </c>
      <c r="Y41" s="24">
        <v>0</v>
      </c>
      <c r="Z41" s="24" t="s">
        <v>247</v>
      </c>
      <c r="AA41" s="24" t="s">
        <v>247</v>
      </c>
      <c r="AB41" s="24" t="s">
        <v>247</v>
      </c>
      <c r="AC41" s="24" t="s">
        <v>247</v>
      </c>
      <c r="AD41" s="24" t="s">
        <v>247</v>
      </c>
      <c r="AE41" s="24" t="s">
        <v>247</v>
      </c>
      <c r="AF41" s="24" t="s">
        <v>247</v>
      </c>
      <c r="AG41" s="24" t="s">
        <v>247</v>
      </c>
      <c r="AH41" s="24" t="s">
        <v>247</v>
      </c>
      <c r="AI41" s="24" t="s">
        <v>247</v>
      </c>
      <c r="AJ41" s="24" t="s">
        <v>247</v>
      </c>
      <c r="AK41" s="73" t="s">
        <v>247</v>
      </c>
      <c r="AL41" s="24">
        <v>25</v>
      </c>
      <c r="AM41" s="24">
        <v>2</v>
      </c>
      <c r="AN41" s="24">
        <v>5</v>
      </c>
      <c r="AO41" s="24">
        <v>5</v>
      </c>
      <c r="AP41" s="24">
        <v>5</v>
      </c>
      <c r="AQ41" s="24">
        <v>5</v>
      </c>
      <c r="AR41" s="24" t="s">
        <v>247</v>
      </c>
      <c r="AS41" s="74" t="s">
        <v>247</v>
      </c>
    </row>
    <row r="42" spans="1:45">
      <c r="A42" s="305"/>
      <c r="B42" s="2" t="s">
        <v>45</v>
      </c>
      <c r="C42" s="22" t="s">
        <v>248</v>
      </c>
      <c r="D42" s="24" t="s">
        <v>249</v>
      </c>
      <c r="E42" s="23"/>
      <c r="F42" s="23"/>
      <c r="G42" s="23"/>
      <c r="H42" s="23"/>
      <c r="I42" s="75"/>
      <c r="J42" s="23"/>
      <c r="K42" s="23"/>
      <c r="L42" s="23"/>
      <c r="M42" s="23"/>
      <c r="N42" s="23"/>
      <c r="O42" s="23"/>
      <c r="P42" s="23"/>
      <c r="Q42" s="83"/>
      <c r="R42" s="23"/>
      <c r="S42" s="23"/>
      <c r="T42" s="76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77"/>
      <c r="AL42" s="23"/>
      <c r="AM42" s="23"/>
      <c r="AN42" s="23"/>
      <c r="AO42" s="23"/>
      <c r="AP42" s="23"/>
      <c r="AQ42" s="23"/>
      <c r="AR42" s="23"/>
      <c r="AS42" s="78"/>
    </row>
    <row r="43" spans="1:45">
      <c r="A43" s="315" t="s">
        <v>46</v>
      </c>
      <c r="B43" s="3" t="s">
        <v>47</v>
      </c>
      <c r="C43" s="22" t="s">
        <v>252</v>
      </c>
      <c r="D43" s="23"/>
      <c r="E43" s="24">
        <v>100.24</v>
      </c>
      <c r="F43" s="24">
        <v>100.68</v>
      </c>
      <c r="G43" s="24">
        <v>100.44</v>
      </c>
      <c r="H43" s="24">
        <v>100.44</v>
      </c>
      <c r="I43" s="71" t="s">
        <v>247</v>
      </c>
      <c r="J43" s="24" t="s">
        <v>420</v>
      </c>
      <c r="K43" s="24">
        <v>5</v>
      </c>
      <c r="L43" s="24" t="s">
        <v>247</v>
      </c>
      <c r="M43" s="24" t="s">
        <v>247</v>
      </c>
      <c r="N43" s="24" t="s">
        <v>247</v>
      </c>
      <c r="O43" s="24">
        <v>4</v>
      </c>
      <c r="P43" s="24">
        <v>100</v>
      </c>
      <c r="Q43" s="25">
        <v>4</v>
      </c>
      <c r="R43" s="24">
        <v>100</v>
      </c>
      <c r="S43" s="24" t="s">
        <v>247</v>
      </c>
      <c r="T43" s="72" t="s">
        <v>247</v>
      </c>
      <c r="U43" s="24">
        <v>7.0000000000000007E-2</v>
      </c>
      <c r="V43" s="24">
        <v>0</v>
      </c>
      <c r="W43" s="24" t="s">
        <v>247</v>
      </c>
      <c r="X43" s="24">
        <v>3.0000000000000001E-3</v>
      </c>
      <c r="Y43" s="24">
        <v>0</v>
      </c>
      <c r="Z43" s="24" t="s">
        <v>247</v>
      </c>
      <c r="AA43" s="24" t="s">
        <v>247</v>
      </c>
      <c r="AB43" s="24" t="s">
        <v>247</v>
      </c>
      <c r="AC43" s="24" t="s">
        <v>247</v>
      </c>
      <c r="AD43" s="24" t="s">
        <v>247</v>
      </c>
      <c r="AE43" s="24" t="s">
        <v>247</v>
      </c>
      <c r="AF43" s="24" t="s">
        <v>247</v>
      </c>
      <c r="AG43" s="24" t="s">
        <v>247</v>
      </c>
      <c r="AH43" s="24" t="s">
        <v>247</v>
      </c>
      <c r="AI43" s="24" t="s">
        <v>247</v>
      </c>
      <c r="AJ43" s="24" t="s">
        <v>247</v>
      </c>
      <c r="AK43" s="73" t="s">
        <v>247</v>
      </c>
      <c r="AL43" s="24">
        <v>25</v>
      </c>
      <c r="AM43" s="24">
        <v>2</v>
      </c>
      <c r="AN43" s="24">
        <v>4</v>
      </c>
      <c r="AO43" s="24">
        <v>4</v>
      </c>
      <c r="AP43" s="24">
        <v>7</v>
      </c>
      <c r="AQ43" s="24">
        <v>6</v>
      </c>
      <c r="AR43" s="24" t="s">
        <v>247</v>
      </c>
      <c r="AS43" s="74" t="s">
        <v>247</v>
      </c>
    </row>
    <row r="44" spans="1:45">
      <c r="A44" s="304"/>
      <c r="B44" s="3" t="s">
        <v>48</v>
      </c>
      <c r="C44" s="22" t="s">
        <v>246</v>
      </c>
      <c r="D44" s="23"/>
      <c r="E44" s="24">
        <v>102.32</v>
      </c>
      <c r="F44" s="24">
        <v>100.68</v>
      </c>
      <c r="G44" s="24">
        <v>100.44</v>
      </c>
      <c r="H44" s="24">
        <v>100.44</v>
      </c>
      <c r="I44" s="71" t="s">
        <v>247</v>
      </c>
      <c r="J44" s="24" t="s">
        <v>420</v>
      </c>
      <c r="K44" s="24">
        <v>5</v>
      </c>
      <c r="L44" s="24" t="s">
        <v>247</v>
      </c>
      <c r="M44" s="24" t="s">
        <v>247</v>
      </c>
      <c r="N44" s="24" t="s">
        <v>247</v>
      </c>
      <c r="O44" s="24">
        <v>4</v>
      </c>
      <c r="P44" s="24">
        <v>100</v>
      </c>
      <c r="Q44" s="25">
        <v>4</v>
      </c>
      <c r="R44" s="24">
        <v>100</v>
      </c>
      <c r="S44" s="24" t="s">
        <v>247</v>
      </c>
      <c r="T44" s="72" t="s">
        <v>247</v>
      </c>
      <c r="U44" s="24">
        <v>5.7000000000000002E-2</v>
      </c>
      <c r="V44" s="24">
        <v>0</v>
      </c>
      <c r="W44" s="24" t="s">
        <v>247</v>
      </c>
      <c r="X44" s="24">
        <v>0</v>
      </c>
      <c r="Y44" s="24">
        <v>0</v>
      </c>
      <c r="Z44" s="24" t="s">
        <v>247</v>
      </c>
      <c r="AA44" s="24" t="s">
        <v>247</v>
      </c>
      <c r="AB44" s="24" t="s">
        <v>247</v>
      </c>
      <c r="AC44" s="24" t="s">
        <v>247</v>
      </c>
      <c r="AD44" s="24" t="s">
        <v>247</v>
      </c>
      <c r="AE44" s="24" t="s">
        <v>247</v>
      </c>
      <c r="AF44" s="24" t="s">
        <v>247</v>
      </c>
      <c r="AG44" s="24" t="s">
        <v>247</v>
      </c>
      <c r="AH44" s="24" t="s">
        <v>247</v>
      </c>
      <c r="AI44" s="24" t="s">
        <v>247</v>
      </c>
      <c r="AJ44" s="24" t="s">
        <v>247</v>
      </c>
      <c r="AK44" s="73" t="s">
        <v>247</v>
      </c>
      <c r="AL44" s="24">
        <v>25</v>
      </c>
      <c r="AM44" s="24">
        <v>2</v>
      </c>
      <c r="AN44" s="24">
        <v>12</v>
      </c>
      <c r="AO44" s="24">
        <v>12</v>
      </c>
      <c r="AP44" s="24">
        <v>12</v>
      </c>
      <c r="AQ44" s="24">
        <v>12</v>
      </c>
      <c r="AR44" s="24" t="s">
        <v>247</v>
      </c>
      <c r="AS44" s="74" t="s">
        <v>247</v>
      </c>
    </row>
    <row r="45" spans="1:45">
      <c r="A45" s="304"/>
      <c r="B45" s="3" t="s">
        <v>49</v>
      </c>
      <c r="C45" s="22" t="s">
        <v>248</v>
      </c>
      <c r="D45" s="24" t="s">
        <v>249</v>
      </c>
      <c r="E45" s="23"/>
      <c r="F45" s="23"/>
      <c r="G45" s="23"/>
      <c r="H45" s="23"/>
      <c r="I45" s="75"/>
      <c r="J45" s="23"/>
      <c r="K45" s="23"/>
      <c r="L45" s="23"/>
      <c r="M45" s="23"/>
      <c r="N45" s="23"/>
      <c r="O45" s="23"/>
      <c r="P45" s="23"/>
      <c r="Q45" s="83"/>
      <c r="R45" s="23"/>
      <c r="S45" s="23"/>
      <c r="T45" s="76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77"/>
      <c r="AL45" s="23"/>
      <c r="AM45" s="23"/>
      <c r="AN45" s="23"/>
      <c r="AO45" s="23"/>
      <c r="AP45" s="23"/>
      <c r="AQ45" s="23"/>
      <c r="AR45" s="23"/>
      <c r="AS45" s="78"/>
    </row>
    <row r="46" spans="1:45">
      <c r="A46" s="304"/>
      <c r="B46" s="3" t="s">
        <v>50</v>
      </c>
      <c r="C46" s="22" t="s">
        <v>252</v>
      </c>
      <c r="D46" s="23"/>
      <c r="E46" s="24">
        <v>100.24</v>
      </c>
      <c r="F46" s="24">
        <v>100.68</v>
      </c>
      <c r="G46" s="24">
        <v>100.44</v>
      </c>
      <c r="H46" s="24">
        <v>100.44</v>
      </c>
      <c r="I46" s="71" t="s">
        <v>247</v>
      </c>
      <c r="J46" s="24" t="s">
        <v>420</v>
      </c>
      <c r="K46" s="24">
        <v>5</v>
      </c>
      <c r="L46" s="24" t="s">
        <v>247</v>
      </c>
      <c r="M46" s="24" t="s">
        <v>247</v>
      </c>
      <c r="N46" s="24" t="s">
        <v>247</v>
      </c>
      <c r="O46" s="24">
        <v>4</v>
      </c>
      <c r="P46" s="24">
        <v>100</v>
      </c>
      <c r="Q46" s="25">
        <v>4</v>
      </c>
      <c r="R46" s="24">
        <v>100</v>
      </c>
      <c r="S46" s="24" t="s">
        <v>247</v>
      </c>
      <c r="T46" s="72" t="s">
        <v>247</v>
      </c>
      <c r="U46" s="24">
        <v>5.1999999999999998E-2</v>
      </c>
      <c r="V46" s="24">
        <v>0</v>
      </c>
      <c r="W46" s="24" t="s">
        <v>247</v>
      </c>
      <c r="X46" s="24">
        <v>0.01</v>
      </c>
      <c r="Y46" s="24">
        <v>0</v>
      </c>
      <c r="Z46" s="24" t="s">
        <v>247</v>
      </c>
      <c r="AA46" s="24" t="s">
        <v>247</v>
      </c>
      <c r="AB46" s="24" t="s">
        <v>247</v>
      </c>
      <c r="AC46" s="24" t="s">
        <v>247</v>
      </c>
      <c r="AD46" s="24" t="s">
        <v>247</v>
      </c>
      <c r="AE46" s="24" t="s">
        <v>247</v>
      </c>
      <c r="AF46" s="24" t="s">
        <v>247</v>
      </c>
      <c r="AG46" s="24" t="s">
        <v>247</v>
      </c>
      <c r="AH46" s="24" t="s">
        <v>247</v>
      </c>
      <c r="AI46" s="24" t="s">
        <v>247</v>
      </c>
      <c r="AJ46" s="24" t="s">
        <v>247</v>
      </c>
      <c r="AK46" s="73" t="s">
        <v>247</v>
      </c>
      <c r="AL46" s="24">
        <v>25</v>
      </c>
      <c r="AM46" s="24">
        <v>2</v>
      </c>
      <c r="AN46" s="24">
        <v>4</v>
      </c>
      <c r="AO46" s="24">
        <v>4</v>
      </c>
      <c r="AP46" s="24">
        <v>4</v>
      </c>
      <c r="AQ46" s="24">
        <v>4</v>
      </c>
      <c r="AR46" s="24" t="s">
        <v>247</v>
      </c>
      <c r="AS46" s="74" t="s">
        <v>247</v>
      </c>
    </row>
    <row r="47" spans="1:45">
      <c r="A47" s="304"/>
      <c r="B47" s="3" t="s">
        <v>51</v>
      </c>
      <c r="C47" s="22" t="s">
        <v>246</v>
      </c>
      <c r="D47" s="23"/>
      <c r="E47" s="24">
        <v>100.24</v>
      </c>
      <c r="F47" s="24">
        <v>100.68</v>
      </c>
      <c r="G47" s="24">
        <v>100.44</v>
      </c>
      <c r="H47" s="24">
        <v>100.44</v>
      </c>
      <c r="I47" s="71" t="s">
        <v>247</v>
      </c>
      <c r="J47" s="24" t="s">
        <v>420</v>
      </c>
      <c r="K47" s="24">
        <v>5</v>
      </c>
      <c r="L47" s="24" t="s">
        <v>247</v>
      </c>
      <c r="M47" s="24" t="s">
        <v>247</v>
      </c>
      <c r="N47" s="24" t="s">
        <v>247</v>
      </c>
      <c r="O47" s="24">
        <v>4</v>
      </c>
      <c r="P47" s="24">
        <v>100</v>
      </c>
      <c r="Q47" s="25">
        <v>4</v>
      </c>
      <c r="R47" s="24">
        <v>100</v>
      </c>
      <c r="S47" s="24" t="s">
        <v>247</v>
      </c>
      <c r="T47" s="72" t="s">
        <v>247</v>
      </c>
      <c r="U47" s="24">
        <v>0.22</v>
      </c>
      <c r="V47" s="24">
        <v>0</v>
      </c>
      <c r="W47" s="24" t="s">
        <v>247</v>
      </c>
      <c r="X47" s="24">
        <v>1E-3</v>
      </c>
      <c r="Y47" s="24">
        <v>0</v>
      </c>
      <c r="Z47" s="24" t="s">
        <v>247</v>
      </c>
      <c r="AA47" s="24" t="s">
        <v>247</v>
      </c>
      <c r="AB47" s="24" t="s">
        <v>247</v>
      </c>
      <c r="AC47" s="24" t="s">
        <v>247</v>
      </c>
      <c r="AD47" s="24" t="s">
        <v>247</v>
      </c>
      <c r="AE47" s="24" t="s">
        <v>247</v>
      </c>
      <c r="AF47" s="24" t="s">
        <v>247</v>
      </c>
      <c r="AG47" s="24" t="s">
        <v>247</v>
      </c>
      <c r="AH47" s="24" t="s">
        <v>247</v>
      </c>
      <c r="AI47" s="24" t="s">
        <v>247</v>
      </c>
      <c r="AJ47" s="24" t="s">
        <v>247</v>
      </c>
      <c r="AK47" s="73" t="s">
        <v>247</v>
      </c>
      <c r="AL47" s="24">
        <v>25</v>
      </c>
      <c r="AM47" s="24">
        <v>2</v>
      </c>
      <c r="AN47" s="24">
        <v>4</v>
      </c>
      <c r="AO47" s="24">
        <v>4</v>
      </c>
      <c r="AP47" s="24">
        <v>4</v>
      </c>
      <c r="AQ47" s="24">
        <v>4</v>
      </c>
      <c r="AR47" s="24" t="s">
        <v>247</v>
      </c>
      <c r="AS47" s="74" t="s">
        <v>247</v>
      </c>
    </row>
    <row r="48" spans="1:45">
      <c r="A48" s="304"/>
      <c r="B48" s="3" t="s">
        <v>52</v>
      </c>
      <c r="C48" s="22" t="s">
        <v>246</v>
      </c>
      <c r="D48" s="23"/>
      <c r="E48" s="24">
        <v>101.56</v>
      </c>
      <c r="F48" s="24">
        <v>100.68</v>
      </c>
      <c r="G48" s="24">
        <v>100.44</v>
      </c>
      <c r="H48" s="24">
        <v>100.44</v>
      </c>
      <c r="I48" s="71" t="s">
        <v>247</v>
      </c>
      <c r="J48" s="24" t="s">
        <v>420</v>
      </c>
      <c r="K48" s="24">
        <v>5</v>
      </c>
      <c r="L48" s="24" t="s">
        <v>247</v>
      </c>
      <c r="M48" s="24" t="s">
        <v>247</v>
      </c>
      <c r="N48" s="24" t="s">
        <v>247</v>
      </c>
      <c r="O48" s="24">
        <v>4</v>
      </c>
      <c r="P48" s="24">
        <v>100</v>
      </c>
      <c r="Q48" s="25">
        <v>4</v>
      </c>
      <c r="R48" s="24">
        <v>100</v>
      </c>
      <c r="S48" s="24" t="s">
        <v>247</v>
      </c>
      <c r="T48" s="72" t="s">
        <v>247</v>
      </c>
      <c r="U48" s="24">
        <v>7.9000000000000001E-2</v>
      </c>
      <c r="V48" s="24">
        <v>0</v>
      </c>
      <c r="W48" s="24" t="s">
        <v>247</v>
      </c>
      <c r="X48" s="24">
        <v>2E-3</v>
      </c>
      <c r="Y48" s="24">
        <v>0</v>
      </c>
      <c r="Z48" s="24" t="s">
        <v>247</v>
      </c>
      <c r="AA48" s="24" t="s">
        <v>247</v>
      </c>
      <c r="AB48" s="24" t="s">
        <v>247</v>
      </c>
      <c r="AC48" s="24" t="s">
        <v>247</v>
      </c>
      <c r="AD48" s="24" t="s">
        <v>247</v>
      </c>
      <c r="AE48" s="24" t="s">
        <v>247</v>
      </c>
      <c r="AF48" s="24" t="s">
        <v>247</v>
      </c>
      <c r="AG48" s="24" t="s">
        <v>247</v>
      </c>
      <c r="AH48" s="24" t="s">
        <v>247</v>
      </c>
      <c r="AI48" s="24" t="s">
        <v>247</v>
      </c>
      <c r="AJ48" s="24" t="s">
        <v>247</v>
      </c>
      <c r="AK48" s="73" t="s">
        <v>247</v>
      </c>
      <c r="AL48" s="24">
        <v>25</v>
      </c>
      <c r="AM48" s="24">
        <v>2</v>
      </c>
      <c r="AN48" s="24">
        <v>9</v>
      </c>
      <c r="AO48" s="24">
        <v>9</v>
      </c>
      <c r="AP48" s="24">
        <v>9</v>
      </c>
      <c r="AQ48" s="24">
        <v>9</v>
      </c>
      <c r="AR48" s="24" t="s">
        <v>247</v>
      </c>
      <c r="AS48" s="74" t="s">
        <v>247</v>
      </c>
    </row>
    <row r="49" spans="1:45">
      <c r="A49" s="304"/>
      <c r="B49" s="3" t="s">
        <v>53</v>
      </c>
      <c r="C49" s="22" t="s">
        <v>246</v>
      </c>
      <c r="D49" s="23"/>
      <c r="E49" s="24">
        <v>100.24</v>
      </c>
      <c r="F49" s="24">
        <v>100.68</v>
      </c>
      <c r="G49" s="24">
        <v>100.44</v>
      </c>
      <c r="H49" s="24">
        <v>100.44</v>
      </c>
      <c r="I49" s="71" t="s">
        <v>247</v>
      </c>
      <c r="J49" s="24" t="s">
        <v>420</v>
      </c>
      <c r="K49" s="24">
        <v>5</v>
      </c>
      <c r="L49" s="24" t="s">
        <v>247</v>
      </c>
      <c r="M49" s="24" t="s">
        <v>247</v>
      </c>
      <c r="N49" s="24" t="s">
        <v>247</v>
      </c>
      <c r="O49" s="24">
        <v>4</v>
      </c>
      <c r="P49" s="24">
        <v>100</v>
      </c>
      <c r="Q49" s="25">
        <v>4</v>
      </c>
      <c r="R49" s="24">
        <v>100</v>
      </c>
      <c r="S49" s="24" t="s">
        <v>247</v>
      </c>
      <c r="T49" s="72" t="s">
        <v>247</v>
      </c>
      <c r="U49" s="24">
        <v>2E-3</v>
      </c>
      <c r="V49" s="24">
        <v>0</v>
      </c>
      <c r="W49" s="24" t="s">
        <v>247</v>
      </c>
      <c r="X49" s="24">
        <v>0.16500000000000001</v>
      </c>
      <c r="Y49" s="24">
        <v>0</v>
      </c>
      <c r="Z49" s="24" t="s">
        <v>247</v>
      </c>
      <c r="AA49" s="24" t="s">
        <v>247</v>
      </c>
      <c r="AB49" s="24" t="s">
        <v>247</v>
      </c>
      <c r="AC49" s="24" t="s">
        <v>247</v>
      </c>
      <c r="AD49" s="24" t="s">
        <v>247</v>
      </c>
      <c r="AE49" s="24" t="s">
        <v>247</v>
      </c>
      <c r="AF49" s="24" t="s">
        <v>247</v>
      </c>
      <c r="AG49" s="24" t="s">
        <v>247</v>
      </c>
      <c r="AH49" s="24" t="s">
        <v>247</v>
      </c>
      <c r="AI49" s="24" t="s">
        <v>247</v>
      </c>
      <c r="AJ49" s="24" t="s">
        <v>247</v>
      </c>
      <c r="AK49" s="73" t="s">
        <v>247</v>
      </c>
      <c r="AL49" s="24">
        <v>25</v>
      </c>
      <c r="AM49" s="24">
        <v>2</v>
      </c>
      <c r="AN49" s="24">
        <v>4</v>
      </c>
      <c r="AO49" s="24">
        <v>4</v>
      </c>
      <c r="AP49" s="24">
        <v>4</v>
      </c>
      <c r="AQ49" s="24">
        <v>4</v>
      </c>
      <c r="AR49" s="24" t="s">
        <v>247</v>
      </c>
      <c r="AS49" s="74" t="s">
        <v>247</v>
      </c>
    </row>
    <row r="50" spans="1:45">
      <c r="A50" s="304"/>
      <c r="B50" s="3" t="s">
        <v>54</v>
      </c>
      <c r="C50" s="22" t="s">
        <v>246</v>
      </c>
      <c r="D50" s="23"/>
      <c r="E50" s="24">
        <v>100.24</v>
      </c>
      <c r="F50" s="24">
        <v>100.68</v>
      </c>
      <c r="G50" s="24">
        <v>100.44</v>
      </c>
      <c r="H50" s="24">
        <v>100.44</v>
      </c>
      <c r="I50" s="71" t="s">
        <v>247</v>
      </c>
      <c r="J50" s="24" t="s">
        <v>420</v>
      </c>
      <c r="K50" s="24">
        <v>5</v>
      </c>
      <c r="L50" s="24" t="s">
        <v>247</v>
      </c>
      <c r="M50" s="24" t="s">
        <v>247</v>
      </c>
      <c r="N50" s="24" t="s">
        <v>247</v>
      </c>
      <c r="O50" s="24">
        <v>4</v>
      </c>
      <c r="P50" s="24">
        <v>100</v>
      </c>
      <c r="Q50" s="25">
        <v>4</v>
      </c>
      <c r="R50" s="24">
        <v>100</v>
      </c>
      <c r="S50" s="24" t="s">
        <v>247</v>
      </c>
      <c r="T50" s="72" t="s">
        <v>247</v>
      </c>
      <c r="U50" s="24">
        <v>2.9000000000000001E-2</v>
      </c>
      <c r="V50" s="24">
        <v>0</v>
      </c>
      <c r="W50" s="24" t="s">
        <v>247</v>
      </c>
      <c r="X50" s="24">
        <v>6.0000000000000001E-3</v>
      </c>
      <c r="Y50" s="24">
        <v>0</v>
      </c>
      <c r="Z50" s="24" t="s">
        <v>247</v>
      </c>
      <c r="AA50" s="24" t="s">
        <v>247</v>
      </c>
      <c r="AB50" s="24" t="s">
        <v>247</v>
      </c>
      <c r="AC50" s="24" t="s">
        <v>247</v>
      </c>
      <c r="AD50" s="24" t="s">
        <v>247</v>
      </c>
      <c r="AE50" s="24" t="s">
        <v>247</v>
      </c>
      <c r="AF50" s="24" t="s">
        <v>247</v>
      </c>
      <c r="AG50" s="24" t="s">
        <v>247</v>
      </c>
      <c r="AH50" s="24" t="s">
        <v>247</v>
      </c>
      <c r="AI50" s="24" t="s">
        <v>247</v>
      </c>
      <c r="AJ50" s="24" t="s">
        <v>247</v>
      </c>
      <c r="AK50" s="73" t="s">
        <v>247</v>
      </c>
      <c r="AL50" s="24">
        <v>25</v>
      </c>
      <c r="AM50" s="24">
        <v>2</v>
      </c>
      <c r="AN50" s="24">
        <v>8</v>
      </c>
      <c r="AO50" s="24">
        <v>8</v>
      </c>
      <c r="AP50" s="24">
        <v>8</v>
      </c>
      <c r="AQ50" s="24">
        <v>8</v>
      </c>
      <c r="AR50" s="24" t="s">
        <v>247</v>
      </c>
      <c r="AS50" s="74" t="s">
        <v>247</v>
      </c>
    </row>
    <row r="51" spans="1:45">
      <c r="A51" s="304"/>
      <c r="B51" s="39" t="s">
        <v>55</v>
      </c>
      <c r="C51" s="22" t="s">
        <v>248</v>
      </c>
      <c r="D51" s="24" t="s">
        <v>249</v>
      </c>
      <c r="E51" s="23"/>
      <c r="F51" s="23"/>
      <c r="G51" s="23"/>
      <c r="H51" s="23"/>
      <c r="I51" s="75"/>
      <c r="J51" s="23"/>
      <c r="K51" s="23"/>
      <c r="L51" s="23"/>
      <c r="M51" s="23"/>
      <c r="N51" s="23"/>
      <c r="O51" s="23"/>
      <c r="P51" s="23"/>
      <c r="Q51" s="83"/>
      <c r="R51" s="23"/>
      <c r="S51" s="23"/>
      <c r="T51" s="76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77"/>
      <c r="AL51" s="23"/>
      <c r="AM51" s="23"/>
      <c r="AN51" s="23"/>
      <c r="AO51" s="23"/>
      <c r="AP51" s="23"/>
      <c r="AQ51" s="23"/>
      <c r="AR51" s="23"/>
      <c r="AS51" s="78"/>
    </row>
    <row r="52" spans="1:45">
      <c r="A52" s="304"/>
      <c r="B52" s="3" t="s">
        <v>56</v>
      </c>
      <c r="C52" s="22" t="s">
        <v>246</v>
      </c>
      <c r="D52" s="23"/>
      <c r="E52" s="24">
        <v>103.82</v>
      </c>
      <c r="F52" s="24">
        <v>100.68</v>
      </c>
      <c r="G52" s="24">
        <v>100.44</v>
      </c>
      <c r="H52" s="24">
        <v>100.44</v>
      </c>
      <c r="I52" s="71" t="s">
        <v>247</v>
      </c>
      <c r="J52" s="24" t="s">
        <v>420</v>
      </c>
      <c r="K52" s="24">
        <v>5</v>
      </c>
      <c r="L52" s="24" t="s">
        <v>247</v>
      </c>
      <c r="M52" s="24" t="s">
        <v>247</v>
      </c>
      <c r="N52" s="24" t="s">
        <v>247</v>
      </c>
      <c r="O52" s="24">
        <v>4</v>
      </c>
      <c r="P52" s="24">
        <v>100</v>
      </c>
      <c r="Q52" s="25">
        <v>4</v>
      </c>
      <c r="R52" s="24">
        <v>100</v>
      </c>
      <c r="S52" s="24" t="s">
        <v>247</v>
      </c>
      <c r="T52" s="72" t="s">
        <v>247</v>
      </c>
      <c r="U52" s="24">
        <v>9.2999999999999999E-2</v>
      </c>
      <c r="V52" s="24">
        <v>0</v>
      </c>
      <c r="W52" s="24" t="s">
        <v>247</v>
      </c>
      <c r="X52" s="24">
        <v>4.0000000000000001E-3</v>
      </c>
      <c r="Y52" s="24">
        <v>0</v>
      </c>
      <c r="Z52" s="24" t="s">
        <v>247</v>
      </c>
      <c r="AA52" s="24" t="s">
        <v>247</v>
      </c>
      <c r="AB52" s="24" t="s">
        <v>247</v>
      </c>
      <c r="AC52" s="24" t="s">
        <v>247</v>
      </c>
      <c r="AD52" s="24" t="s">
        <v>247</v>
      </c>
      <c r="AE52" s="24" t="s">
        <v>247</v>
      </c>
      <c r="AF52" s="24" t="s">
        <v>247</v>
      </c>
      <c r="AG52" s="24" t="s">
        <v>247</v>
      </c>
      <c r="AH52" s="24" t="s">
        <v>247</v>
      </c>
      <c r="AI52" s="24" t="s">
        <v>247</v>
      </c>
      <c r="AJ52" s="24" t="s">
        <v>247</v>
      </c>
      <c r="AK52" s="73" t="s">
        <v>247</v>
      </c>
      <c r="AL52" s="24">
        <v>25</v>
      </c>
      <c r="AM52" s="24">
        <v>2</v>
      </c>
      <c r="AN52" s="24">
        <v>5</v>
      </c>
      <c r="AO52" s="24">
        <v>4</v>
      </c>
      <c r="AP52" s="24">
        <v>4</v>
      </c>
      <c r="AQ52" s="24">
        <v>4</v>
      </c>
      <c r="AR52" s="24" t="s">
        <v>247</v>
      </c>
      <c r="AS52" s="74" t="s">
        <v>247</v>
      </c>
    </row>
    <row r="53" spans="1:45">
      <c r="A53" s="304"/>
      <c r="B53" s="3" t="s">
        <v>57</v>
      </c>
      <c r="C53" s="22" t="s">
        <v>246</v>
      </c>
      <c r="D53" s="23"/>
      <c r="E53" s="24">
        <v>100.24</v>
      </c>
      <c r="F53" s="24">
        <v>101.24</v>
      </c>
      <c r="G53" s="24">
        <v>100.44</v>
      </c>
      <c r="H53" s="24">
        <v>100.44</v>
      </c>
      <c r="I53" s="71" t="s">
        <v>247</v>
      </c>
      <c r="J53" s="24" t="s">
        <v>420</v>
      </c>
      <c r="K53" s="24">
        <v>5</v>
      </c>
      <c r="L53" s="24" t="s">
        <v>247</v>
      </c>
      <c r="M53" s="24" t="s">
        <v>247</v>
      </c>
      <c r="N53" s="24" t="s">
        <v>247</v>
      </c>
      <c r="O53" s="24">
        <v>4</v>
      </c>
      <c r="P53" s="24">
        <v>100</v>
      </c>
      <c r="Q53" s="25">
        <v>4</v>
      </c>
      <c r="R53" s="24">
        <v>100</v>
      </c>
      <c r="S53" s="24" t="s">
        <v>247</v>
      </c>
      <c r="T53" s="72" t="s">
        <v>247</v>
      </c>
      <c r="U53" s="24">
        <v>5.8999999999999997E-2</v>
      </c>
      <c r="V53" s="24">
        <v>0</v>
      </c>
      <c r="W53" s="24" t="s">
        <v>247</v>
      </c>
      <c r="X53" s="24">
        <v>1E-3</v>
      </c>
      <c r="Y53" s="24">
        <v>0</v>
      </c>
      <c r="Z53" s="24" t="s">
        <v>247</v>
      </c>
      <c r="AA53" s="24" t="s">
        <v>247</v>
      </c>
      <c r="AB53" s="24" t="s">
        <v>247</v>
      </c>
      <c r="AC53" s="24" t="s">
        <v>247</v>
      </c>
      <c r="AD53" s="24" t="s">
        <v>247</v>
      </c>
      <c r="AE53" s="24" t="s">
        <v>247</v>
      </c>
      <c r="AF53" s="24" t="s">
        <v>247</v>
      </c>
      <c r="AG53" s="24" t="s">
        <v>247</v>
      </c>
      <c r="AH53" s="24" t="s">
        <v>247</v>
      </c>
      <c r="AI53" s="24" t="s">
        <v>247</v>
      </c>
      <c r="AJ53" s="24" t="s">
        <v>247</v>
      </c>
      <c r="AK53" s="73" t="s">
        <v>247</v>
      </c>
      <c r="AL53" s="24">
        <v>25</v>
      </c>
      <c r="AM53" s="24">
        <v>2</v>
      </c>
      <c r="AN53" s="24">
        <v>4</v>
      </c>
      <c r="AO53" s="24">
        <v>4</v>
      </c>
      <c r="AP53" s="24">
        <v>4</v>
      </c>
      <c r="AQ53" s="24">
        <v>4</v>
      </c>
      <c r="AR53" s="24" t="s">
        <v>247</v>
      </c>
      <c r="AS53" s="74" t="s">
        <v>247</v>
      </c>
    </row>
    <row r="54" spans="1:45">
      <c r="A54" s="304"/>
      <c r="B54" s="3" t="s">
        <v>58</v>
      </c>
      <c r="C54" s="22" t="s">
        <v>252</v>
      </c>
      <c r="D54" s="23"/>
      <c r="E54" s="24">
        <v>100.24</v>
      </c>
      <c r="F54" s="24">
        <v>100.68</v>
      </c>
      <c r="G54" s="24">
        <v>100.44</v>
      </c>
      <c r="H54" s="24">
        <v>100.44</v>
      </c>
      <c r="I54" s="71" t="s">
        <v>247</v>
      </c>
      <c r="J54" s="24" t="s">
        <v>420</v>
      </c>
      <c r="K54" s="24">
        <v>5</v>
      </c>
      <c r="L54" s="24" t="s">
        <v>247</v>
      </c>
      <c r="M54" s="24" t="s">
        <v>247</v>
      </c>
      <c r="N54" s="24" t="s">
        <v>247</v>
      </c>
      <c r="O54" s="24">
        <v>4</v>
      </c>
      <c r="P54" s="24">
        <v>100</v>
      </c>
      <c r="Q54" s="25">
        <v>4</v>
      </c>
      <c r="R54" s="24">
        <v>100</v>
      </c>
      <c r="S54" s="24" t="s">
        <v>247</v>
      </c>
      <c r="T54" s="72" t="s">
        <v>247</v>
      </c>
      <c r="U54" s="24">
        <v>0.16300000000000001</v>
      </c>
      <c r="V54" s="24">
        <v>0</v>
      </c>
      <c r="W54" s="24" t="s">
        <v>247</v>
      </c>
      <c r="X54" s="24">
        <v>2E-3</v>
      </c>
      <c r="Y54" s="24">
        <v>0</v>
      </c>
      <c r="Z54" s="24" t="s">
        <v>247</v>
      </c>
      <c r="AA54" s="24" t="s">
        <v>247</v>
      </c>
      <c r="AB54" s="24" t="s">
        <v>247</v>
      </c>
      <c r="AC54" s="24" t="s">
        <v>247</v>
      </c>
      <c r="AD54" s="24" t="s">
        <v>247</v>
      </c>
      <c r="AE54" s="24" t="s">
        <v>247</v>
      </c>
      <c r="AF54" s="24" t="s">
        <v>247</v>
      </c>
      <c r="AG54" s="24" t="s">
        <v>247</v>
      </c>
      <c r="AH54" s="24" t="s">
        <v>247</v>
      </c>
      <c r="AI54" s="24" t="s">
        <v>247</v>
      </c>
      <c r="AJ54" s="24" t="s">
        <v>247</v>
      </c>
      <c r="AK54" s="73" t="s">
        <v>247</v>
      </c>
      <c r="AL54" s="24">
        <v>25</v>
      </c>
      <c r="AM54" s="24">
        <v>2</v>
      </c>
      <c r="AN54" s="24">
        <v>4</v>
      </c>
      <c r="AO54" s="24">
        <v>4</v>
      </c>
      <c r="AP54" s="24">
        <v>4</v>
      </c>
      <c r="AQ54" s="24">
        <v>4</v>
      </c>
      <c r="AR54" s="24" t="s">
        <v>247</v>
      </c>
      <c r="AS54" s="74" t="s">
        <v>247</v>
      </c>
    </row>
    <row r="55" spans="1:45">
      <c r="A55" s="304"/>
      <c r="B55" s="3" t="s">
        <v>59</v>
      </c>
      <c r="C55" s="22" t="s">
        <v>246</v>
      </c>
      <c r="D55" s="23"/>
      <c r="E55" s="24">
        <v>100.24</v>
      </c>
      <c r="F55" s="24">
        <v>100.68</v>
      </c>
      <c r="G55" s="24">
        <v>100.44</v>
      </c>
      <c r="H55" s="24">
        <v>100.44</v>
      </c>
      <c r="I55" s="71" t="s">
        <v>247</v>
      </c>
      <c r="J55" s="24" t="s">
        <v>420</v>
      </c>
      <c r="K55" s="24">
        <v>5</v>
      </c>
      <c r="L55" s="24" t="s">
        <v>247</v>
      </c>
      <c r="M55" s="24" t="s">
        <v>247</v>
      </c>
      <c r="N55" s="24" t="s">
        <v>247</v>
      </c>
      <c r="O55" s="24">
        <v>4</v>
      </c>
      <c r="P55" s="24">
        <v>100</v>
      </c>
      <c r="Q55" s="25">
        <v>4</v>
      </c>
      <c r="R55" s="24">
        <v>100</v>
      </c>
      <c r="S55" s="24" t="s">
        <v>247</v>
      </c>
      <c r="T55" s="72" t="s">
        <v>247</v>
      </c>
      <c r="U55" s="24">
        <v>5.0999999999999997E-2</v>
      </c>
      <c r="V55" s="24">
        <v>0</v>
      </c>
      <c r="W55" s="24" t="s">
        <v>247</v>
      </c>
      <c r="X55" s="24">
        <v>1E-3</v>
      </c>
      <c r="Y55" s="24">
        <v>0</v>
      </c>
      <c r="Z55" s="24" t="s">
        <v>247</v>
      </c>
      <c r="AA55" s="24" t="s">
        <v>247</v>
      </c>
      <c r="AB55" s="24" t="s">
        <v>247</v>
      </c>
      <c r="AC55" s="24" t="s">
        <v>247</v>
      </c>
      <c r="AD55" s="24" t="s">
        <v>247</v>
      </c>
      <c r="AE55" s="24" t="s">
        <v>247</v>
      </c>
      <c r="AF55" s="24" t="s">
        <v>247</v>
      </c>
      <c r="AG55" s="24" t="s">
        <v>247</v>
      </c>
      <c r="AH55" s="24" t="s">
        <v>247</v>
      </c>
      <c r="AI55" s="24" t="s">
        <v>247</v>
      </c>
      <c r="AJ55" s="24" t="s">
        <v>247</v>
      </c>
      <c r="AK55" s="73" t="s">
        <v>247</v>
      </c>
      <c r="AL55" s="24">
        <v>25</v>
      </c>
      <c r="AM55" s="24">
        <v>2</v>
      </c>
      <c r="AN55" s="24">
        <v>7</v>
      </c>
      <c r="AO55" s="24">
        <v>7</v>
      </c>
      <c r="AP55" s="24">
        <v>4</v>
      </c>
      <c r="AQ55" s="24">
        <v>4</v>
      </c>
      <c r="AR55" s="24" t="s">
        <v>247</v>
      </c>
      <c r="AS55" s="74" t="s">
        <v>247</v>
      </c>
    </row>
    <row r="56" spans="1:45">
      <c r="A56" s="304"/>
      <c r="B56" s="3" t="s">
        <v>60</v>
      </c>
      <c r="C56" s="22" t="s">
        <v>248</v>
      </c>
      <c r="D56" s="24" t="s">
        <v>249</v>
      </c>
      <c r="E56" s="23"/>
      <c r="F56" s="23"/>
      <c r="G56" s="23"/>
      <c r="H56" s="23"/>
      <c r="I56" s="75"/>
      <c r="J56" s="23"/>
      <c r="K56" s="23"/>
      <c r="L56" s="23"/>
      <c r="M56" s="23"/>
      <c r="N56" s="23"/>
      <c r="O56" s="23"/>
      <c r="P56" s="23"/>
      <c r="Q56" s="83"/>
      <c r="R56" s="23"/>
      <c r="S56" s="23"/>
      <c r="T56" s="76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77"/>
      <c r="AL56" s="23"/>
      <c r="AM56" s="23"/>
      <c r="AN56" s="23"/>
      <c r="AO56" s="23"/>
      <c r="AP56" s="23"/>
      <c r="AQ56" s="23"/>
      <c r="AR56" s="23"/>
      <c r="AS56" s="78"/>
    </row>
    <row r="57" spans="1:45">
      <c r="A57" s="304"/>
      <c r="B57" s="3" t="s">
        <v>61</v>
      </c>
      <c r="C57" s="22" t="s">
        <v>252</v>
      </c>
      <c r="D57" s="23"/>
      <c r="E57" s="24">
        <v>100.24</v>
      </c>
      <c r="F57" s="24">
        <v>101.24</v>
      </c>
      <c r="G57" s="24">
        <v>100.44</v>
      </c>
      <c r="H57" s="24">
        <v>100.44</v>
      </c>
      <c r="I57" s="71" t="s">
        <v>247</v>
      </c>
      <c r="J57" s="24" t="s">
        <v>420</v>
      </c>
      <c r="K57" s="24">
        <v>5</v>
      </c>
      <c r="L57" s="24" t="s">
        <v>247</v>
      </c>
      <c r="M57" s="24" t="s">
        <v>247</v>
      </c>
      <c r="N57" s="24" t="s">
        <v>247</v>
      </c>
      <c r="O57" s="24">
        <v>4</v>
      </c>
      <c r="P57" s="24">
        <v>100</v>
      </c>
      <c r="Q57" s="25">
        <v>4</v>
      </c>
      <c r="R57" s="24">
        <v>100</v>
      </c>
      <c r="S57" s="24" t="s">
        <v>247</v>
      </c>
      <c r="T57" s="72" t="s">
        <v>247</v>
      </c>
      <c r="U57" s="24">
        <v>4.5999999999999999E-2</v>
      </c>
      <c r="V57" s="24">
        <v>0</v>
      </c>
      <c r="W57" s="24" t="s">
        <v>247</v>
      </c>
      <c r="X57" s="24">
        <v>1E-3</v>
      </c>
      <c r="Y57" s="24">
        <v>0</v>
      </c>
      <c r="Z57" s="24" t="s">
        <v>247</v>
      </c>
      <c r="AA57" s="24" t="s">
        <v>247</v>
      </c>
      <c r="AB57" s="24" t="s">
        <v>247</v>
      </c>
      <c r="AC57" s="24" t="s">
        <v>247</v>
      </c>
      <c r="AD57" s="24" t="s">
        <v>247</v>
      </c>
      <c r="AE57" s="24" t="s">
        <v>247</v>
      </c>
      <c r="AF57" s="24" t="s">
        <v>247</v>
      </c>
      <c r="AG57" s="24" t="s">
        <v>247</v>
      </c>
      <c r="AH57" s="24" t="s">
        <v>247</v>
      </c>
      <c r="AI57" s="24" t="s">
        <v>247</v>
      </c>
      <c r="AJ57" s="24" t="s">
        <v>247</v>
      </c>
      <c r="AK57" s="73" t="s">
        <v>247</v>
      </c>
      <c r="AL57" s="24">
        <v>25</v>
      </c>
      <c r="AM57" s="24">
        <v>2</v>
      </c>
      <c r="AN57" s="24">
        <v>2</v>
      </c>
      <c r="AO57" s="24">
        <v>2</v>
      </c>
      <c r="AP57" s="24">
        <v>3</v>
      </c>
      <c r="AQ57" s="24">
        <v>3</v>
      </c>
      <c r="AR57" s="24" t="s">
        <v>247</v>
      </c>
      <c r="AS57" s="74" t="s">
        <v>247</v>
      </c>
    </row>
    <row r="58" spans="1:45">
      <c r="A58" s="304"/>
      <c r="B58" s="3" t="s">
        <v>62</v>
      </c>
      <c r="C58" s="22" t="s">
        <v>246</v>
      </c>
      <c r="D58" s="23"/>
      <c r="E58" s="24">
        <v>105.26</v>
      </c>
      <c r="F58" s="24">
        <v>100.68</v>
      </c>
      <c r="G58" s="24">
        <v>100.44</v>
      </c>
      <c r="H58" s="24">
        <v>100.44</v>
      </c>
      <c r="I58" s="71" t="s">
        <v>247</v>
      </c>
      <c r="J58" s="24" t="s">
        <v>420</v>
      </c>
      <c r="K58" s="24">
        <v>5</v>
      </c>
      <c r="L58" s="24" t="s">
        <v>247</v>
      </c>
      <c r="M58" s="24" t="s">
        <v>247</v>
      </c>
      <c r="N58" s="24" t="s">
        <v>247</v>
      </c>
      <c r="O58" s="24">
        <v>4</v>
      </c>
      <c r="P58" s="24">
        <v>100</v>
      </c>
      <c r="Q58" s="25">
        <v>4</v>
      </c>
      <c r="R58" s="24">
        <v>100</v>
      </c>
      <c r="S58" s="24" t="s">
        <v>247</v>
      </c>
      <c r="T58" s="72" t="s">
        <v>247</v>
      </c>
      <c r="U58" s="24">
        <v>9.7000000000000003E-2</v>
      </c>
      <c r="V58" s="24">
        <v>0</v>
      </c>
      <c r="W58" s="24" t="s">
        <v>247</v>
      </c>
      <c r="X58" s="24">
        <v>4.0000000000000001E-3</v>
      </c>
      <c r="Y58" s="24">
        <v>0</v>
      </c>
      <c r="Z58" s="24" t="s">
        <v>247</v>
      </c>
      <c r="AA58" s="24" t="s">
        <v>247</v>
      </c>
      <c r="AB58" s="24" t="s">
        <v>247</v>
      </c>
      <c r="AC58" s="24" t="s">
        <v>247</v>
      </c>
      <c r="AD58" s="24" t="s">
        <v>247</v>
      </c>
      <c r="AE58" s="24" t="s">
        <v>247</v>
      </c>
      <c r="AF58" s="24" t="s">
        <v>247</v>
      </c>
      <c r="AG58" s="24" t="s">
        <v>247</v>
      </c>
      <c r="AH58" s="24" t="s">
        <v>247</v>
      </c>
      <c r="AI58" s="24" t="s">
        <v>247</v>
      </c>
      <c r="AJ58" s="24" t="s">
        <v>247</v>
      </c>
      <c r="AK58" s="73" t="s">
        <v>247</v>
      </c>
      <c r="AL58" s="24">
        <v>25</v>
      </c>
      <c r="AM58" s="24">
        <v>2</v>
      </c>
      <c r="AN58" s="24">
        <v>4</v>
      </c>
      <c r="AO58" s="24">
        <v>4</v>
      </c>
      <c r="AP58" s="24">
        <v>4</v>
      </c>
      <c r="AQ58" s="24">
        <v>4</v>
      </c>
      <c r="AR58" s="24" t="s">
        <v>247</v>
      </c>
      <c r="AS58" s="74" t="s">
        <v>247</v>
      </c>
    </row>
    <row r="59" spans="1:45">
      <c r="A59" s="304"/>
      <c r="B59" s="3" t="s">
        <v>63</v>
      </c>
      <c r="C59" s="22" t="s">
        <v>246</v>
      </c>
      <c r="D59" s="23"/>
      <c r="E59" s="24">
        <v>100.24</v>
      </c>
      <c r="F59" s="24">
        <v>101.24</v>
      </c>
      <c r="G59" s="24">
        <v>100.44</v>
      </c>
      <c r="H59" s="24">
        <v>100.44</v>
      </c>
      <c r="I59" s="71" t="s">
        <v>247</v>
      </c>
      <c r="J59" s="24" t="s">
        <v>420</v>
      </c>
      <c r="K59" s="24">
        <v>5</v>
      </c>
      <c r="L59" s="24" t="s">
        <v>247</v>
      </c>
      <c r="M59" s="24" t="s">
        <v>247</v>
      </c>
      <c r="N59" s="24" t="s">
        <v>247</v>
      </c>
      <c r="O59" s="24">
        <v>4</v>
      </c>
      <c r="P59" s="24">
        <v>100</v>
      </c>
      <c r="Q59" s="25">
        <v>4</v>
      </c>
      <c r="R59" s="24">
        <v>100</v>
      </c>
      <c r="S59" s="24" t="s">
        <v>247</v>
      </c>
      <c r="T59" s="72" t="s">
        <v>247</v>
      </c>
      <c r="U59" s="24">
        <v>0.10100000000000001</v>
      </c>
      <c r="V59" s="24">
        <v>0</v>
      </c>
      <c r="W59" s="24" t="s">
        <v>247</v>
      </c>
      <c r="X59" s="24">
        <v>0</v>
      </c>
      <c r="Y59" s="24">
        <v>0</v>
      </c>
      <c r="Z59" s="24" t="s">
        <v>247</v>
      </c>
      <c r="AA59" s="24" t="s">
        <v>247</v>
      </c>
      <c r="AB59" s="24" t="s">
        <v>247</v>
      </c>
      <c r="AC59" s="24" t="s">
        <v>247</v>
      </c>
      <c r="AD59" s="24" t="s">
        <v>247</v>
      </c>
      <c r="AE59" s="24" t="s">
        <v>247</v>
      </c>
      <c r="AF59" s="24" t="s">
        <v>247</v>
      </c>
      <c r="AG59" s="24" t="s">
        <v>247</v>
      </c>
      <c r="AH59" s="24" t="s">
        <v>247</v>
      </c>
      <c r="AI59" s="24" t="s">
        <v>247</v>
      </c>
      <c r="AJ59" s="24" t="s">
        <v>247</v>
      </c>
      <c r="AK59" s="73" t="s">
        <v>247</v>
      </c>
      <c r="AL59" s="24">
        <v>26</v>
      </c>
      <c r="AM59" s="24">
        <v>2</v>
      </c>
      <c r="AN59" s="24">
        <v>8</v>
      </c>
      <c r="AO59" s="24">
        <v>8</v>
      </c>
      <c r="AP59" s="24">
        <v>8</v>
      </c>
      <c r="AQ59" s="24">
        <v>8</v>
      </c>
      <c r="AR59" s="24" t="s">
        <v>247</v>
      </c>
      <c r="AS59" s="74" t="s">
        <v>247</v>
      </c>
    </row>
    <row r="60" spans="1:45">
      <c r="A60" s="304"/>
      <c r="B60" s="3" t="s">
        <v>64</v>
      </c>
      <c r="C60" s="22" t="s">
        <v>246</v>
      </c>
      <c r="D60" s="23"/>
      <c r="E60" s="24">
        <v>105.08</v>
      </c>
      <c r="F60" s="24">
        <v>100.68</v>
      </c>
      <c r="G60" s="24">
        <v>100.44</v>
      </c>
      <c r="H60" s="24">
        <v>100.44</v>
      </c>
      <c r="I60" s="71" t="s">
        <v>247</v>
      </c>
      <c r="J60" s="24" t="s">
        <v>420</v>
      </c>
      <c r="K60" s="24">
        <v>5</v>
      </c>
      <c r="L60" s="24" t="s">
        <v>247</v>
      </c>
      <c r="M60" s="24" t="s">
        <v>247</v>
      </c>
      <c r="N60" s="24" t="s">
        <v>247</v>
      </c>
      <c r="O60" s="24">
        <v>4</v>
      </c>
      <c r="P60" s="24">
        <v>100</v>
      </c>
      <c r="Q60" s="25">
        <v>4</v>
      </c>
      <c r="R60" s="24">
        <v>100</v>
      </c>
      <c r="S60" s="24" t="s">
        <v>247</v>
      </c>
      <c r="T60" s="72" t="s">
        <v>247</v>
      </c>
      <c r="U60" s="24">
        <v>0.128</v>
      </c>
      <c r="V60" s="24">
        <v>0</v>
      </c>
      <c r="W60" s="24" t="s">
        <v>247</v>
      </c>
      <c r="X60" s="24">
        <v>1.2999999999999999E-2</v>
      </c>
      <c r="Y60" s="24">
        <v>0</v>
      </c>
      <c r="Z60" s="24" t="s">
        <v>247</v>
      </c>
      <c r="AA60" s="24" t="s">
        <v>247</v>
      </c>
      <c r="AB60" s="24" t="s">
        <v>247</v>
      </c>
      <c r="AC60" s="24" t="s">
        <v>247</v>
      </c>
      <c r="AD60" s="24" t="s">
        <v>247</v>
      </c>
      <c r="AE60" s="24" t="s">
        <v>247</v>
      </c>
      <c r="AF60" s="24" t="s">
        <v>247</v>
      </c>
      <c r="AG60" s="24" t="s">
        <v>247</v>
      </c>
      <c r="AH60" s="24" t="s">
        <v>247</v>
      </c>
      <c r="AI60" s="24" t="s">
        <v>247</v>
      </c>
      <c r="AJ60" s="24" t="s">
        <v>247</v>
      </c>
      <c r="AK60" s="73" t="s">
        <v>247</v>
      </c>
      <c r="AL60" s="24">
        <v>25</v>
      </c>
      <c r="AM60" s="24">
        <v>2</v>
      </c>
      <c r="AN60" s="24">
        <v>4</v>
      </c>
      <c r="AO60" s="24">
        <v>4</v>
      </c>
      <c r="AP60" s="24">
        <v>4</v>
      </c>
      <c r="AQ60" s="24">
        <v>4</v>
      </c>
      <c r="AR60" s="24" t="s">
        <v>247</v>
      </c>
      <c r="AS60" s="74" t="s">
        <v>247</v>
      </c>
    </row>
    <row r="61" spans="1:45">
      <c r="A61" s="304"/>
      <c r="B61" s="3" t="s">
        <v>65</v>
      </c>
      <c r="C61" s="22" t="s">
        <v>252</v>
      </c>
      <c r="D61" s="23"/>
      <c r="E61" s="24">
        <v>100.24</v>
      </c>
      <c r="F61" s="24">
        <v>100.68</v>
      </c>
      <c r="G61" s="24">
        <v>100.44</v>
      </c>
      <c r="H61" s="24">
        <v>100.44</v>
      </c>
      <c r="I61" s="71" t="s">
        <v>247</v>
      </c>
      <c r="J61" s="24" t="s">
        <v>420</v>
      </c>
      <c r="K61" s="24">
        <v>5</v>
      </c>
      <c r="L61" s="24" t="s">
        <v>247</v>
      </c>
      <c r="M61" s="24" t="s">
        <v>247</v>
      </c>
      <c r="N61" s="24" t="s">
        <v>247</v>
      </c>
      <c r="O61" s="24">
        <v>4</v>
      </c>
      <c r="P61" s="24">
        <v>100</v>
      </c>
      <c r="Q61" s="25">
        <v>4</v>
      </c>
      <c r="R61" s="24">
        <v>100</v>
      </c>
      <c r="S61" s="24" t="s">
        <v>247</v>
      </c>
      <c r="T61" s="72" t="s">
        <v>247</v>
      </c>
      <c r="U61" s="24">
        <v>8.2000000000000003E-2</v>
      </c>
      <c r="V61" s="24">
        <v>0</v>
      </c>
      <c r="W61" s="24" t="s">
        <v>247</v>
      </c>
      <c r="X61" s="24">
        <v>7.0000000000000001E-3</v>
      </c>
      <c r="Y61" s="24">
        <v>0</v>
      </c>
      <c r="Z61" s="24" t="s">
        <v>247</v>
      </c>
      <c r="AA61" s="24" t="s">
        <v>247</v>
      </c>
      <c r="AB61" s="24" t="s">
        <v>247</v>
      </c>
      <c r="AC61" s="24" t="s">
        <v>247</v>
      </c>
      <c r="AD61" s="24" t="s">
        <v>247</v>
      </c>
      <c r="AE61" s="24" t="s">
        <v>247</v>
      </c>
      <c r="AF61" s="24" t="s">
        <v>247</v>
      </c>
      <c r="AG61" s="24" t="s">
        <v>247</v>
      </c>
      <c r="AH61" s="24" t="s">
        <v>247</v>
      </c>
      <c r="AI61" s="24" t="s">
        <v>247</v>
      </c>
      <c r="AJ61" s="24" t="s">
        <v>247</v>
      </c>
      <c r="AK61" s="73" t="s">
        <v>247</v>
      </c>
      <c r="AL61" s="24">
        <v>25</v>
      </c>
      <c r="AM61" s="24">
        <v>2</v>
      </c>
      <c r="AN61" s="24">
        <v>2</v>
      </c>
      <c r="AO61" s="24">
        <v>2</v>
      </c>
      <c r="AP61" s="24">
        <v>4</v>
      </c>
      <c r="AQ61" s="24">
        <v>4</v>
      </c>
      <c r="AR61" s="24" t="s">
        <v>247</v>
      </c>
      <c r="AS61" s="74" t="s">
        <v>247</v>
      </c>
    </row>
    <row r="62" spans="1:45">
      <c r="A62" s="305"/>
      <c r="B62" s="3" t="s">
        <v>66</v>
      </c>
      <c r="C62" s="22" t="s">
        <v>246</v>
      </c>
      <c r="D62" s="23"/>
      <c r="E62" s="24">
        <v>102.64</v>
      </c>
      <c r="F62" s="24">
        <v>100.68</v>
      </c>
      <c r="G62" s="24">
        <v>100.44</v>
      </c>
      <c r="H62" s="24">
        <v>100.44</v>
      </c>
      <c r="I62" s="71" t="s">
        <v>247</v>
      </c>
      <c r="J62" s="24" t="s">
        <v>420</v>
      </c>
      <c r="K62" s="24">
        <v>5</v>
      </c>
      <c r="L62" s="24" t="s">
        <v>247</v>
      </c>
      <c r="M62" s="24" t="s">
        <v>247</v>
      </c>
      <c r="N62" s="24" t="s">
        <v>247</v>
      </c>
      <c r="O62" s="24">
        <v>4</v>
      </c>
      <c r="P62" s="24">
        <v>100</v>
      </c>
      <c r="Q62" s="25">
        <v>4</v>
      </c>
      <c r="R62" s="24">
        <v>100</v>
      </c>
      <c r="S62" s="24" t="s">
        <v>247</v>
      </c>
      <c r="T62" s="72" t="s">
        <v>247</v>
      </c>
      <c r="U62" s="24">
        <v>7.6999999999999999E-2</v>
      </c>
      <c r="V62" s="24">
        <v>0</v>
      </c>
      <c r="W62" s="24" t="s">
        <v>247</v>
      </c>
      <c r="X62" s="24">
        <v>2.5000000000000001E-2</v>
      </c>
      <c r="Y62" s="24">
        <v>0</v>
      </c>
      <c r="Z62" s="24" t="s">
        <v>247</v>
      </c>
      <c r="AA62" s="24" t="s">
        <v>247</v>
      </c>
      <c r="AB62" s="24" t="s">
        <v>247</v>
      </c>
      <c r="AC62" s="24" t="s">
        <v>247</v>
      </c>
      <c r="AD62" s="24" t="s">
        <v>247</v>
      </c>
      <c r="AE62" s="24" t="s">
        <v>247</v>
      </c>
      <c r="AF62" s="24" t="s">
        <v>247</v>
      </c>
      <c r="AG62" s="24" t="s">
        <v>247</v>
      </c>
      <c r="AH62" s="24" t="s">
        <v>247</v>
      </c>
      <c r="AI62" s="24" t="s">
        <v>247</v>
      </c>
      <c r="AJ62" s="24" t="s">
        <v>247</v>
      </c>
      <c r="AK62" s="73" t="s">
        <v>247</v>
      </c>
      <c r="AL62" s="24">
        <v>25</v>
      </c>
      <c r="AM62" s="24">
        <v>2</v>
      </c>
      <c r="AN62" s="24">
        <v>14</v>
      </c>
      <c r="AO62" s="24">
        <v>14</v>
      </c>
      <c r="AP62" s="24">
        <v>12</v>
      </c>
      <c r="AQ62" s="24">
        <v>12</v>
      </c>
      <c r="AR62" s="24" t="s">
        <v>247</v>
      </c>
      <c r="AS62" s="74" t="s">
        <v>247</v>
      </c>
    </row>
    <row r="63" spans="1:45">
      <c r="A63" s="316" t="s">
        <v>67</v>
      </c>
      <c r="B63" s="5" t="s">
        <v>68</v>
      </c>
      <c r="C63" s="22" t="s">
        <v>252</v>
      </c>
      <c r="D63" s="23"/>
      <c r="E63" s="24">
        <v>100.24</v>
      </c>
      <c r="F63" s="24">
        <v>100.68</v>
      </c>
      <c r="G63" s="24">
        <v>100.44</v>
      </c>
      <c r="H63" s="24">
        <v>100.44</v>
      </c>
      <c r="I63" s="71" t="s">
        <v>247</v>
      </c>
      <c r="J63" s="24" t="s">
        <v>420</v>
      </c>
      <c r="K63" s="24">
        <v>5</v>
      </c>
      <c r="L63" s="24" t="s">
        <v>247</v>
      </c>
      <c r="M63" s="24" t="s">
        <v>247</v>
      </c>
      <c r="N63" s="24" t="s">
        <v>247</v>
      </c>
      <c r="O63" s="24">
        <v>4</v>
      </c>
      <c r="P63" s="24">
        <v>100</v>
      </c>
      <c r="Q63" s="25">
        <v>4</v>
      </c>
      <c r="R63" s="24">
        <v>100</v>
      </c>
      <c r="S63" s="24" t="s">
        <v>247</v>
      </c>
      <c r="T63" s="72" t="s">
        <v>247</v>
      </c>
      <c r="U63" s="24">
        <v>0.03</v>
      </c>
      <c r="V63" s="24">
        <v>0</v>
      </c>
      <c r="W63" s="24" t="s">
        <v>247</v>
      </c>
      <c r="X63" s="24">
        <v>5.0000000000000001E-3</v>
      </c>
      <c r="Y63" s="24">
        <v>0</v>
      </c>
      <c r="Z63" s="24" t="s">
        <v>247</v>
      </c>
      <c r="AA63" s="24" t="s">
        <v>247</v>
      </c>
      <c r="AB63" s="24" t="s">
        <v>247</v>
      </c>
      <c r="AC63" s="24" t="s">
        <v>247</v>
      </c>
      <c r="AD63" s="24" t="s">
        <v>247</v>
      </c>
      <c r="AE63" s="24" t="s">
        <v>247</v>
      </c>
      <c r="AF63" s="24" t="s">
        <v>247</v>
      </c>
      <c r="AG63" s="24" t="s">
        <v>247</v>
      </c>
      <c r="AH63" s="24" t="s">
        <v>247</v>
      </c>
      <c r="AI63" s="24" t="s">
        <v>247</v>
      </c>
      <c r="AJ63" s="24" t="s">
        <v>247</v>
      </c>
      <c r="AK63" s="73" t="s">
        <v>247</v>
      </c>
      <c r="AL63" s="24">
        <v>25</v>
      </c>
      <c r="AM63" s="24">
        <v>2</v>
      </c>
      <c r="AN63" s="24">
        <v>4</v>
      </c>
      <c r="AO63" s="24">
        <v>4</v>
      </c>
      <c r="AP63" s="24">
        <v>4</v>
      </c>
      <c r="AQ63" s="24">
        <v>4</v>
      </c>
      <c r="AR63" s="24" t="s">
        <v>247</v>
      </c>
      <c r="AS63" s="74" t="s">
        <v>247</v>
      </c>
    </row>
    <row r="64" spans="1:45">
      <c r="A64" s="304"/>
      <c r="B64" s="5" t="s">
        <v>69</v>
      </c>
      <c r="C64" s="22" t="s">
        <v>246</v>
      </c>
      <c r="D64" s="23"/>
      <c r="E64" s="24">
        <v>100.24</v>
      </c>
      <c r="F64" s="24">
        <v>100.68</v>
      </c>
      <c r="G64" s="24">
        <v>100.44</v>
      </c>
      <c r="H64" s="24">
        <v>100.44</v>
      </c>
      <c r="I64" s="71" t="s">
        <v>247</v>
      </c>
      <c r="J64" s="24" t="s">
        <v>420</v>
      </c>
      <c r="K64" s="24">
        <v>5</v>
      </c>
      <c r="L64" s="24" t="s">
        <v>247</v>
      </c>
      <c r="M64" s="24" t="s">
        <v>247</v>
      </c>
      <c r="N64" s="24" t="s">
        <v>247</v>
      </c>
      <c r="O64" s="24">
        <v>4</v>
      </c>
      <c r="P64" s="24">
        <v>100</v>
      </c>
      <c r="Q64" s="25">
        <v>4</v>
      </c>
      <c r="R64" s="24">
        <v>100</v>
      </c>
      <c r="S64" s="24" t="s">
        <v>247</v>
      </c>
      <c r="T64" s="72" t="s">
        <v>247</v>
      </c>
      <c r="U64" s="24">
        <v>7.3999999999999996E-2</v>
      </c>
      <c r="V64" s="24">
        <v>0</v>
      </c>
      <c r="W64" s="24" t="s">
        <v>247</v>
      </c>
      <c r="X64" s="24">
        <v>8.0000000000000002E-3</v>
      </c>
      <c r="Y64" s="24">
        <v>0</v>
      </c>
      <c r="Z64" s="24" t="s">
        <v>247</v>
      </c>
      <c r="AA64" s="24" t="s">
        <v>247</v>
      </c>
      <c r="AB64" s="24" t="s">
        <v>247</v>
      </c>
      <c r="AC64" s="24" t="s">
        <v>247</v>
      </c>
      <c r="AD64" s="24" t="s">
        <v>247</v>
      </c>
      <c r="AE64" s="24" t="s">
        <v>247</v>
      </c>
      <c r="AF64" s="24" t="s">
        <v>247</v>
      </c>
      <c r="AG64" s="24" t="s">
        <v>247</v>
      </c>
      <c r="AH64" s="24" t="s">
        <v>247</v>
      </c>
      <c r="AI64" s="24" t="s">
        <v>247</v>
      </c>
      <c r="AJ64" s="24" t="s">
        <v>247</v>
      </c>
      <c r="AK64" s="73" t="s">
        <v>247</v>
      </c>
      <c r="AL64" s="24">
        <v>25</v>
      </c>
      <c r="AM64" s="24">
        <v>2</v>
      </c>
      <c r="AN64" s="24">
        <v>16</v>
      </c>
      <c r="AO64" s="24">
        <v>16</v>
      </c>
      <c r="AP64" s="24">
        <v>8</v>
      </c>
      <c r="AQ64" s="24">
        <v>8</v>
      </c>
      <c r="AR64" s="24" t="s">
        <v>247</v>
      </c>
      <c r="AS64" s="74" t="s">
        <v>247</v>
      </c>
    </row>
    <row r="65" spans="1:45">
      <c r="A65" s="304"/>
      <c r="B65" s="39" t="s">
        <v>70</v>
      </c>
      <c r="C65" s="22" t="s">
        <v>248</v>
      </c>
      <c r="D65" s="24" t="s">
        <v>249</v>
      </c>
      <c r="E65" s="23"/>
      <c r="F65" s="23"/>
      <c r="G65" s="23"/>
      <c r="H65" s="23"/>
      <c r="I65" s="75"/>
      <c r="J65" s="23"/>
      <c r="K65" s="23"/>
      <c r="L65" s="23"/>
      <c r="M65" s="23"/>
      <c r="N65" s="23"/>
      <c r="O65" s="23"/>
      <c r="P65" s="23"/>
      <c r="Q65" s="83"/>
      <c r="R65" s="23"/>
      <c r="S65" s="23"/>
      <c r="T65" s="76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77"/>
      <c r="AL65" s="23"/>
      <c r="AM65" s="23"/>
      <c r="AN65" s="23"/>
      <c r="AO65" s="23"/>
      <c r="AP65" s="23"/>
      <c r="AQ65" s="23"/>
      <c r="AR65" s="23"/>
      <c r="AS65" s="78"/>
    </row>
    <row r="66" spans="1:45">
      <c r="A66" s="304"/>
      <c r="B66" s="38" t="s">
        <v>71</v>
      </c>
      <c r="C66" s="22" t="s">
        <v>248</v>
      </c>
      <c r="D66" s="24" t="s">
        <v>249</v>
      </c>
      <c r="E66" s="23"/>
      <c r="F66" s="23"/>
      <c r="G66" s="23"/>
      <c r="H66" s="23"/>
      <c r="I66" s="75"/>
      <c r="J66" s="23"/>
      <c r="K66" s="23"/>
      <c r="L66" s="23"/>
      <c r="M66" s="23"/>
      <c r="N66" s="23"/>
      <c r="O66" s="23"/>
      <c r="P66" s="23"/>
      <c r="Q66" s="83"/>
      <c r="R66" s="23"/>
      <c r="S66" s="23"/>
      <c r="T66" s="76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77"/>
      <c r="AL66" s="23"/>
      <c r="AM66" s="23"/>
      <c r="AN66" s="23"/>
      <c r="AO66" s="23"/>
      <c r="AP66" s="23"/>
      <c r="AQ66" s="23"/>
      <c r="AR66" s="23"/>
      <c r="AS66" s="78"/>
    </row>
    <row r="67" spans="1:45">
      <c r="A67" s="304"/>
      <c r="B67" s="5" t="s">
        <v>72</v>
      </c>
      <c r="C67" s="22" t="s">
        <v>248</v>
      </c>
      <c r="D67" s="24" t="s">
        <v>249</v>
      </c>
      <c r="E67" s="23"/>
      <c r="F67" s="23"/>
      <c r="G67" s="23"/>
      <c r="H67" s="23"/>
      <c r="I67" s="75"/>
      <c r="J67" s="23"/>
      <c r="K67" s="23"/>
      <c r="L67" s="23"/>
      <c r="M67" s="23"/>
      <c r="N67" s="23"/>
      <c r="O67" s="23"/>
      <c r="P67" s="23"/>
      <c r="Q67" s="83"/>
      <c r="R67" s="23"/>
      <c r="S67" s="23"/>
      <c r="T67" s="76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77"/>
      <c r="AL67" s="23"/>
      <c r="AM67" s="23"/>
      <c r="AN67" s="23"/>
      <c r="AO67" s="23"/>
      <c r="AP67" s="23"/>
      <c r="AQ67" s="23"/>
      <c r="AR67" s="23"/>
      <c r="AS67" s="78"/>
    </row>
    <row r="68" spans="1:45">
      <c r="A68" s="304"/>
      <c r="B68" s="39" t="s">
        <v>73</v>
      </c>
      <c r="C68" s="22" t="s">
        <v>248</v>
      </c>
      <c r="D68" s="24" t="s">
        <v>249</v>
      </c>
      <c r="E68" s="23"/>
      <c r="F68" s="23"/>
      <c r="G68" s="23"/>
      <c r="H68" s="23"/>
      <c r="I68" s="75"/>
      <c r="J68" s="23"/>
      <c r="K68" s="23"/>
      <c r="L68" s="23"/>
      <c r="M68" s="23"/>
      <c r="N68" s="23"/>
      <c r="O68" s="23"/>
      <c r="P68" s="23"/>
      <c r="Q68" s="83"/>
      <c r="R68" s="23"/>
      <c r="S68" s="23"/>
      <c r="T68" s="76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77"/>
      <c r="AL68" s="23"/>
      <c r="AM68" s="23"/>
      <c r="AN68" s="23"/>
      <c r="AO68" s="23"/>
      <c r="AP68" s="23"/>
      <c r="AQ68" s="23"/>
      <c r="AR68" s="23"/>
      <c r="AS68" s="78"/>
    </row>
    <row r="69" spans="1:45">
      <c r="A69" s="304"/>
      <c r="B69" s="5" t="s">
        <v>74</v>
      </c>
      <c r="C69" s="22" t="s">
        <v>248</v>
      </c>
      <c r="D69" s="24" t="s">
        <v>249</v>
      </c>
      <c r="E69" s="23"/>
      <c r="F69" s="23"/>
      <c r="G69" s="23"/>
      <c r="H69" s="23"/>
      <c r="I69" s="75"/>
      <c r="J69" s="23"/>
      <c r="K69" s="23"/>
      <c r="L69" s="23"/>
      <c r="M69" s="23"/>
      <c r="N69" s="23"/>
      <c r="O69" s="23"/>
      <c r="P69" s="23"/>
      <c r="Q69" s="83"/>
      <c r="R69" s="23"/>
      <c r="S69" s="23"/>
      <c r="T69" s="76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77"/>
      <c r="AL69" s="23"/>
      <c r="AM69" s="23"/>
      <c r="AN69" s="23"/>
      <c r="AO69" s="23"/>
      <c r="AP69" s="23"/>
      <c r="AQ69" s="23"/>
      <c r="AR69" s="23"/>
      <c r="AS69" s="78"/>
    </row>
    <row r="70" spans="1:45">
      <c r="A70" s="304"/>
      <c r="B70" s="5" t="s">
        <v>75</v>
      </c>
      <c r="C70" s="22" t="s">
        <v>246</v>
      </c>
      <c r="D70" s="23"/>
      <c r="E70" s="24">
        <v>100.24</v>
      </c>
      <c r="F70" s="24">
        <v>100.68</v>
      </c>
      <c r="G70" s="24">
        <v>100.44</v>
      </c>
      <c r="H70" s="24">
        <v>100.44</v>
      </c>
      <c r="I70" s="71" t="s">
        <v>247</v>
      </c>
      <c r="J70" s="24" t="s">
        <v>420</v>
      </c>
      <c r="K70" s="24">
        <v>5</v>
      </c>
      <c r="L70" s="24" t="s">
        <v>247</v>
      </c>
      <c r="M70" s="24" t="s">
        <v>247</v>
      </c>
      <c r="N70" s="24" t="s">
        <v>247</v>
      </c>
      <c r="O70" s="24">
        <v>4</v>
      </c>
      <c r="P70" s="24">
        <v>100</v>
      </c>
      <c r="Q70" s="25">
        <v>4</v>
      </c>
      <c r="R70" s="24">
        <v>100</v>
      </c>
      <c r="S70" s="24" t="s">
        <v>247</v>
      </c>
      <c r="T70" s="72" t="s">
        <v>247</v>
      </c>
      <c r="U70" s="24">
        <v>0.108</v>
      </c>
      <c r="V70" s="24">
        <v>0</v>
      </c>
      <c r="W70" s="24" t="s">
        <v>247</v>
      </c>
      <c r="X70" s="24">
        <v>3.0000000000000001E-3</v>
      </c>
      <c r="Y70" s="24">
        <v>0</v>
      </c>
      <c r="Z70" s="24" t="s">
        <v>247</v>
      </c>
      <c r="AA70" s="24" t="s">
        <v>247</v>
      </c>
      <c r="AB70" s="24" t="s">
        <v>247</v>
      </c>
      <c r="AC70" s="24" t="s">
        <v>247</v>
      </c>
      <c r="AD70" s="24" t="s">
        <v>247</v>
      </c>
      <c r="AE70" s="24" t="s">
        <v>247</v>
      </c>
      <c r="AF70" s="24" t="s">
        <v>247</v>
      </c>
      <c r="AG70" s="24" t="s">
        <v>247</v>
      </c>
      <c r="AH70" s="24" t="s">
        <v>247</v>
      </c>
      <c r="AI70" s="24" t="s">
        <v>247</v>
      </c>
      <c r="AJ70" s="24" t="s">
        <v>247</v>
      </c>
      <c r="AK70" s="73" t="s">
        <v>247</v>
      </c>
      <c r="AL70" s="24">
        <v>25</v>
      </c>
      <c r="AM70" s="24">
        <v>2</v>
      </c>
      <c r="AN70" s="24">
        <v>2</v>
      </c>
      <c r="AO70" s="24">
        <v>2</v>
      </c>
      <c r="AP70" s="24">
        <v>4</v>
      </c>
      <c r="AQ70" s="24">
        <v>4</v>
      </c>
      <c r="AR70" s="24" t="s">
        <v>247</v>
      </c>
      <c r="AS70" s="74" t="s">
        <v>247</v>
      </c>
    </row>
    <row r="71" spans="1:45">
      <c r="A71" s="304"/>
      <c r="B71" s="5" t="s">
        <v>76</v>
      </c>
      <c r="C71" s="22" t="s">
        <v>248</v>
      </c>
      <c r="D71" s="24" t="s">
        <v>249</v>
      </c>
      <c r="E71" s="23"/>
      <c r="F71" s="23"/>
      <c r="G71" s="23"/>
      <c r="H71" s="23"/>
      <c r="I71" s="75"/>
      <c r="J71" s="23"/>
      <c r="K71" s="23"/>
      <c r="L71" s="23"/>
      <c r="M71" s="23"/>
      <c r="N71" s="23"/>
      <c r="O71" s="23"/>
      <c r="P71" s="23"/>
      <c r="Q71" s="83"/>
      <c r="R71" s="23"/>
      <c r="S71" s="23"/>
      <c r="T71" s="76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77"/>
      <c r="AL71" s="23"/>
      <c r="AM71" s="23"/>
      <c r="AN71" s="23"/>
      <c r="AO71" s="23"/>
      <c r="AP71" s="23"/>
      <c r="AQ71" s="23"/>
      <c r="AR71" s="23"/>
      <c r="AS71" s="78"/>
    </row>
    <row r="72" spans="1:45">
      <c r="A72" s="304"/>
      <c r="B72" s="5" t="s">
        <v>77</v>
      </c>
      <c r="C72" s="67" t="s">
        <v>246</v>
      </c>
      <c r="D72" s="23"/>
      <c r="E72" s="65">
        <v>100.24</v>
      </c>
      <c r="F72" s="65">
        <v>101.8</v>
      </c>
      <c r="G72" s="65">
        <v>100.44</v>
      </c>
      <c r="H72" s="65">
        <v>100.44</v>
      </c>
      <c r="I72" s="79" t="s">
        <v>247</v>
      </c>
      <c r="J72" s="65" t="s">
        <v>420</v>
      </c>
      <c r="K72" s="65">
        <v>5</v>
      </c>
      <c r="L72" s="65" t="s">
        <v>247</v>
      </c>
      <c r="M72" s="65" t="s">
        <v>247</v>
      </c>
      <c r="N72" s="65" t="s">
        <v>247</v>
      </c>
      <c r="O72" s="65">
        <v>4</v>
      </c>
      <c r="P72" s="65">
        <v>150</v>
      </c>
      <c r="Q72" s="84">
        <v>4</v>
      </c>
      <c r="R72" s="65">
        <v>150</v>
      </c>
      <c r="S72" s="65" t="s">
        <v>247</v>
      </c>
      <c r="T72" s="80" t="s">
        <v>247</v>
      </c>
      <c r="U72" s="65">
        <v>5.8000000000000003E-2</v>
      </c>
      <c r="V72" s="65">
        <v>0</v>
      </c>
      <c r="W72" s="65" t="s">
        <v>247</v>
      </c>
      <c r="X72" s="65">
        <v>1.4999999999999999E-2</v>
      </c>
      <c r="Y72" s="65">
        <v>0</v>
      </c>
      <c r="Z72" s="65" t="s">
        <v>247</v>
      </c>
      <c r="AA72" s="65" t="s">
        <v>247</v>
      </c>
      <c r="AB72" s="65" t="s">
        <v>247</v>
      </c>
      <c r="AC72" s="65" t="s">
        <v>247</v>
      </c>
      <c r="AD72" s="65" t="s">
        <v>247</v>
      </c>
      <c r="AE72" s="65" t="s">
        <v>247</v>
      </c>
      <c r="AF72" s="65" t="s">
        <v>247</v>
      </c>
      <c r="AG72" s="65" t="s">
        <v>247</v>
      </c>
      <c r="AH72" s="65" t="s">
        <v>247</v>
      </c>
      <c r="AI72" s="65" t="s">
        <v>247</v>
      </c>
      <c r="AJ72" s="65" t="s">
        <v>247</v>
      </c>
      <c r="AK72" s="81" t="s">
        <v>247</v>
      </c>
      <c r="AL72" s="65">
        <v>25</v>
      </c>
      <c r="AM72" s="65">
        <v>2</v>
      </c>
      <c r="AN72" s="65">
        <v>10</v>
      </c>
      <c r="AO72" s="65">
        <v>9</v>
      </c>
      <c r="AP72" s="65">
        <v>2</v>
      </c>
      <c r="AQ72" s="65">
        <v>2</v>
      </c>
      <c r="AR72" s="65" t="s">
        <v>247</v>
      </c>
      <c r="AS72" s="82" t="s">
        <v>247</v>
      </c>
    </row>
    <row r="73" spans="1:45">
      <c r="A73" s="304"/>
      <c r="B73" s="5" t="s">
        <v>78</v>
      </c>
      <c r="C73" s="22" t="s">
        <v>246</v>
      </c>
      <c r="D73" s="23"/>
      <c r="E73" s="24">
        <v>125.84</v>
      </c>
      <c r="F73" s="24">
        <v>121.4</v>
      </c>
      <c r="G73" s="24">
        <v>120.28</v>
      </c>
      <c r="H73" s="24">
        <v>120.28</v>
      </c>
      <c r="I73" s="71" t="s">
        <v>247</v>
      </c>
      <c r="J73" s="24" t="s">
        <v>420</v>
      </c>
      <c r="K73" s="24">
        <v>5</v>
      </c>
      <c r="L73" s="24" t="s">
        <v>247</v>
      </c>
      <c r="M73" s="24" t="s">
        <v>247</v>
      </c>
      <c r="N73" s="24" t="s">
        <v>247</v>
      </c>
      <c r="O73" s="24">
        <v>4</v>
      </c>
      <c r="P73" s="24">
        <v>100</v>
      </c>
      <c r="Q73" s="25">
        <v>4</v>
      </c>
      <c r="R73" s="24">
        <v>100</v>
      </c>
      <c r="S73" s="24" t="s">
        <v>247</v>
      </c>
      <c r="T73" s="72" t="s">
        <v>247</v>
      </c>
      <c r="U73" s="24">
        <v>0.11600000000000001</v>
      </c>
      <c r="V73" s="24">
        <v>0</v>
      </c>
      <c r="W73" s="24" t="s">
        <v>247</v>
      </c>
      <c r="X73" s="24">
        <v>7.0000000000000001E-3</v>
      </c>
      <c r="Y73" s="24">
        <v>0</v>
      </c>
      <c r="Z73" s="24" t="s">
        <v>247</v>
      </c>
      <c r="AA73" s="24" t="s">
        <v>247</v>
      </c>
      <c r="AB73" s="24" t="s">
        <v>247</v>
      </c>
      <c r="AC73" s="24" t="s">
        <v>247</v>
      </c>
      <c r="AD73" s="24" t="s">
        <v>247</v>
      </c>
      <c r="AE73" s="24" t="s">
        <v>247</v>
      </c>
      <c r="AF73" s="24" t="s">
        <v>247</v>
      </c>
      <c r="AG73" s="24" t="s">
        <v>247</v>
      </c>
      <c r="AH73" s="24" t="s">
        <v>247</v>
      </c>
      <c r="AI73" s="24" t="s">
        <v>247</v>
      </c>
      <c r="AJ73" s="24" t="s">
        <v>247</v>
      </c>
      <c r="AK73" s="73" t="s">
        <v>247</v>
      </c>
      <c r="AL73" s="24">
        <v>25</v>
      </c>
      <c r="AM73" s="24">
        <v>2</v>
      </c>
      <c r="AN73" s="24">
        <v>8</v>
      </c>
      <c r="AO73" s="24">
        <v>8</v>
      </c>
      <c r="AP73" s="24">
        <v>4</v>
      </c>
      <c r="AQ73" s="24">
        <v>4</v>
      </c>
      <c r="AR73" s="24" t="s">
        <v>247</v>
      </c>
      <c r="AS73" s="74" t="s">
        <v>247</v>
      </c>
    </row>
    <row r="74" spans="1:45">
      <c r="A74" s="304"/>
      <c r="B74" s="5" t="s">
        <v>79</v>
      </c>
      <c r="C74" s="22" t="s">
        <v>246</v>
      </c>
      <c r="D74" s="23"/>
      <c r="E74" s="24">
        <v>100.24</v>
      </c>
      <c r="F74" s="24">
        <v>102.92</v>
      </c>
      <c r="G74" s="24">
        <v>100.44</v>
      </c>
      <c r="H74" s="24">
        <v>100.44</v>
      </c>
      <c r="I74" s="71" t="s">
        <v>247</v>
      </c>
      <c r="J74" s="24" t="s">
        <v>420</v>
      </c>
      <c r="K74" s="24">
        <v>5</v>
      </c>
      <c r="L74" s="24" t="s">
        <v>247</v>
      </c>
      <c r="M74" s="24" t="s">
        <v>247</v>
      </c>
      <c r="N74" s="24" t="s">
        <v>247</v>
      </c>
      <c r="O74" s="24">
        <v>4</v>
      </c>
      <c r="P74" s="24">
        <v>100</v>
      </c>
      <c r="Q74" s="25">
        <v>4</v>
      </c>
      <c r="R74" s="24">
        <v>100</v>
      </c>
      <c r="S74" s="24" t="s">
        <v>247</v>
      </c>
      <c r="T74" s="72" t="s">
        <v>247</v>
      </c>
      <c r="U74" s="24">
        <v>0.152</v>
      </c>
      <c r="V74" s="24">
        <v>0</v>
      </c>
      <c r="W74" s="24" t="s">
        <v>247</v>
      </c>
      <c r="X74" s="24">
        <v>5.0000000000000001E-3</v>
      </c>
      <c r="Y74" s="24">
        <v>0</v>
      </c>
      <c r="Z74" s="24" t="s">
        <v>247</v>
      </c>
      <c r="AA74" s="24" t="s">
        <v>247</v>
      </c>
      <c r="AB74" s="24" t="s">
        <v>247</v>
      </c>
      <c r="AC74" s="24" t="s">
        <v>247</v>
      </c>
      <c r="AD74" s="24" t="s">
        <v>247</v>
      </c>
      <c r="AE74" s="24" t="s">
        <v>247</v>
      </c>
      <c r="AF74" s="24" t="s">
        <v>247</v>
      </c>
      <c r="AG74" s="24" t="s">
        <v>247</v>
      </c>
      <c r="AH74" s="24" t="s">
        <v>247</v>
      </c>
      <c r="AI74" s="24" t="s">
        <v>247</v>
      </c>
      <c r="AJ74" s="24" t="s">
        <v>247</v>
      </c>
      <c r="AK74" s="73" t="s">
        <v>247</v>
      </c>
      <c r="AL74" s="24">
        <v>25</v>
      </c>
      <c r="AM74" s="24">
        <v>2</v>
      </c>
      <c r="AN74" s="24">
        <v>4</v>
      </c>
      <c r="AO74" s="24">
        <v>4</v>
      </c>
      <c r="AP74" s="24">
        <v>4</v>
      </c>
      <c r="AQ74" s="24">
        <v>4</v>
      </c>
      <c r="AR74" s="24" t="s">
        <v>247</v>
      </c>
      <c r="AS74" s="74" t="s">
        <v>247</v>
      </c>
    </row>
    <row r="75" spans="1:45">
      <c r="A75" s="304"/>
      <c r="B75" s="5" t="s">
        <v>80</v>
      </c>
      <c r="C75" s="22" t="s">
        <v>246</v>
      </c>
      <c r="D75" s="23"/>
      <c r="E75" s="24">
        <v>100.92</v>
      </c>
      <c r="F75" s="24">
        <v>100.68</v>
      </c>
      <c r="G75" s="24">
        <v>100.44</v>
      </c>
      <c r="H75" s="24">
        <v>100.44</v>
      </c>
      <c r="I75" s="71" t="s">
        <v>247</v>
      </c>
      <c r="J75" s="24" t="s">
        <v>420</v>
      </c>
      <c r="K75" s="24">
        <v>5</v>
      </c>
      <c r="L75" s="24" t="s">
        <v>247</v>
      </c>
      <c r="M75" s="24" t="s">
        <v>247</v>
      </c>
      <c r="N75" s="24" t="s">
        <v>247</v>
      </c>
      <c r="O75" s="24">
        <v>4</v>
      </c>
      <c r="P75" s="24">
        <v>100</v>
      </c>
      <c r="Q75" s="25">
        <v>4</v>
      </c>
      <c r="R75" s="24">
        <v>100</v>
      </c>
      <c r="S75" s="24" t="s">
        <v>247</v>
      </c>
      <c r="T75" s="72" t="s">
        <v>247</v>
      </c>
      <c r="U75" s="24">
        <v>8.3000000000000004E-2</v>
      </c>
      <c r="V75" s="24">
        <v>0</v>
      </c>
      <c r="W75" s="24" t="s">
        <v>247</v>
      </c>
      <c r="X75" s="24">
        <v>4.0000000000000001E-3</v>
      </c>
      <c r="Y75" s="24">
        <v>0</v>
      </c>
      <c r="Z75" s="24" t="s">
        <v>247</v>
      </c>
      <c r="AA75" s="24" t="s">
        <v>247</v>
      </c>
      <c r="AB75" s="24" t="s">
        <v>247</v>
      </c>
      <c r="AC75" s="24" t="s">
        <v>247</v>
      </c>
      <c r="AD75" s="24" t="s">
        <v>247</v>
      </c>
      <c r="AE75" s="24" t="s">
        <v>247</v>
      </c>
      <c r="AF75" s="24" t="s">
        <v>247</v>
      </c>
      <c r="AG75" s="24" t="s">
        <v>247</v>
      </c>
      <c r="AH75" s="24" t="s">
        <v>247</v>
      </c>
      <c r="AI75" s="24" t="s">
        <v>247</v>
      </c>
      <c r="AJ75" s="24" t="s">
        <v>247</v>
      </c>
      <c r="AK75" s="73" t="s">
        <v>247</v>
      </c>
      <c r="AL75" s="24">
        <v>25</v>
      </c>
      <c r="AM75" s="24">
        <v>2</v>
      </c>
      <c r="AN75" s="24">
        <v>4</v>
      </c>
      <c r="AO75" s="24">
        <v>4</v>
      </c>
      <c r="AP75" s="24">
        <v>6</v>
      </c>
      <c r="AQ75" s="24">
        <v>7</v>
      </c>
      <c r="AR75" s="24" t="s">
        <v>247</v>
      </c>
      <c r="AS75" s="74" t="s">
        <v>247</v>
      </c>
    </row>
    <row r="76" spans="1:45">
      <c r="A76" s="304"/>
      <c r="B76" s="5" t="s">
        <v>81</v>
      </c>
      <c r="C76" s="22" t="s">
        <v>252</v>
      </c>
      <c r="D76" s="23"/>
      <c r="E76" s="24">
        <v>102.94</v>
      </c>
      <c r="F76" s="24">
        <v>100.68</v>
      </c>
      <c r="G76" s="24">
        <v>100.44</v>
      </c>
      <c r="H76" s="24">
        <v>100.44</v>
      </c>
      <c r="I76" s="71" t="s">
        <v>247</v>
      </c>
      <c r="J76" s="24" t="s">
        <v>420</v>
      </c>
      <c r="K76" s="24">
        <v>5</v>
      </c>
      <c r="L76" s="24" t="s">
        <v>247</v>
      </c>
      <c r="M76" s="24" t="s">
        <v>247</v>
      </c>
      <c r="N76" s="24" t="s">
        <v>247</v>
      </c>
      <c r="O76" s="24">
        <v>4</v>
      </c>
      <c r="P76" s="24">
        <v>100</v>
      </c>
      <c r="Q76" s="25">
        <v>4</v>
      </c>
      <c r="R76" s="24">
        <v>100</v>
      </c>
      <c r="S76" s="24" t="s">
        <v>247</v>
      </c>
      <c r="T76" s="72" t="s">
        <v>247</v>
      </c>
      <c r="U76" s="24">
        <v>0.20399999999999999</v>
      </c>
      <c r="V76" s="24">
        <v>0</v>
      </c>
      <c r="W76" s="24" t="s">
        <v>247</v>
      </c>
      <c r="X76" s="24">
        <v>1E-3</v>
      </c>
      <c r="Y76" s="24">
        <v>0</v>
      </c>
      <c r="Z76" s="24" t="s">
        <v>247</v>
      </c>
      <c r="AA76" s="24" t="s">
        <v>247</v>
      </c>
      <c r="AB76" s="24" t="s">
        <v>247</v>
      </c>
      <c r="AC76" s="24" t="s">
        <v>247</v>
      </c>
      <c r="AD76" s="24" t="s">
        <v>247</v>
      </c>
      <c r="AE76" s="24" t="s">
        <v>247</v>
      </c>
      <c r="AF76" s="24" t="s">
        <v>247</v>
      </c>
      <c r="AG76" s="24" t="s">
        <v>247</v>
      </c>
      <c r="AH76" s="24" t="s">
        <v>247</v>
      </c>
      <c r="AI76" s="24" t="s">
        <v>247</v>
      </c>
      <c r="AJ76" s="24" t="s">
        <v>247</v>
      </c>
      <c r="AK76" s="73" t="s">
        <v>247</v>
      </c>
      <c r="AL76" s="24">
        <v>25</v>
      </c>
      <c r="AM76" s="24">
        <v>2</v>
      </c>
      <c r="AN76" s="24">
        <v>6</v>
      </c>
      <c r="AO76" s="24">
        <v>6</v>
      </c>
      <c r="AP76" s="24">
        <v>6</v>
      </c>
      <c r="AQ76" s="24">
        <v>6</v>
      </c>
      <c r="AR76" s="24" t="s">
        <v>247</v>
      </c>
      <c r="AS76" s="74" t="s">
        <v>247</v>
      </c>
    </row>
    <row r="77" spans="1:45">
      <c r="A77" s="304"/>
      <c r="B77" s="5" t="s">
        <v>82</v>
      </c>
      <c r="C77" s="22" t="s">
        <v>246</v>
      </c>
      <c r="D77" s="23"/>
      <c r="E77" s="24">
        <v>100.24</v>
      </c>
      <c r="F77" s="24">
        <v>100.68</v>
      </c>
      <c r="G77" s="24">
        <v>100.44</v>
      </c>
      <c r="H77" s="24">
        <v>100.44</v>
      </c>
      <c r="I77" s="71" t="s">
        <v>247</v>
      </c>
      <c r="J77" s="24" t="s">
        <v>420</v>
      </c>
      <c r="K77" s="24">
        <v>5</v>
      </c>
      <c r="L77" s="24" t="s">
        <v>247</v>
      </c>
      <c r="M77" s="24" t="s">
        <v>247</v>
      </c>
      <c r="N77" s="24" t="s">
        <v>247</v>
      </c>
      <c r="O77" s="24">
        <v>4</v>
      </c>
      <c r="P77" s="24">
        <v>100</v>
      </c>
      <c r="Q77" s="25">
        <v>4</v>
      </c>
      <c r="R77" s="24">
        <v>100</v>
      </c>
      <c r="S77" s="24" t="s">
        <v>247</v>
      </c>
      <c r="T77" s="72" t="s">
        <v>247</v>
      </c>
      <c r="U77" s="24">
        <v>0.111</v>
      </c>
      <c r="V77" s="24">
        <v>0</v>
      </c>
      <c r="W77" s="24" t="s">
        <v>247</v>
      </c>
      <c r="X77" s="24">
        <v>2E-3</v>
      </c>
      <c r="Y77" s="24">
        <v>0</v>
      </c>
      <c r="Z77" s="24" t="s">
        <v>247</v>
      </c>
      <c r="AA77" s="24" t="s">
        <v>247</v>
      </c>
      <c r="AB77" s="24" t="s">
        <v>247</v>
      </c>
      <c r="AC77" s="24" t="s">
        <v>247</v>
      </c>
      <c r="AD77" s="24" t="s">
        <v>247</v>
      </c>
      <c r="AE77" s="24" t="s">
        <v>247</v>
      </c>
      <c r="AF77" s="24" t="s">
        <v>247</v>
      </c>
      <c r="AG77" s="24" t="s">
        <v>247</v>
      </c>
      <c r="AH77" s="24" t="s">
        <v>247</v>
      </c>
      <c r="AI77" s="24" t="s">
        <v>247</v>
      </c>
      <c r="AJ77" s="24" t="s">
        <v>247</v>
      </c>
      <c r="AK77" s="73" t="s">
        <v>247</v>
      </c>
      <c r="AL77" s="24">
        <v>25</v>
      </c>
      <c r="AM77" s="24">
        <v>2</v>
      </c>
      <c r="AN77" s="24">
        <v>7</v>
      </c>
      <c r="AO77" s="24">
        <v>7</v>
      </c>
      <c r="AP77" s="24">
        <v>7</v>
      </c>
      <c r="AQ77" s="24">
        <v>7</v>
      </c>
      <c r="AR77" s="24" t="s">
        <v>247</v>
      </c>
      <c r="AS77" s="74" t="s">
        <v>247</v>
      </c>
    </row>
    <row r="78" spans="1:45">
      <c r="A78" s="304"/>
      <c r="B78" s="5" t="s">
        <v>83</v>
      </c>
      <c r="C78" s="22" t="s">
        <v>246</v>
      </c>
      <c r="D78" s="23"/>
      <c r="E78" s="24">
        <v>100.58</v>
      </c>
      <c r="F78" s="24">
        <v>100.68</v>
      </c>
      <c r="G78" s="24">
        <v>100.44</v>
      </c>
      <c r="H78" s="24">
        <v>100.44</v>
      </c>
      <c r="I78" s="71" t="s">
        <v>247</v>
      </c>
      <c r="J78" s="24" t="s">
        <v>420</v>
      </c>
      <c r="K78" s="24">
        <v>5</v>
      </c>
      <c r="L78" s="24" t="s">
        <v>247</v>
      </c>
      <c r="M78" s="24" t="s">
        <v>247</v>
      </c>
      <c r="N78" s="24" t="s">
        <v>247</v>
      </c>
      <c r="O78" s="24">
        <v>4</v>
      </c>
      <c r="P78" s="24">
        <v>100</v>
      </c>
      <c r="Q78" s="25">
        <v>4</v>
      </c>
      <c r="R78" s="24">
        <v>100</v>
      </c>
      <c r="S78" s="24" t="s">
        <v>247</v>
      </c>
      <c r="T78" s="72" t="s">
        <v>247</v>
      </c>
      <c r="U78" s="24">
        <v>0.13200000000000001</v>
      </c>
      <c r="V78" s="24">
        <v>0</v>
      </c>
      <c r="W78" s="24" t="s">
        <v>247</v>
      </c>
      <c r="X78" s="24">
        <v>0</v>
      </c>
      <c r="Y78" s="24">
        <v>0</v>
      </c>
      <c r="Z78" s="24" t="s">
        <v>247</v>
      </c>
      <c r="AA78" s="24" t="s">
        <v>247</v>
      </c>
      <c r="AB78" s="24" t="s">
        <v>247</v>
      </c>
      <c r="AC78" s="24" t="s">
        <v>247</v>
      </c>
      <c r="AD78" s="24" t="s">
        <v>247</v>
      </c>
      <c r="AE78" s="24" t="s">
        <v>247</v>
      </c>
      <c r="AF78" s="24" t="s">
        <v>247</v>
      </c>
      <c r="AG78" s="24" t="s">
        <v>247</v>
      </c>
      <c r="AH78" s="24" t="s">
        <v>247</v>
      </c>
      <c r="AI78" s="24" t="s">
        <v>247</v>
      </c>
      <c r="AJ78" s="24" t="s">
        <v>247</v>
      </c>
      <c r="AK78" s="73" t="s">
        <v>247</v>
      </c>
      <c r="AL78" s="24">
        <v>25</v>
      </c>
      <c r="AM78" s="24">
        <v>2</v>
      </c>
      <c r="AN78" s="24">
        <v>16</v>
      </c>
      <c r="AO78" s="24">
        <v>16</v>
      </c>
      <c r="AP78" s="24">
        <v>8</v>
      </c>
      <c r="AQ78" s="24">
        <v>8</v>
      </c>
      <c r="AR78" s="24" t="s">
        <v>247</v>
      </c>
      <c r="AS78" s="74" t="s">
        <v>247</v>
      </c>
    </row>
    <row r="79" spans="1:45">
      <c r="A79" s="304"/>
      <c r="B79" s="5" t="s">
        <v>84</v>
      </c>
      <c r="C79" s="22" t="s">
        <v>248</v>
      </c>
      <c r="D79" s="24" t="s">
        <v>249</v>
      </c>
      <c r="E79" s="23"/>
      <c r="F79" s="23"/>
      <c r="G79" s="23"/>
      <c r="H79" s="23"/>
      <c r="I79" s="75"/>
      <c r="J79" s="23"/>
      <c r="K79" s="23"/>
      <c r="L79" s="23"/>
      <c r="M79" s="23"/>
      <c r="N79" s="23"/>
      <c r="O79" s="23"/>
      <c r="P79" s="23"/>
      <c r="Q79" s="83"/>
      <c r="R79" s="23"/>
      <c r="S79" s="23"/>
      <c r="T79" s="76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77"/>
      <c r="AL79" s="23"/>
      <c r="AM79" s="23"/>
      <c r="AN79" s="23"/>
      <c r="AO79" s="23"/>
      <c r="AP79" s="23"/>
      <c r="AQ79" s="23"/>
      <c r="AR79" s="23"/>
      <c r="AS79" s="78"/>
    </row>
    <row r="80" spans="1:45">
      <c r="A80" s="304"/>
      <c r="B80" s="5" t="s">
        <v>85</v>
      </c>
      <c r="C80" s="22" t="s">
        <v>246</v>
      </c>
      <c r="D80" s="23"/>
      <c r="E80" s="24">
        <v>100.24</v>
      </c>
      <c r="F80" s="24">
        <v>100.68</v>
      </c>
      <c r="G80" s="24">
        <v>100.44</v>
      </c>
      <c r="H80" s="24">
        <v>100.44</v>
      </c>
      <c r="I80" s="71" t="s">
        <v>247</v>
      </c>
      <c r="J80" s="24" t="s">
        <v>420</v>
      </c>
      <c r="K80" s="24">
        <v>5</v>
      </c>
      <c r="L80" s="24" t="s">
        <v>247</v>
      </c>
      <c r="M80" s="24" t="s">
        <v>247</v>
      </c>
      <c r="N80" s="24" t="s">
        <v>247</v>
      </c>
      <c r="O80" s="24">
        <v>4</v>
      </c>
      <c r="P80" s="24">
        <v>100</v>
      </c>
      <c r="Q80" s="25">
        <v>4</v>
      </c>
      <c r="R80" s="24">
        <v>100</v>
      </c>
      <c r="S80" s="24" t="s">
        <v>247</v>
      </c>
      <c r="T80" s="72" t="s">
        <v>247</v>
      </c>
      <c r="U80" s="24">
        <v>0.105</v>
      </c>
      <c r="V80" s="24">
        <v>0</v>
      </c>
      <c r="W80" s="24" t="s">
        <v>247</v>
      </c>
      <c r="X80" s="24">
        <v>4.0000000000000001E-3</v>
      </c>
      <c r="Y80" s="24">
        <v>0</v>
      </c>
      <c r="Z80" s="24" t="s">
        <v>247</v>
      </c>
      <c r="AA80" s="24" t="s">
        <v>247</v>
      </c>
      <c r="AB80" s="24" t="s">
        <v>247</v>
      </c>
      <c r="AC80" s="24" t="s">
        <v>247</v>
      </c>
      <c r="AD80" s="24" t="s">
        <v>247</v>
      </c>
      <c r="AE80" s="24" t="s">
        <v>247</v>
      </c>
      <c r="AF80" s="24" t="s">
        <v>247</v>
      </c>
      <c r="AG80" s="24" t="s">
        <v>247</v>
      </c>
      <c r="AH80" s="24" t="s">
        <v>247</v>
      </c>
      <c r="AI80" s="24" t="s">
        <v>247</v>
      </c>
      <c r="AJ80" s="24" t="s">
        <v>247</v>
      </c>
      <c r="AK80" s="73" t="s">
        <v>247</v>
      </c>
      <c r="AL80" s="24">
        <v>36</v>
      </c>
      <c r="AM80" s="24">
        <v>2</v>
      </c>
      <c r="AN80" s="24">
        <v>4</v>
      </c>
      <c r="AO80" s="24">
        <v>4</v>
      </c>
      <c r="AP80" s="24">
        <v>4</v>
      </c>
      <c r="AQ80" s="24">
        <v>4</v>
      </c>
      <c r="AR80" s="24" t="s">
        <v>247</v>
      </c>
      <c r="AS80" s="74" t="s">
        <v>247</v>
      </c>
    </row>
    <row r="81" spans="1:45">
      <c r="A81" s="304"/>
      <c r="B81" s="5" t="s">
        <v>86</v>
      </c>
      <c r="C81" s="22" t="s">
        <v>246</v>
      </c>
      <c r="D81" s="23"/>
      <c r="E81" s="24">
        <v>103.34</v>
      </c>
      <c r="F81" s="24">
        <v>100.68</v>
      </c>
      <c r="G81" s="24">
        <v>100.44</v>
      </c>
      <c r="H81" s="24">
        <v>100.44</v>
      </c>
      <c r="I81" s="71" t="s">
        <v>247</v>
      </c>
      <c r="J81" s="24" t="s">
        <v>420</v>
      </c>
      <c r="K81" s="24">
        <v>5</v>
      </c>
      <c r="L81" s="24" t="s">
        <v>247</v>
      </c>
      <c r="M81" s="24" t="s">
        <v>247</v>
      </c>
      <c r="N81" s="24" t="s">
        <v>247</v>
      </c>
      <c r="O81" s="24">
        <v>4</v>
      </c>
      <c r="P81" s="24">
        <v>100</v>
      </c>
      <c r="Q81" s="25">
        <v>4</v>
      </c>
      <c r="R81" s="24">
        <v>100</v>
      </c>
      <c r="S81" s="24" t="s">
        <v>247</v>
      </c>
      <c r="T81" s="72" t="s">
        <v>247</v>
      </c>
      <c r="U81" s="24">
        <v>0.13300000000000001</v>
      </c>
      <c r="V81" s="24">
        <v>0</v>
      </c>
      <c r="W81" s="24" t="s">
        <v>247</v>
      </c>
      <c r="X81" s="24">
        <v>1.7000000000000001E-2</v>
      </c>
      <c r="Y81" s="24">
        <v>0</v>
      </c>
      <c r="Z81" s="24" t="s">
        <v>247</v>
      </c>
      <c r="AA81" s="24" t="s">
        <v>247</v>
      </c>
      <c r="AB81" s="24" t="s">
        <v>247</v>
      </c>
      <c r="AC81" s="24" t="s">
        <v>247</v>
      </c>
      <c r="AD81" s="24" t="s">
        <v>247</v>
      </c>
      <c r="AE81" s="24" t="s">
        <v>247</v>
      </c>
      <c r="AF81" s="24" t="s">
        <v>247</v>
      </c>
      <c r="AG81" s="24" t="s">
        <v>247</v>
      </c>
      <c r="AH81" s="24" t="s">
        <v>247</v>
      </c>
      <c r="AI81" s="24" t="s">
        <v>247</v>
      </c>
      <c r="AJ81" s="24" t="s">
        <v>247</v>
      </c>
      <c r="AK81" s="73" t="s">
        <v>247</v>
      </c>
      <c r="AL81" s="24">
        <v>25</v>
      </c>
      <c r="AM81" s="24">
        <v>2</v>
      </c>
      <c r="AN81" s="24">
        <v>5</v>
      </c>
      <c r="AO81" s="24">
        <v>5</v>
      </c>
      <c r="AP81" s="24">
        <v>3</v>
      </c>
      <c r="AQ81" s="24">
        <v>3</v>
      </c>
      <c r="AR81" s="24" t="s">
        <v>247</v>
      </c>
      <c r="AS81" s="74" t="s">
        <v>247</v>
      </c>
    </row>
    <row r="82" spans="1:45">
      <c r="A82" s="305"/>
      <c r="B82" s="5" t="s">
        <v>87</v>
      </c>
      <c r="C82" s="67" t="s">
        <v>246</v>
      </c>
      <c r="D82" s="23"/>
      <c r="E82" s="65">
        <v>104.86</v>
      </c>
      <c r="F82" s="65">
        <v>100.68</v>
      </c>
      <c r="G82" s="65">
        <v>100.44</v>
      </c>
      <c r="H82" s="65">
        <v>100.44</v>
      </c>
      <c r="I82" s="79" t="s">
        <v>247</v>
      </c>
      <c r="J82" s="65" t="s">
        <v>420</v>
      </c>
      <c r="K82" s="65">
        <v>5</v>
      </c>
      <c r="L82" s="65" t="s">
        <v>247</v>
      </c>
      <c r="M82" s="65" t="s">
        <v>247</v>
      </c>
      <c r="N82" s="65" t="s">
        <v>247</v>
      </c>
      <c r="O82" s="65">
        <v>4</v>
      </c>
      <c r="P82" s="65">
        <v>100</v>
      </c>
      <c r="Q82" s="84">
        <v>4</v>
      </c>
      <c r="R82" s="65">
        <v>100</v>
      </c>
      <c r="S82" s="65" t="s">
        <v>247</v>
      </c>
      <c r="T82" s="80" t="s">
        <v>247</v>
      </c>
      <c r="U82" s="65">
        <v>1.4E-2</v>
      </c>
      <c r="V82" s="65">
        <v>0</v>
      </c>
      <c r="W82" s="65" t="s">
        <v>247</v>
      </c>
      <c r="X82" s="65">
        <v>6.0000000000000001E-3</v>
      </c>
      <c r="Y82" s="65">
        <v>0</v>
      </c>
      <c r="Z82" s="65" t="s">
        <v>247</v>
      </c>
      <c r="AA82" s="65" t="s">
        <v>247</v>
      </c>
      <c r="AB82" s="65" t="s">
        <v>247</v>
      </c>
      <c r="AC82" s="65" t="s">
        <v>247</v>
      </c>
      <c r="AD82" s="65" t="s">
        <v>247</v>
      </c>
      <c r="AE82" s="65" t="s">
        <v>247</v>
      </c>
      <c r="AF82" s="65" t="s">
        <v>247</v>
      </c>
      <c r="AG82" s="65" t="s">
        <v>247</v>
      </c>
      <c r="AH82" s="65" t="s">
        <v>247</v>
      </c>
      <c r="AI82" s="65" t="s">
        <v>247</v>
      </c>
      <c r="AJ82" s="65" t="s">
        <v>247</v>
      </c>
      <c r="AK82" s="81" t="s">
        <v>247</v>
      </c>
      <c r="AL82" s="65">
        <v>25</v>
      </c>
      <c r="AM82" s="65">
        <v>2</v>
      </c>
      <c r="AN82" s="65">
        <v>8</v>
      </c>
      <c r="AO82" s="65">
        <v>8</v>
      </c>
      <c r="AP82" s="65">
        <v>8</v>
      </c>
      <c r="AQ82" s="65">
        <v>8</v>
      </c>
      <c r="AR82" s="65" t="s">
        <v>247</v>
      </c>
      <c r="AS82" s="82" t="s">
        <v>247</v>
      </c>
    </row>
    <row r="83" spans="1:45">
      <c r="A83" s="317" t="s">
        <v>88</v>
      </c>
      <c r="B83" s="6" t="s">
        <v>89</v>
      </c>
      <c r="C83" s="22" t="s">
        <v>246</v>
      </c>
      <c r="D83" s="23"/>
      <c r="E83" s="24">
        <v>102.58</v>
      </c>
      <c r="F83" s="24">
        <v>100.68</v>
      </c>
      <c r="G83" s="24">
        <v>100.44</v>
      </c>
      <c r="H83" s="24">
        <v>100.44</v>
      </c>
      <c r="I83" s="71" t="s">
        <v>247</v>
      </c>
      <c r="J83" s="24" t="s">
        <v>420</v>
      </c>
      <c r="K83" s="24">
        <v>5</v>
      </c>
      <c r="L83" s="24" t="s">
        <v>247</v>
      </c>
      <c r="M83" s="24" t="s">
        <v>247</v>
      </c>
      <c r="N83" s="24" t="s">
        <v>247</v>
      </c>
      <c r="O83" s="24">
        <v>4</v>
      </c>
      <c r="P83" s="24">
        <v>100</v>
      </c>
      <c r="Q83" s="25">
        <v>4</v>
      </c>
      <c r="R83" s="24">
        <v>100</v>
      </c>
      <c r="S83" s="24" t="s">
        <v>247</v>
      </c>
      <c r="T83" s="72" t="s">
        <v>247</v>
      </c>
      <c r="U83" s="24">
        <v>7.8E-2</v>
      </c>
      <c r="V83" s="24">
        <v>0</v>
      </c>
      <c r="W83" s="24" t="s">
        <v>247</v>
      </c>
      <c r="X83" s="24">
        <v>4.0000000000000001E-3</v>
      </c>
      <c r="Y83" s="24">
        <v>0</v>
      </c>
      <c r="Z83" s="24" t="s">
        <v>247</v>
      </c>
      <c r="AA83" s="24" t="s">
        <v>247</v>
      </c>
      <c r="AB83" s="24" t="s">
        <v>247</v>
      </c>
      <c r="AC83" s="24" t="s">
        <v>247</v>
      </c>
      <c r="AD83" s="24" t="s">
        <v>247</v>
      </c>
      <c r="AE83" s="24" t="s">
        <v>247</v>
      </c>
      <c r="AF83" s="24" t="s">
        <v>247</v>
      </c>
      <c r="AG83" s="24" t="s">
        <v>247</v>
      </c>
      <c r="AH83" s="24" t="s">
        <v>247</v>
      </c>
      <c r="AI83" s="24" t="s">
        <v>247</v>
      </c>
      <c r="AJ83" s="24" t="s">
        <v>247</v>
      </c>
      <c r="AK83" s="73" t="s">
        <v>247</v>
      </c>
      <c r="AL83" s="24">
        <v>25</v>
      </c>
      <c r="AM83" s="24">
        <v>2</v>
      </c>
      <c r="AN83" s="24">
        <v>1</v>
      </c>
      <c r="AO83" s="24">
        <v>1</v>
      </c>
      <c r="AP83" s="24">
        <v>5</v>
      </c>
      <c r="AQ83" s="24">
        <v>5</v>
      </c>
      <c r="AR83" s="24" t="s">
        <v>247</v>
      </c>
      <c r="AS83" s="74" t="s">
        <v>247</v>
      </c>
    </row>
    <row r="84" spans="1:45">
      <c r="A84" s="304"/>
      <c r="B84" s="6" t="s">
        <v>90</v>
      </c>
      <c r="C84" s="22" t="s">
        <v>246</v>
      </c>
      <c r="D84" s="23"/>
      <c r="E84" s="24">
        <v>100.24</v>
      </c>
      <c r="F84" s="24">
        <v>100.68</v>
      </c>
      <c r="G84" s="24">
        <v>100.44</v>
      </c>
      <c r="H84" s="24">
        <v>100.44</v>
      </c>
      <c r="I84" s="71" t="s">
        <v>247</v>
      </c>
      <c r="J84" s="24" t="s">
        <v>420</v>
      </c>
      <c r="K84" s="24">
        <v>5</v>
      </c>
      <c r="L84" s="24" t="s">
        <v>247</v>
      </c>
      <c r="M84" s="24" t="s">
        <v>247</v>
      </c>
      <c r="N84" s="24" t="s">
        <v>247</v>
      </c>
      <c r="O84" s="24">
        <v>4</v>
      </c>
      <c r="P84" s="24">
        <v>100</v>
      </c>
      <c r="Q84" s="25">
        <v>4</v>
      </c>
      <c r="R84" s="24">
        <v>100</v>
      </c>
      <c r="S84" s="24" t="s">
        <v>247</v>
      </c>
      <c r="T84" s="72" t="s">
        <v>247</v>
      </c>
      <c r="U84" s="24">
        <v>0.14499999999999999</v>
      </c>
      <c r="V84" s="24">
        <v>0</v>
      </c>
      <c r="W84" s="24" t="s">
        <v>247</v>
      </c>
      <c r="X84" s="24">
        <v>7.0000000000000001E-3</v>
      </c>
      <c r="Y84" s="24">
        <v>0</v>
      </c>
      <c r="Z84" s="24" t="s">
        <v>247</v>
      </c>
      <c r="AA84" s="24" t="s">
        <v>247</v>
      </c>
      <c r="AB84" s="24" t="s">
        <v>247</v>
      </c>
      <c r="AC84" s="24" t="s">
        <v>247</v>
      </c>
      <c r="AD84" s="24" t="s">
        <v>247</v>
      </c>
      <c r="AE84" s="24" t="s">
        <v>247</v>
      </c>
      <c r="AF84" s="24" t="s">
        <v>247</v>
      </c>
      <c r="AG84" s="24" t="s">
        <v>247</v>
      </c>
      <c r="AH84" s="24" t="s">
        <v>247</v>
      </c>
      <c r="AI84" s="24" t="s">
        <v>247</v>
      </c>
      <c r="AJ84" s="24" t="s">
        <v>247</v>
      </c>
      <c r="AK84" s="73" t="s">
        <v>247</v>
      </c>
      <c r="AL84" s="24">
        <v>25</v>
      </c>
      <c r="AM84" s="24">
        <v>2</v>
      </c>
      <c r="AN84" s="24">
        <v>6</v>
      </c>
      <c r="AO84" s="24">
        <v>6</v>
      </c>
      <c r="AP84" s="24">
        <v>6</v>
      </c>
      <c r="AQ84" s="24">
        <v>6</v>
      </c>
      <c r="AR84" s="24" t="s">
        <v>247</v>
      </c>
      <c r="AS84" s="74" t="s">
        <v>247</v>
      </c>
    </row>
    <row r="85" spans="1:45">
      <c r="A85" s="304"/>
      <c r="B85" s="6" t="s">
        <v>91</v>
      </c>
      <c r="C85" s="22" t="s">
        <v>252</v>
      </c>
      <c r="D85" s="23"/>
      <c r="E85" s="24">
        <v>100.24</v>
      </c>
      <c r="F85" s="24">
        <v>100.68</v>
      </c>
      <c r="G85" s="24">
        <v>100.44</v>
      </c>
      <c r="H85" s="24">
        <v>100.44</v>
      </c>
      <c r="I85" s="71" t="s">
        <v>247</v>
      </c>
      <c r="J85" s="24" t="s">
        <v>420</v>
      </c>
      <c r="K85" s="24">
        <v>5</v>
      </c>
      <c r="L85" s="24" t="s">
        <v>247</v>
      </c>
      <c r="M85" s="24" t="s">
        <v>247</v>
      </c>
      <c r="N85" s="24" t="s">
        <v>247</v>
      </c>
      <c r="O85" s="24">
        <v>4</v>
      </c>
      <c r="P85" s="24">
        <v>100</v>
      </c>
      <c r="Q85" s="25">
        <v>4</v>
      </c>
      <c r="R85" s="24">
        <v>100</v>
      </c>
      <c r="S85" s="24" t="s">
        <v>247</v>
      </c>
      <c r="T85" s="72" t="s">
        <v>247</v>
      </c>
      <c r="U85" s="24">
        <v>6.0999999999999999E-2</v>
      </c>
      <c r="V85" s="24">
        <v>0</v>
      </c>
      <c r="W85" s="24" t="s">
        <v>247</v>
      </c>
      <c r="X85" s="24">
        <v>8.9999999999999993E-3</v>
      </c>
      <c r="Y85" s="24">
        <v>0</v>
      </c>
      <c r="Z85" s="24" t="s">
        <v>247</v>
      </c>
      <c r="AA85" s="24" t="s">
        <v>247</v>
      </c>
      <c r="AB85" s="24" t="s">
        <v>247</v>
      </c>
      <c r="AC85" s="24" t="s">
        <v>247</v>
      </c>
      <c r="AD85" s="24" t="s">
        <v>247</v>
      </c>
      <c r="AE85" s="24" t="s">
        <v>247</v>
      </c>
      <c r="AF85" s="24" t="s">
        <v>247</v>
      </c>
      <c r="AG85" s="24" t="s">
        <v>247</v>
      </c>
      <c r="AH85" s="24" t="s">
        <v>247</v>
      </c>
      <c r="AI85" s="24" t="s">
        <v>247</v>
      </c>
      <c r="AJ85" s="24" t="s">
        <v>247</v>
      </c>
      <c r="AK85" s="73" t="s">
        <v>247</v>
      </c>
      <c r="AL85" s="24">
        <v>25</v>
      </c>
      <c r="AM85" s="24">
        <v>2</v>
      </c>
      <c r="AN85" s="24">
        <v>12</v>
      </c>
      <c r="AO85" s="24">
        <v>12</v>
      </c>
      <c r="AP85" s="24">
        <v>13</v>
      </c>
      <c r="AQ85" s="24">
        <v>13</v>
      </c>
      <c r="AR85" s="24" t="s">
        <v>247</v>
      </c>
      <c r="AS85" s="74" t="s">
        <v>247</v>
      </c>
    </row>
    <row r="86" spans="1:45">
      <c r="A86" s="304"/>
      <c r="B86" s="6" t="s">
        <v>92</v>
      </c>
      <c r="C86" s="22" t="s">
        <v>246</v>
      </c>
      <c r="D86" s="23"/>
      <c r="E86" s="24">
        <v>100.24</v>
      </c>
      <c r="F86" s="24">
        <v>101.24</v>
      </c>
      <c r="G86" s="24">
        <v>100.44</v>
      </c>
      <c r="H86" s="24">
        <v>100.44</v>
      </c>
      <c r="I86" s="71" t="s">
        <v>247</v>
      </c>
      <c r="J86" s="24" t="s">
        <v>420</v>
      </c>
      <c r="K86" s="24">
        <v>5</v>
      </c>
      <c r="L86" s="24" t="s">
        <v>247</v>
      </c>
      <c r="M86" s="24" t="s">
        <v>247</v>
      </c>
      <c r="N86" s="24" t="s">
        <v>247</v>
      </c>
      <c r="O86" s="24">
        <v>4</v>
      </c>
      <c r="P86" s="24">
        <v>100</v>
      </c>
      <c r="Q86" s="25">
        <v>4</v>
      </c>
      <c r="R86" s="24">
        <v>100</v>
      </c>
      <c r="S86" s="24" t="s">
        <v>247</v>
      </c>
      <c r="T86" s="72" t="s">
        <v>247</v>
      </c>
      <c r="U86" s="24">
        <v>9.9000000000000005E-2</v>
      </c>
      <c r="V86" s="24">
        <v>0</v>
      </c>
      <c r="W86" s="24" t="s">
        <v>247</v>
      </c>
      <c r="X86" s="24">
        <v>5.0000000000000001E-3</v>
      </c>
      <c r="Y86" s="24">
        <v>0</v>
      </c>
      <c r="Z86" s="24" t="s">
        <v>247</v>
      </c>
      <c r="AA86" s="24" t="s">
        <v>247</v>
      </c>
      <c r="AB86" s="24" t="s">
        <v>247</v>
      </c>
      <c r="AC86" s="24" t="s">
        <v>247</v>
      </c>
      <c r="AD86" s="24" t="s">
        <v>247</v>
      </c>
      <c r="AE86" s="24" t="s">
        <v>247</v>
      </c>
      <c r="AF86" s="24" t="s">
        <v>247</v>
      </c>
      <c r="AG86" s="24" t="s">
        <v>247</v>
      </c>
      <c r="AH86" s="24" t="s">
        <v>247</v>
      </c>
      <c r="AI86" s="24" t="s">
        <v>247</v>
      </c>
      <c r="AJ86" s="24" t="s">
        <v>247</v>
      </c>
      <c r="AK86" s="73" t="s">
        <v>247</v>
      </c>
      <c r="AL86" s="24">
        <v>25</v>
      </c>
      <c r="AM86" s="24">
        <v>2</v>
      </c>
      <c r="AN86" s="24">
        <v>1</v>
      </c>
      <c r="AO86" s="24">
        <v>1</v>
      </c>
      <c r="AP86" s="24">
        <v>2</v>
      </c>
      <c r="AQ86" s="24">
        <v>2</v>
      </c>
      <c r="AR86" s="24" t="s">
        <v>247</v>
      </c>
      <c r="AS86" s="74" t="s">
        <v>247</v>
      </c>
    </row>
    <row r="87" spans="1:45">
      <c r="A87" s="304"/>
      <c r="B87" s="6" t="s">
        <v>93</v>
      </c>
      <c r="C87" s="22" t="s">
        <v>252</v>
      </c>
      <c r="D87" s="23"/>
      <c r="E87" s="24">
        <v>100.24</v>
      </c>
      <c r="F87" s="24">
        <v>100.68</v>
      </c>
      <c r="G87" s="24">
        <v>100.44</v>
      </c>
      <c r="H87" s="24">
        <v>100.44</v>
      </c>
      <c r="I87" s="71" t="s">
        <v>247</v>
      </c>
      <c r="J87" s="24" t="s">
        <v>420</v>
      </c>
      <c r="K87" s="24">
        <v>5</v>
      </c>
      <c r="L87" s="24" t="s">
        <v>247</v>
      </c>
      <c r="M87" s="24" t="s">
        <v>247</v>
      </c>
      <c r="N87" s="24" t="s">
        <v>247</v>
      </c>
      <c r="O87" s="24">
        <v>4</v>
      </c>
      <c r="P87" s="24">
        <v>100</v>
      </c>
      <c r="Q87" s="25">
        <v>4</v>
      </c>
      <c r="R87" s="24">
        <v>100</v>
      </c>
      <c r="S87" s="24" t="s">
        <v>247</v>
      </c>
      <c r="T87" s="72" t="s">
        <v>247</v>
      </c>
      <c r="U87" s="24">
        <v>0.08</v>
      </c>
      <c r="V87" s="24">
        <v>0</v>
      </c>
      <c r="W87" s="24" t="s">
        <v>247</v>
      </c>
      <c r="X87" s="24">
        <v>1.0999999999999999E-2</v>
      </c>
      <c r="Y87" s="24">
        <v>0</v>
      </c>
      <c r="Z87" s="24" t="s">
        <v>247</v>
      </c>
      <c r="AA87" s="24" t="s">
        <v>247</v>
      </c>
      <c r="AB87" s="24" t="s">
        <v>247</v>
      </c>
      <c r="AC87" s="24" t="s">
        <v>247</v>
      </c>
      <c r="AD87" s="24" t="s">
        <v>247</v>
      </c>
      <c r="AE87" s="24" t="s">
        <v>247</v>
      </c>
      <c r="AF87" s="24" t="s">
        <v>247</v>
      </c>
      <c r="AG87" s="24" t="s">
        <v>247</v>
      </c>
      <c r="AH87" s="24" t="s">
        <v>247</v>
      </c>
      <c r="AI87" s="24" t="s">
        <v>247</v>
      </c>
      <c r="AJ87" s="24" t="s">
        <v>247</v>
      </c>
      <c r="AK87" s="73" t="s">
        <v>247</v>
      </c>
      <c r="AL87" s="24">
        <v>25</v>
      </c>
      <c r="AM87" s="24">
        <v>2</v>
      </c>
      <c r="AN87" s="24">
        <v>8</v>
      </c>
      <c r="AO87" s="24">
        <v>8</v>
      </c>
      <c r="AP87" s="24">
        <v>8</v>
      </c>
      <c r="AQ87" s="24">
        <v>8</v>
      </c>
      <c r="AR87" s="24" t="s">
        <v>247</v>
      </c>
      <c r="AS87" s="74" t="s">
        <v>247</v>
      </c>
    </row>
    <row r="88" spans="1:45">
      <c r="A88" s="304"/>
      <c r="B88" s="6" t="s">
        <v>94</v>
      </c>
      <c r="C88" s="22" t="s">
        <v>246</v>
      </c>
      <c r="D88" s="23"/>
      <c r="E88" s="24">
        <v>100.24</v>
      </c>
      <c r="F88" s="24">
        <v>100.68</v>
      </c>
      <c r="G88" s="24">
        <v>100.44</v>
      </c>
      <c r="H88" s="24">
        <v>100.44</v>
      </c>
      <c r="I88" s="71" t="s">
        <v>247</v>
      </c>
      <c r="J88" s="24" t="s">
        <v>420</v>
      </c>
      <c r="K88" s="24">
        <v>5</v>
      </c>
      <c r="L88" s="24" t="s">
        <v>247</v>
      </c>
      <c r="M88" s="24" t="s">
        <v>247</v>
      </c>
      <c r="N88" s="24" t="s">
        <v>247</v>
      </c>
      <c r="O88" s="24">
        <v>4</v>
      </c>
      <c r="P88" s="24">
        <v>180</v>
      </c>
      <c r="Q88" s="25">
        <v>4</v>
      </c>
      <c r="R88" s="24">
        <v>180</v>
      </c>
      <c r="S88" s="24" t="s">
        <v>247</v>
      </c>
      <c r="T88" s="72" t="s">
        <v>247</v>
      </c>
      <c r="U88" s="24">
        <v>5.8000000000000003E-2</v>
      </c>
      <c r="V88" s="24">
        <v>0</v>
      </c>
      <c r="W88" s="24" t="s">
        <v>247</v>
      </c>
      <c r="X88" s="24">
        <v>1E-3</v>
      </c>
      <c r="Y88" s="24">
        <v>0</v>
      </c>
      <c r="Z88" s="24" t="s">
        <v>247</v>
      </c>
      <c r="AA88" s="24" t="s">
        <v>247</v>
      </c>
      <c r="AB88" s="24" t="s">
        <v>247</v>
      </c>
      <c r="AC88" s="24" t="s">
        <v>247</v>
      </c>
      <c r="AD88" s="24" t="s">
        <v>247</v>
      </c>
      <c r="AE88" s="24" t="s">
        <v>247</v>
      </c>
      <c r="AF88" s="24" t="s">
        <v>247</v>
      </c>
      <c r="AG88" s="24" t="s">
        <v>247</v>
      </c>
      <c r="AH88" s="24" t="s">
        <v>247</v>
      </c>
      <c r="AI88" s="24" t="s">
        <v>247</v>
      </c>
      <c r="AJ88" s="24" t="s">
        <v>247</v>
      </c>
      <c r="AK88" s="73" t="s">
        <v>247</v>
      </c>
      <c r="AL88" s="24">
        <v>25</v>
      </c>
      <c r="AM88" s="24">
        <v>2</v>
      </c>
      <c r="AN88" s="24">
        <v>4</v>
      </c>
      <c r="AO88" s="24">
        <v>4</v>
      </c>
      <c r="AP88" s="24">
        <v>5</v>
      </c>
      <c r="AQ88" s="24">
        <v>5</v>
      </c>
      <c r="AR88" s="24" t="s">
        <v>247</v>
      </c>
      <c r="AS88" s="74" t="s">
        <v>247</v>
      </c>
    </row>
    <row r="89" spans="1:45">
      <c r="A89" s="304"/>
      <c r="B89" s="6" t="s">
        <v>95</v>
      </c>
      <c r="C89" s="22" t="s">
        <v>248</v>
      </c>
      <c r="D89" s="24" t="s">
        <v>249</v>
      </c>
      <c r="E89" s="23"/>
      <c r="F89" s="23"/>
      <c r="G89" s="23"/>
      <c r="H89" s="23"/>
      <c r="I89" s="75"/>
      <c r="J89" s="23"/>
      <c r="K89" s="23"/>
      <c r="L89" s="23"/>
      <c r="M89" s="23"/>
      <c r="N89" s="23"/>
      <c r="O89" s="23"/>
      <c r="P89" s="23"/>
      <c r="Q89" s="83"/>
      <c r="R89" s="23"/>
      <c r="S89" s="23"/>
      <c r="T89" s="76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77"/>
      <c r="AL89" s="23"/>
      <c r="AM89" s="23"/>
      <c r="AN89" s="23"/>
      <c r="AO89" s="23"/>
      <c r="AP89" s="23"/>
      <c r="AQ89" s="23"/>
      <c r="AR89" s="23"/>
      <c r="AS89" s="78"/>
    </row>
    <row r="90" spans="1:45">
      <c r="A90" s="304"/>
      <c r="B90" s="6" t="s">
        <v>96</v>
      </c>
      <c r="C90" s="22" t="s">
        <v>246</v>
      </c>
      <c r="D90" s="23"/>
      <c r="E90" s="24">
        <v>100.24</v>
      </c>
      <c r="F90" s="24">
        <v>100.68</v>
      </c>
      <c r="G90" s="24">
        <v>100.44</v>
      </c>
      <c r="H90" s="24">
        <v>100.44</v>
      </c>
      <c r="I90" s="71" t="s">
        <v>247</v>
      </c>
      <c r="J90" s="24" t="s">
        <v>420</v>
      </c>
      <c r="K90" s="24">
        <v>5</v>
      </c>
      <c r="L90" s="24" t="s">
        <v>247</v>
      </c>
      <c r="M90" s="24" t="s">
        <v>247</v>
      </c>
      <c r="N90" s="24" t="s">
        <v>247</v>
      </c>
      <c r="O90" s="24">
        <v>4</v>
      </c>
      <c r="P90" s="24">
        <v>100</v>
      </c>
      <c r="Q90" s="25">
        <v>4</v>
      </c>
      <c r="R90" s="24">
        <v>100</v>
      </c>
      <c r="S90" s="24" t="s">
        <v>247</v>
      </c>
      <c r="T90" s="72" t="s">
        <v>247</v>
      </c>
      <c r="U90" s="24">
        <v>0.249</v>
      </c>
      <c r="V90" s="24">
        <v>0</v>
      </c>
      <c r="W90" s="24" t="s">
        <v>247</v>
      </c>
      <c r="X90" s="24">
        <v>7.0000000000000001E-3</v>
      </c>
      <c r="Y90" s="24">
        <v>0</v>
      </c>
      <c r="Z90" s="24" t="s">
        <v>247</v>
      </c>
      <c r="AA90" s="24" t="s">
        <v>247</v>
      </c>
      <c r="AB90" s="24" t="s">
        <v>247</v>
      </c>
      <c r="AC90" s="24" t="s">
        <v>247</v>
      </c>
      <c r="AD90" s="24" t="s">
        <v>247</v>
      </c>
      <c r="AE90" s="24" t="s">
        <v>247</v>
      </c>
      <c r="AF90" s="24" t="s">
        <v>247</v>
      </c>
      <c r="AG90" s="24" t="s">
        <v>247</v>
      </c>
      <c r="AH90" s="24" t="s">
        <v>247</v>
      </c>
      <c r="AI90" s="24" t="s">
        <v>247</v>
      </c>
      <c r="AJ90" s="24" t="s">
        <v>247</v>
      </c>
      <c r="AK90" s="73" t="s">
        <v>247</v>
      </c>
      <c r="AL90" s="24">
        <v>25</v>
      </c>
      <c r="AM90" s="24">
        <v>2</v>
      </c>
      <c r="AN90" s="24">
        <v>16</v>
      </c>
      <c r="AO90" s="24">
        <v>16</v>
      </c>
      <c r="AP90" s="24">
        <v>8</v>
      </c>
      <c r="AQ90" s="24">
        <v>8</v>
      </c>
      <c r="AR90" s="24" t="s">
        <v>247</v>
      </c>
      <c r="AS90" s="74" t="s">
        <v>247</v>
      </c>
    </row>
    <row r="91" spans="1:45">
      <c r="A91" s="304"/>
      <c r="B91" s="6" t="s">
        <v>97</v>
      </c>
      <c r="C91" s="22" t="s">
        <v>246</v>
      </c>
      <c r="D91" s="23"/>
      <c r="E91" s="24">
        <v>121.72</v>
      </c>
      <c r="F91" s="24">
        <v>120.84</v>
      </c>
      <c r="G91" s="24">
        <v>120.28</v>
      </c>
      <c r="H91" s="24">
        <v>120.28</v>
      </c>
      <c r="I91" s="71" t="s">
        <v>247</v>
      </c>
      <c r="J91" s="24" t="s">
        <v>420</v>
      </c>
      <c r="K91" s="24">
        <v>5</v>
      </c>
      <c r="L91" s="24" t="s">
        <v>247</v>
      </c>
      <c r="M91" s="24" t="s">
        <v>247</v>
      </c>
      <c r="N91" s="24" t="s">
        <v>247</v>
      </c>
      <c r="O91" s="24">
        <v>4</v>
      </c>
      <c r="P91" s="24">
        <v>120</v>
      </c>
      <c r="Q91" s="25">
        <v>4</v>
      </c>
      <c r="R91" s="24">
        <v>120</v>
      </c>
      <c r="S91" s="24" t="s">
        <v>247</v>
      </c>
      <c r="T91" s="72" t="s">
        <v>247</v>
      </c>
      <c r="U91" s="24">
        <v>0.22600000000000001</v>
      </c>
      <c r="V91" s="24">
        <v>0</v>
      </c>
      <c r="W91" s="24" t="s">
        <v>247</v>
      </c>
      <c r="X91" s="24">
        <v>1E-3</v>
      </c>
      <c r="Y91" s="24">
        <v>0</v>
      </c>
      <c r="Z91" s="24" t="s">
        <v>247</v>
      </c>
      <c r="AA91" s="24" t="s">
        <v>247</v>
      </c>
      <c r="AB91" s="24" t="s">
        <v>247</v>
      </c>
      <c r="AC91" s="24" t="s">
        <v>247</v>
      </c>
      <c r="AD91" s="24" t="s">
        <v>247</v>
      </c>
      <c r="AE91" s="24" t="s">
        <v>247</v>
      </c>
      <c r="AF91" s="24" t="s">
        <v>247</v>
      </c>
      <c r="AG91" s="24" t="s">
        <v>247</v>
      </c>
      <c r="AH91" s="24" t="s">
        <v>247</v>
      </c>
      <c r="AI91" s="24" t="s">
        <v>247</v>
      </c>
      <c r="AJ91" s="24" t="s">
        <v>247</v>
      </c>
      <c r="AK91" s="73" t="s">
        <v>247</v>
      </c>
      <c r="AL91" s="24">
        <v>25</v>
      </c>
      <c r="AM91" s="24">
        <v>2</v>
      </c>
      <c r="AN91" s="24">
        <v>15</v>
      </c>
      <c r="AO91" s="24">
        <v>15</v>
      </c>
      <c r="AP91" s="24">
        <v>12</v>
      </c>
      <c r="AQ91" s="24">
        <v>12</v>
      </c>
      <c r="AR91" s="24" t="s">
        <v>247</v>
      </c>
      <c r="AS91" s="74" t="s">
        <v>247</v>
      </c>
    </row>
    <row r="92" spans="1:45">
      <c r="A92" s="304"/>
      <c r="B92" s="6" t="s">
        <v>98</v>
      </c>
      <c r="C92" s="22" t="s">
        <v>246</v>
      </c>
      <c r="D92" s="23"/>
      <c r="E92" s="24">
        <v>100.24</v>
      </c>
      <c r="F92" s="24">
        <v>101.24</v>
      </c>
      <c r="G92" s="24">
        <v>100.44</v>
      </c>
      <c r="H92" s="24">
        <v>100.44</v>
      </c>
      <c r="I92" s="71" t="s">
        <v>247</v>
      </c>
      <c r="J92" s="24" t="s">
        <v>420</v>
      </c>
      <c r="K92" s="24">
        <v>5</v>
      </c>
      <c r="L92" s="24" t="s">
        <v>247</v>
      </c>
      <c r="M92" s="24" t="s">
        <v>247</v>
      </c>
      <c r="N92" s="24" t="s">
        <v>247</v>
      </c>
      <c r="O92" s="24">
        <v>4</v>
      </c>
      <c r="P92" s="24">
        <v>100</v>
      </c>
      <c r="Q92" s="25">
        <v>4</v>
      </c>
      <c r="R92" s="24">
        <v>100</v>
      </c>
      <c r="S92" s="24" t="s">
        <v>247</v>
      </c>
      <c r="T92" s="72" t="s">
        <v>247</v>
      </c>
      <c r="U92" s="24">
        <v>5.5E-2</v>
      </c>
      <c r="V92" s="24">
        <v>0</v>
      </c>
      <c r="W92" s="24" t="s">
        <v>247</v>
      </c>
      <c r="X92" s="24">
        <v>0.16500000000000001</v>
      </c>
      <c r="Y92" s="24">
        <v>0</v>
      </c>
      <c r="Z92" s="24" t="s">
        <v>247</v>
      </c>
      <c r="AA92" s="24" t="s">
        <v>247</v>
      </c>
      <c r="AB92" s="24" t="s">
        <v>247</v>
      </c>
      <c r="AC92" s="24" t="s">
        <v>247</v>
      </c>
      <c r="AD92" s="24" t="s">
        <v>247</v>
      </c>
      <c r="AE92" s="24" t="s">
        <v>247</v>
      </c>
      <c r="AF92" s="24" t="s">
        <v>247</v>
      </c>
      <c r="AG92" s="24" t="s">
        <v>247</v>
      </c>
      <c r="AH92" s="24" t="s">
        <v>247</v>
      </c>
      <c r="AI92" s="24" t="s">
        <v>247</v>
      </c>
      <c r="AJ92" s="24" t="s">
        <v>247</v>
      </c>
      <c r="AK92" s="73" t="s">
        <v>247</v>
      </c>
      <c r="AL92" s="24">
        <v>25</v>
      </c>
      <c r="AM92" s="24">
        <v>2</v>
      </c>
      <c r="AN92" s="24">
        <v>2</v>
      </c>
      <c r="AO92" s="24">
        <v>2</v>
      </c>
      <c r="AP92" s="24">
        <v>2</v>
      </c>
      <c r="AQ92" s="24">
        <v>2</v>
      </c>
      <c r="AR92" s="24" t="s">
        <v>247</v>
      </c>
      <c r="AS92" s="74" t="s">
        <v>247</v>
      </c>
    </row>
    <row r="93" spans="1:45">
      <c r="A93" s="304"/>
      <c r="B93" s="6" t="s">
        <v>99</v>
      </c>
      <c r="C93" s="22" t="s">
        <v>252</v>
      </c>
      <c r="D93" s="23"/>
      <c r="E93" s="24">
        <v>100.24</v>
      </c>
      <c r="F93" s="24">
        <v>100.68</v>
      </c>
      <c r="G93" s="24">
        <v>100.44</v>
      </c>
      <c r="H93" s="24">
        <v>100.44</v>
      </c>
      <c r="I93" s="71" t="s">
        <v>247</v>
      </c>
      <c r="J93" s="24" t="s">
        <v>420</v>
      </c>
      <c r="K93" s="24">
        <v>5</v>
      </c>
      <c r="L93" s="24" t="s">
        <v>247</v>
      </c>
      <c r="M93" s="24" t="s">
        <v>247</v>
      </c>
      <c r="N93" s="24" t="s">
        <v>247</v>
      </c>
      <c r="O93" s="24">
        <v>4</v>
      </c>
      <c r="P93" s="24">
        <v>100</v>
      </c>
      <c r="Q93" s="25">
        <v>4</v>
      </c>
      <c r="R93" s="24">
        <v>100</v>
      </c>
      <c r="S93" s="24" t="s">
        <v>247</v>
      </c>
      <c r="T93" s="72" t="s">
        <v>247</v>
      </c>
      <c r="U93" s="24">
        <v>1.7000000000000001E-2</v>
      </c>
      <c r="V93" s="24">
        <v>0</v>
      </c>
      <c r="W93" s="24" t="s">
        <v>247</v>
      </c>
      <c r="X93" s="24">
        <v>5.0000000000000001E-3</v>
      </c>
      <c r="Y93" s="24">
        <v>0</v>
      </c>
      <c r="Z93" s="24" t="s">
        <v>247</v>
      </c>
      <c r="AA93" s="24" t="s">
        <v>247</v>
      </c>
      <c r="AB93" s="24" t="s">
        <v>247</v>
      </c>
      <c r="AC93" s="24" t="s">
        <v>247</v>
      </c>
      <c r="AD93" s="24" t="s">
        <v>247</v>
      </c>
      <c r="AE93" s="24" t="s">
        <v>247</v>
      </c>
      <c r="AF93" s="24" t="s">
        <v>247</v>
      </c>
      <c r="AG93" s="24" t="s">
        <v>247</v>
      </c>
      <c r="AH93" s="24" t="s">
        <v>247</v>
      </c>
      <c r="AI93" s="24" t="s">
        <v>247</v>
      </c>
      <c r="AJ93" s="24" t="s">
        <v>247</v>
      </c>
      <c r="AK93" s="73" t="s">
        <v>247</v>
      </c>
      <c r="AL93" s="24">
        <v>25</v>
      </c>
      <c r="AM93" s="24">
        <v>2</v>
      </c>
      <c r="AN93" s="24">
        <v>1</v>
      </c>
      <c r="AO93" s="24">
        <v>1</v>
      </c>
      <c r="AP93" s="24">
        <v>1</v>
      </c>
      <c r="AQ93" s="24">
        <v>1</v>
      </c>
      <c r="AR93" s="24" t="s">
        <v>247</v>
      </c>
      <c r="AS93" s="74" t="s">
        <v>247</v>
      </c>
    </row>
    <row r="94" spans="1:45">
      <c r="A94" s="304"/>
      <c r="B94" s="6" t="s">
        <v>100</v>
      </c>
      <c r="C94" s="22" t="s">
        <v>246</v>
      </c>
      <c r="D94" s="23"/>
      <c r="E94" s="24">
        <v>100.24</v>
      </c>
      <c r="F94" s="24">
        <v>100.68</v>
      </c>
      <c r="G94" s="24">
        <v>100.44</v>
      </c>
      <c r="H94" s="24">
        <v>100.44</v>
      </c>
      <c r="I94" s="71" t="s">
        <v>247</v>
      </c>
      <c r="J94" s="24" t="s">
        <v>420</v>
      </c>
      <c r="K94" s="24">
        <v>5</v>
      </c>
      <c r="L94" s="24" t="s">
        <v>247</v>
      </c>
      <c r="M94" s="24" t="s">
        <v>247</v>
      </c>
      <c r="N94" s="24" t="s">
        <v>247</v>
      </c>
      <c r="O94" s="24">
        <v>4</v>
      </c>
      <c r="P94" s="24">
        <v>100</v>
      </c>
      <c r="Q94" s="25">
        <v>4</v>
      </c>
      <c r="R94" s="24">
        <v>100</v>
      </c>
      <c r="S94" s="24" t="s">
        <v>247</v>
      </c>
      <c r="T94" s="72" t="s">
        <v>247</v>
      </c>
      <c r="U94" s="24">
        <v>5.2999999999999999E-2</v>
      </c>
      <c r="V94" s="24">
        <v>0</v>
      </c>
      <c r="W94" s="24" t="s">
        <v>247</v>
      </c>
      <c r="X94" s="24">
        <v>1E-3</v>
      </c>
      <c r="Y94" s="24">
        <v>0</v>
      </c>
      <c r="Z94" s="24" t="s">
        <v>247</v>
      </c>
      <c r="AA94" s="24" t="s">
        <v>247</v>
      </c>
      <c r="AB94" s="24" t="s">
        <v>247</v>
      </c>
      <c r="AC94" s="24" t="s">
        <v>247</v>
      </c>
      <c r="AD94" s="24" t="s">
        <v>247</v>
      </c>
      <c r="AE94" s="24" t="s">
        <v>247</v>
      </c>
      <c r="AF94" s="24" t="s">
        <v>247</v>
      </c>
      <c r="AG94" s="24" t="s">
        <v>247</v>
      </c>
      <c r="AH94" s="24" t="s">
        <v>247</v>
      </c>
      <c r="AI94" s="24" t="s">
        <v>247</v>
      </c>
      <c r="AJ94" s="24" t="s">
        <v>247</v>
      </c>
      <c r="AK94" s="73" t="s">
        <v>247</v>
      </c>
      <c r="AL94" s="24">
        <v>25</v>
      </c>
      <c r="AM94" s="24">
        <v>2</v>
      </c>
      <c r="AN94" s="24">
        <v>8</v>
      </c>
      <c r="AO94" s="24">
        <v>8</v>
      </c>
      <c r="AP94" s="24">
        <v>8</v>
      </c>
      <c r="AQ94" s="24">
        <v>8</v>
      </c>
      <c r="AR94" s="24" t="s">
        <v>247</v>
      </c>
      <c r="AS94" s="74" t="s">
        <v>247</v>
      </c>
    </row>
    <row r="95" spans="1:45">
      <c r="A95" s="304"/>
      <c r="B95" s="6" t="s">
        <v>101</v>
      </c>
      <c r="C95" s="22" t="s">
        <v>248</v>
      </c>
      <c r="D95" s="24" t="s">
        <v>249</v>
      </c>
      <c r="E95" s="23"/>
      <c r="F95" s="23"/>
      <c r="G95" s="23"/>
      <c r="H95" s="23"/>
      <c r="I95" s="75"/>
      <c r="J95" s="23"/>
      <c r="K95" s="23"/>
      <c r="L95" s="23"/>
      <c r="M95" s="23"/>
      <c r="N95" s="23"/>
      <c r="O95" s="23"/>
      <c r="P95" s="23"/>
      <c r="Q95" s="83"/>
      <c r="R95" s="23"/>
      <c r="S95" s="23"/>
      <c r="T95" s="76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77"/>
      <c r="AL95" s="23"/>
      <c r="AM95" s="23"/>
      <c r="AN95" s="23"/>
      <c r="AO95" s="23"/>
      <c r="AP95" s="23"/>
      <c r="AQ95" s="23"/>
      <c r="AR95" s="23"/>
      <c r="AS95" s="78"/>
    </row>
    <row r="96" spans="1:45">
      <c r="A96" s="304"/>
      <c r="B96" s="6" t="s">
        <v>102</v>
      </c>
      <c r="C96" s="22" t="s">
        <v>246</v>
      </c>
      <c r="D96" s="23"/>
      <c r="E96" s="24">
        <v>100.24</v>
      </c>
      <c r="F96" s="24">
        <v>100.68</v>
      </c>
      <c r="G96" s="24">
        <v>100.44</v>
      </c>
      <c r="H96" s="24">
        <v>100.44</v>
      </c>
      <c r="I96" s="71" t="s">
        <v>247</v>
      </c>
      <c r="J96" s="24" t="s">
        <v>420</v>
      </c>
      <c r="K96" s="24">
        <v>5</v>
      </c>
      <c r="L96" s="24" t="s">
        <v>247</v>
      </c>
      <c r="M96" s="24" t="s">
        <v>247</v>
      </c>
      <c r="N96" s="24" t="s">
        <v>247</v>
      </c>
      <c r="O96" s="24">
        <v>4</v>
      </c>
      <c r="P96" s="24">
        <v>100</v>
      </c>
      <c r="Q96" s="25">
        <v>4</v>
      </c>
      <c r="R96" s="24">
        <v>100</v>
      </c>
      <c r="S96" s="24" t="s">
        <v>247</v>
      </c>
      <c r="T96" s="72" t="s">
        <v>247</v>
      </c>
      <c r="U96" s="24">
        <v>0.04</v>
      </c>
      <c r="V96" s="24">
        <v>0</v>
      </c>
      <c r="W96" s="24" t="s">
        <v>247</v>
      </c>
      <c r="X96" s="24">
        <v>8.0000000000000002E-3</v>
      </c>
      <c r="Y96" s="24">
        <v>0</v>
      </c>
      <c r="Z96" s="24" t="s">
        <v>247</v>
      </c>
      <c r="AA96" s="24" t="s">
        <v>247</v>
      </c>
      <c r="AB96" s="24" t="s">
        <v>247</v>
      </c>
      <c r="AC96" s="24" t="s">
        <v>247</v>
      </c>
      <c r="AD96" s="24" t="s">
        <v>247</v>
      </c>
      <c r="AE96" s="24" t="s">
        <v>247</v>
      </c>
      <c r="AF96" s="24" t="s">
        <v>247</v>
      </c>
      <c r="AG96" s="24" t="s">
        <v>247</v>
      </c>
      <c r="AH96" s="24" t="s">
        <v>247</v>
      </c>
      <c r="AI96" s="24" t="s">
        <v>247</v>
      </c>
      <c r="AJ96" s="24" t="s">
        <v>247</v>
      </c>
      <c r="AK96" s="73" t="s">
        <v>247</v>
      </c>
      <c r="AL96" s="24">
        <v>25</v>
      </c>
      <c r="AM96" s="24">
        <v>2</v>
      </c>
      <c r="AN96" s="24">
        <v>4</v>
      </c>
      <c r="AO96" s="24">
        <v>4</v>
      </c>
      <c r="AP96" s="24">
        <v>4</v>
      </c>
      <c r="AQ96" s="24">
        <v>4</v>
      </c>
      <c r="AR96" s="24" t="s">
        <v>247</v>
      </c>
      <c r="AS96" s="74" t="s">
        <v>247</v>
      </c>
    </row>
    <row r="97" spans="1:45">
      <c r="A97" s="304"/>
      <c r="B97" s="38" t="s">
        <v>103</v>
      </c>
      <c r="C97" s="22" t="s">
        <v>248</v>
      </c>
      <c r="D97" s="24" t="s">
        <v>249</v>
      </c>
      <c r="E97" s="23"/>
      <c r="F97" s="23"/>
      <c r="G97" s="23"/>
      <c r="H97" s="23"/>
      <c r="I97" s="75"/>
      <c r="J97" s="23"/>
      <c r="K97" s="23"/>
      <c r="L97" s="23"/>
      <c r="M97" s="23"/>
      <c r="N97" s="23"/>
      <c r="O97" s="23"/>
      <c r="P97" s="23"/>
      <c r="Q97" s="83"/>
      <c r="R97" s="23"/>
      <c r="S97" s="23"/>
      <c r="T97" s="76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77"/>
      <c r="AL97" s="23"/>
      <c r="AM97" s="23"/>
      <c r="AN97" s="23"/>
      <c r="AO97" s="23"/>
      <c r="AP97" s="23"/>
      <c r="AQ97" s="23"/>
      <c r="AR97" s="23"/>
      <c r="AS97" s="78"/>
    </row>
    <row r="98" spans="1:45">
      <c r="A98" s="304"/>
      <c r="B98" s="6" t="s">
        <v>104</v>
      </c>
      <c r="C98" s="22" t="s">
        <v>246</v>
      </c>
      <c r="D98" s="23"/>
      <c r="E98" s="24">
        <v>102.58</v>
      </c>
      <c r="F98" s="24">
        <v>100.68</v>
      </c>
      <c r="G98" s="24">
        <v>100.44</v>
      </c>
      <c r="H98" s="24">
        <v>100.44</v>
      </c>
      <c r="I98" s="71" t="s">
        <v>247</v>
      </c>
      <c r="J98" s="24" t="s">
        <v>420</v>
      </c>
      <c r="K98" s="24">
        <v>5</v>
      </c>
      <c r="L98" s="24" t="s">
        <v>247</v>
      </c>
      <c r="M98" s="24" t="s">
        <v>247</v>
      </c>
      <c r="N98" s="24" t="s">
        <v>247</v>
      </c>
      <c r="O98" s="24">
        <v>4</v>
      </c>
      <c r="P98" s="24">
        <v>100</v>
      </c>
      <c r="Q98" s="25">
        <v>4</v>
      </c>
      <c r="R98" s="24">
        <v>100</v>
      </c>
      <c r="S98" s="24" t="s">
        <v>247</v>
      </c>
      <c r="T98" s="72" t="s">
        <v>247</v>
      </c>
      <c r="U98" s="24">
        <v>0.121</v>
      </c>
      <c r="V98" s="24">
        <v>0</v>
      </c>
      <c r="W98" s="24" t="s">
        <v>247</v>
      </c>
      <c r="X98" s="24">
        <v>2E-3</v>
      </c>
      <c r="Y98" s="24">
        <v>0</v>
      </c>
      <c r="Z98" s="24" t="s">
        <v>247</v>
      </c>
      <c r="AA98" s="24" t="s">
        <v>247</v>
      </c>
      <c r="AB98" s="24" t="s">
        <v>247</v>
      </c>
      <c r="AC98" s="24" t="s">
        <v>247</v>
      </c>
      <c r="AD98" s="24" t="s">
        <v>247</v>
      </c>
      <c r="AE98" s="24" t="s">
        <v>247</v>
      </c>
      <c r="AF98" s="24" t="s">
        <v>247</v>
      </c>
      <c r="AG98" s="24" t="s">
        <v>247</v>
      </c>
      <c r="AH98" s="24" t="s">
        <v>247</v>
      </c>
      <c r="AI98" s="24" t="s">
        <v>247</v>
      </c>
      <c r="AJ98" s="24" t="s">
        <v>247</v>
      </c>
      <c r="AK98" s="73" t="s">
        <v>247</v>
      </c>
      <c r="AL98" s="24">
        <v>25</v>
      </c>
      <c r="AM98" s="24">
        <v>2</v>
      </c>
      <c r="AN98" s="24">
        <v>4</v>
      </c>
      <c r="AO98" s="24">
        <v>4</v>
      </c>
      <c r="AP98" s="24">
        <v>4</v>
      </c>
      <c r="AQ98" s="24">
        <v>4</v>
      </c>
      <c r="AR98" s="24" t="s">
        <v>247</v>
      </c>
      <c r="AS98" s="74" t="s">
        <v>247</v>
      </c>
    </row>
    <row r="99" spans="1:45">
      <c r="A99" s="304"/>
      <c r="B99" s="6" t="s">
        <v>105</v>
      </c>
      <c r="C99" s="22" t="s">
        <v>246</v>
      </c>
      <c r="D99" s="23"/>
      <c r="E99" s="24">
        <v>100.24</v>
      </c>
      <c r="F99" s="24">
        <v>100.68</v>
      </c>
      <c r="G99" s="24">
        <v>100.44</v>
      </c>
      <c r="H99" s="24">
        <v>100.44</v>
      </c>
      <c r="I99" s="71" t="s">
        <v>247</v>
      </c>
      <c r="J99" s="24" t="s">
        <v>420</v>
      </c>
      <c r="K99" s="24">
        <v>5</v>
      </c>
      <c r="L99" s="24" t="s">
        <v>247</v>
      </c>
      <c r="M99" s="24" t="s">
        <v>247</v>
      </c>
      <c r="N99" s="24" t="s">
        <v>247</v>
      </c>
      <c r="O99" s="24">
        <v>4</v>
      </c>
      <c r="P99" s="24">
        <v>100</v>
      </c>
      <c r="Q99" s="25">
        <v>4</v>
      </c>
      <c r="R99" s="24">
        <v>100</v>
      </c>
      <c r="S99" s="24" t="s">
        <v>247</v>
      </c>
      <c r="T99" s="72" t="s">
        <v>247</v>
      </c>
      <c r="U99" s="24">
        <v>0.20399999999999999</v>
      </c>
      <c r="V99" s="24">
        <v>0</v>
      </c>
      <c r="W99" s="24" t="s">
        <v>247</v>
      </c>
      <c r="X99" s="24">
        <v>5.0000000000000001E-3</v>
      </c>
      <c r="Y99" s="24">
        <v>0</v>
      </c>
      <c r="Z99" s="24" t="s">
        <v>247</v>
      </c>
      <c r="AA99" s="24" t="s">
        <v>247</v>
      </c>
      <c r="AB99" s="24" t="s">
        <v>247</v>
      </c>
      <c r="AC99" s="24" t="s">
        <v>247</v>
      </c>
      <c r="AD99" s="24" t="s">
        <v>247</v>
      </c>
      <c r="AE99" s="24" t="s">
        <v>247</v>
      </c>
      <c r="AF99" s="24" t="s">
        <v>247</v>
      </c>
      <c r="AG99" s="24" t="s">
        <v>247</v>
      </c>
      <c r="AH99" s="24" t="s">
        <v>247</v>
      </c>
      <c r="AI99" s="24" t="s">
        <v>247</v>
      </c>
      <c r="AJ99" s="24" t="s">
        <v>247</v>
      </c>
      <c r="AK99" s="73" t="s">
        <v>247</v>
      </c>
      <c r="AL99" s="24">
        <v>25</v>
      </c>
      <c r="AM99" s="24">
        <v>2</v>
      </c>
      <c r="AN99" s="24">
        <v>6</v>
      </c>
      <c r="AO99" s="24">
        <v>6</v>
      </c>
      <c r="AP99" s="24">
        <v>6</v>
      </c>
      <c r="AQ99" s="24">
        <v>6</v>
      </c>
      <c r="AR99" s="24" t="s">
        <v>247</v>
      </c>
      <c r="AS99" s="74" t="s">
        <v>247</v>
      </c>
    </row>
    <row r="100" spans="1:45">
      <c r="A100" s="304"/>
      <c r="B100" s="6" t="s">
        <v>106</v>
      </c>
      <c r="C100" s="22" t="s">
        <v>246</v>
      </c>
      <c r="D100" s="23"/>
      <c r="E100" s="24">
        <v>100.24</v>
      </c>
      <c r="F100" s="24">
        <v>100.68</v>
      </c>
      <c r="G100" s="24">
        <v>100.44</v>
      </c>
      <c r="H100" s="24">
        <v>100.44</v>
      </c>
      <c r="I100" s="71" t="s">
        <v>247</v>
      </c>
      <c r="J100" s="24" t="s">
        <v>420</v>
      </c>
      <c r="K100" s="24">
        <v>5</v>
      </c>
      <c r="L100" s="24" t="s">
        <v>247</v>
      </c>
      <c r="M100" s="24" t="s">
        <v>247</v>
      </c>
      <c r="N100" s="24" t="s">
        <v>247</v>
      </c>
      <c r="O100" s="24">
        <v>4</v>
      </c>
      <c r="P100" s="24">
        <v>100</v>
      </c>
      <c r="Q100" s="25">
        <v>4</v>
      </c>
      <c r="R100" s="24">
        <v>100</v>
      </c>
      <c r="S100" s="24" t="s">
        <v>247</v>
      </c>
      <c r="T100" s="72" t="s">
        <v>247</v>
      </c>
      <c r="U100" s="24">
        <v>9.5000000000000001E-2</v>
      </c>
      <c r="V100" s="24">
        <v>0</v>
      </c>
      <c r="W100" s="24" t="s">
        <v>247</v>
      </c>
      <c r="X100" s="24">
        <v>5.0000000000000001E-3</v>
      </c>
      <c r="Y100" s="24">
        <v>0</v>
      </c>
      <c r="Z100" s="24" t="s">
        <v>247</v>
      </c>
      <c r="AA100" s="24" t="s">
        <v>247</v>
      </c>
      <c r="AB100" s="24" t="s">
        <v>247</v>
      </c>
      <c r="AC100" s="24" t="s">
        <v>247</v>
      </c>
      <c r="AD100" s="24" t="s">
        <v>247</v>
      </c>
      <c r="AE100" s="24" t="s">
        <v>247</v>
      </c>
      <c r="AF100" s="24" t="s">
        <v>247</v>
      </c>
      <c r="AG100" s="24" t="s">
        <v>247</v>
      </c>
      <c r="AH100" s="24" t="s">
        <v>247</v>
      </c>
      <c r="AI100" s="24" t="s">
        <v>247</v>
      </c>
      <c r="AJ100" s="24" t="s">
        <v>247</v>
      </c>
      <c r="AK100" s="73" t="s">
        <v>247</v>
      </c>
      <c r="AL100" s="24">
        <v>25</v>
      </c>
      <c r="AM100" s="24">
        <v>2</v>
      </c>
      <c r="AN100" s="24">
        <v>4</v>
      </c>
      <c r="AO100" s="24">
        <v>4</v>
      </c>
      <c r="AP100" s="24">
        <v>8</v>
      </c>
      <c r="AQ100" s="24">
        <v>8</v>
      </c>
      <c r="AR100" s="24" t="s">
        <v>247</v>
      </c>
      <c r="AS100" s="74" t="s">
        <v>247</v>
      </c>
    </row>
    <row r="101" spans="1:45">
      <c r="A101" s="304"/>
      <c r="B101" s="6" t="s">
        <v>107</v>
      </c>
      <c r="C101" s="22" t="s">
        <v>248</v>
      </c>
      <c r="D101" s="24" t="s">
        <v>249</v>
      </c>
      <c r="E101" s="23"/>
      <c r="F101" s="23"/>
      <c r="G101" s="23"/>
      <c r="H101" s="23"/>
      <c r="I101" s="75"/>
      <c r="J101" s="23"/>
      <c r="K101" s="23"/>
      <c r="L101" s="23"/>
      <c r="M101" s="23"/>
      <c r="N101" s="23"/>
      <c r="O101" s="23"/>
      <c r="P101" s="23"/>
      <c r="Q101" s="83"/>
      <c r="R101" s="23"/>
      <c r="S101" s="23"/>
      <c r="T101" s="76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77"/>
      <c r="AL101" s="23"/>
      <c r="AM101" s="23"/>
      <c r="AN101" s="23"/>
      <c r="AO101" s="23"/>
      <c r="AP101" s="23"/>
      <c r="AQ101" s="23"/>
      <c r="AR101" s="23"/>
      <c r="AS101" s="78"/>
    </row>
    <row r="102" spans="1:45">
      <c r="A102" s="305"/>
      <c r="B102" s="6" t="s">
        <v>108</v>
      </c>
      <c r="C102" s="22" t="s">
        <v>246</v>
      </c>
      <c r="D102" s="23"/>
      <c r="E102" s="24">
        <v>126.2</v>
      </c>
      <c r="F102" s="24">
        <v>121.4</v>
      </c>
      <c r="G102" s="24">
        <v>120.28</v>
      </c>
      <c r="H102" s="24">
        <v>120.28</v>
      </c>
      <c r="I102" s="71" t="s">
        <v>247</v>
      </c>
      <c r="J102" s="24" t="s">
        <v>420</v>
      </c>
      <c r="K102" s="24">
        <v>5</v>
      </c>
      <c r="L102" s="24" t="s">
        <v>247</v>
      </c>
      <c r="M102" s="24" t="s">
        <v>247</v>
      </c>
      <c r="N102" s="24" t="s">
        <v>247</v>
      </c>
      <c r="O102" s="24">
        <v>4</v>
      </c>
      <c r="P102" s="24">
        <v>100</v>
      </c>
      <c r="Q102" s="25">
        <v>4</v>
      </c>
      <c r="R102" s="24">
        <v>100</v>
      </c>
      <c r="S102" s="24" t="s">
        <v>247</v>
      </c>
      <c r="T102" s="72" t="s">
        <v>247</v>
      </c>
      <c r="U102" s="24">
        <v>0.107</v>
      </c>
      <c r="V102" s="24">
        <v>0</v>
      </c>
      <c r="W102" s="24" t="s">
        <v>247</v>
      </c>
      <c r="X102" s="24">
        <v>2E-3</v>
      </c>
      <c r="Y102" s="24">
        <v>0</v>
      </c>
      <c r="Z102" s="24" t="s">
        <v>247</v>
      </c>
      <c r="AA102" s="24" t="s">
        <v>247</v>
      </c>
      <c r="AB102" s="24" t="s">
        <v>247</v>
      </c>
      <c r="AC102" s="24" t="s">
        <v>247</v>
      </c>
      <c r="AD102" s="24" t="s">
        <v>247</v>
      </c>
      <c r="AE102" s="24" t="s">
        <v>247</v>
      </c>
      <c r="AF102" s="24" t="s">
        <v>247</v>
      </c>
      <c r="AG102" s="24" t="s">
        <v>247</v>
      </c>
      <c r="AH102" s="24" t="s">
        <v>247</v>
      </c>
      <c r="AI102" s="24" t="s">
        <v>247</v>
      </c>
      <c r="AJ102" s="24" t="s">
        <v>247</v>
      </c>
      <c r="AK102" s="73" t="s">
        <v>247</v>
      </c>
      <c r="AL102" s="24">
        <v>25</v>
      </c>
      <c r="AM102" s="24">
        <v>2</v>
      </c>
      <c r="AN102" s="24">
        <v>8</v>
      </c>
      <c r="AO102" s="24">
        <v>8</v>
      </c>
      <c r="AP102" s="24">
        <v>8</v>
      </c>
      <c r="AQ102" s="24">
        <v>8</v>
      </c>
      <c r="AR102" s="24" t="s">
        <v>247</v>
      </c>
      <c r="AS102" s="74" t="s">
        <v>247</v>
      </c>
    </row>
    <row r="103" spans="1:45">
      <c r="A103" s="318" t="s">
        <v>109</v>
      </c>
      <c r="B103" s="7" t="s">
        <v>110</v>
      </c>
      <c r="C103" s="22" t="s">
        <v>246</v>
      </c>
      <c r="D103" s="23"/>
      <c r="E103" s="24">
        <v>102.58</v>
      </c>
      <c r="F103" s="24">
        <v>100.68</v>
      </c>
      <c r="G103" s="24">
        <v>100.44</v>
      </c>
      <c r="H103" s="24">
        <v>100.44</v>
      </c>
      <c r="I103" s="71" t="s">
        <v>247</v>
      </c>
      <c r="J103" s="24" t="s">
        <v>420</v>
      </c>
      <c r="K103" s="24">
        <v>5</v>
      </c>
      <c r="L103" s="24" t="s">
        <v>247</v>
      </c>
      <c r="M103" s="24" t="s">
        <v>247</v>
      </c>
      <c r="N103" s="24" t="s">
        <v>247</v>
      </c>
      <c r="O103" s="24">
        <v>4</v>
      </c>
      <c r="P103" s="24">
        <v>100</v>
      </c>
      <c r="Q103" s="25">
        <v>4</v>
      </c>
      <c r="R103" s="24">
        <v>100</v>
      </c>
      <c r="S103" s="24" t="s">
        <v>247</v>
      </c>
      <c r="T103" s="72" t="s">
        <v>247</v>
      </c>
      <c r="U103" s="24">
        <v>8.7999999999999995E-2</v>
      </c>
      <c r="V103" s="24">
        <v>0</v>
      </c>
      <c r="W103" s="24" t="s">
        <v>247</v>
      </c>
      <c r="X103" s="24">
        <v>7.0000000000000001E-3</v>
      </c>
      <c r="Y103" s="24">
        <v>0</v>
      </c>
      <c r="Z103" s="24" t="s">
        <v>247</v>
      </c>
      <c r="AA103" s="24" t="s">
        <v>247</v>
      </c>
      <c r="AB103" s="24" t="s">
        <v>247</v>
      </c>
      <c r="AC103" s="24" t="s">
        <v>247</v>
      </c>
      <c r="AD103" s="24" t="s">
        <v>247</v>
      </c>
      <c r="AE103" s="24" t="s">
        <v>247</v>
      </c>
      <c r="AF103" s="24" t="s">
        <v>247</v>
      </c>
      <c r="AG103" s="24" t="s">
        <v>247</v>
      </c>
      <c r="AH103" s="24" t="s">
        <v>247</v>
      </c>
      <c r="AI103" s="24" t="s">
        <v>247</v>
      </c>
      <c r="AJ103" s="24" t="s">
        <v>247</v>
      </c>
      <c r="AK103" s="73" t="s">
        <v>247</v>
      </c>
      <c r="AL103" s="24">
        <v>25</v>
      </c>
      <c r="AM103" s="24">
        <v>2</v>
      </c>
      <c r="AN103" s="24">
        <v>4</v>
      </c>
      <c r="AO103" s="24">
        <v>4</v>
      </c>
      <c r="AP103" s="24">
        <v>4</v>
      </c>
      <c r="AQ103" s="24">
        <v>5</v>
      </c>
      <c r="AR103" s="24" t="s">
        <v>247</v>
      </c>
      <c r="AS103" s="74" t="s">
        <v>247</v>
      </c>
    </row>
    <row r="104" spans="1:45">
      <c r="A104" s="304"/>
      <c r="B104" s="7" t="s">
        <v>111</v>
      </c>
      <c r="C104" s="22" t="s">
        <v>246</v>
      </c>
      <c r="D104" s="23"/>
      <c r="E104" s="24">
        <v>100.24</v>
      </c>
      <c r="F104" s="24">
        <v>100.68</v>
      </c>
      <c r="G104" s="24">
        <v>100.44</v>
      </c>
      <c r="H104" s="24">
        <v>100.44</v>
      </c>
      <c r="I104" s="71" t="s">
        <v>247</v>
      </c>
      <c r="J104" s="24" t="s">
        <v>420</v>
      </c>
      <c r="K104" s="24">
        <v>5</v>
      </c>
      <c r="L104" s="24" t="s">
        <v>247</v>
      </c>
      <c r="M104" s="24" t="s">
        <v>247</v>
      </c>
      <c r="N104" s="24" t="s">
        <v>247</v>
      </c>
      <c r="O104" s="24">
        <v>4</v>
      </c>
      <c r="P104" s="24">
        <v>100</v>
      </c>
      <c r="Q104" s="25">
        <v>4</v>
      </c>
      <c r="R104" s="24">
        <v>100</v>
      </c>
      <c r="S104" s="24" t="s">
        <v>247</v>
      </c>
      <c r="T104" s="72" t="s">
        <v>247</v>
      </c>
      <c r="U104" s="24">
        <v>0.13600000000000001</v>
      </c>
      <c r="V104" s="24">
        <v>0</v>
      </c>
      <c r="W104" s="24" t="s">
        <v>247</v>
      </c>
      <c r="X104" s="24">
        <v>1.2E-2</v>
      </c>
      <c r="Y104" s="24">
        <v>0</v>
      </c>
      <c r="Z104" s="24" t="s">
        <v>247</v>
      </c>
      <c r="AA104" s="24" t="s">
        <v>247</v>
      </c>
      <c r="AB104" s="24" t="s">
        <v>247</v>
      </c>
      <c r="AC104" s="24" t="s">
        <v>247</v>
      </c>
      <c r="AD104" s="24" t="s">
        <v>247</v>
      </c>
      <c r="AE104" s="24" t="s">
        <v>247</v>
      </c>
      <c r="AF104" s="24" t="s">
        <v>247</v>
      </c>
      <c r="AG104" s="24" t="s">
        <v>247</v>
      </c>
      <c r="AH104" s="24" t="s">
        <v>247</v>
      </c>
      <c r="AI104" s="24" t="s">
        <v>247</v>
      </c>
      <c r="AJ104" s="24" t="s">
        <v>247</v>
      </c>
      <c r="AK104" s="73" t="s">
        <v>247</v>
      </c>
      <c r="AL104" s="24">
        <v>25</v>
      </c>
      <c r="AM104" s="24">
        <v>2</v>
      </c>
      <c r="AN104" s="24">
        <v>1</v>
      </c>
      <c r="AO104" s="24">
        <v>1</v>
      </c>
      <c r="AP104" s="24">
        <v>1</v>
      </c>
      <c r="AQ104" s="24">
        <v>1</v>
      </c>
      <c r="AR104" s="24" t="s">
        <v>247</v>
      </c>
      <c r="AS104" s="74" t="s">
        <v>247</v>
      </c>
    </row>
    <row r="105" spans="1:45">
      <c r="A105" s="304"/>
      <c r="B105" s="7" t="s">
        <v>112</v>
      </c>
      <c r="C105" s="22" t="s">
        <v>246</v>
      </c>
      <c r="D105" s="23"/>
      <c r="E105" s="24">
        <v>101.34</v>
      </c>
      <c r="F105" s="24">
        <v>100.68</v>
      </c>
      <c r="G105" s="24">
        <v>100.44</v>
      </c>
      <c r="H105" s="24">
        <v>100.44</v>
      </c>
      <c r="I105" s="71" t="s">
        <v>247</v>
      </c>
      <c r="J105" s="24" t="s">
        <v>420</v>
      </c>
      <c r="K105" s="24">
        <v>5</v>
      </c>
      <c r="L105" s="24" t="s">
        <v>247</v>
      </c>
      <c r="M105" s="24" t="s">
        <v>247</v>
      </c>
      <c r="N105" s="24" t="s">
        <v>247</v>
      </c>
      <c r="O105" s="24">
        <v>4</v>
      </c>
      <c r="P105" s="24">
        <v>100</v>
      </c>
      <c r="Q105" s="25">
        <v>4</v>
      </c>
      <c r="R105" s="24">
        <v>100</v>
      </c>
      <c r="S105" s="24" t="s">
        <v>247</v>
      </c>
      <c r="T105" s="72" t="s">
        <v>247</v>
      </c>
      <c r="U105" s="24">
        <v>0.34399999999999997</v>
      </c>
      <c r="V105" s="24">
        <v>0</v>
      </c>
      <c r="W105" s="24" t="s">
        <v>247</v>
      </c>
      <c r="X105" s="24">
        <v>3.0000000000000001E-3</v>
      </c>
      <c r="Y105" s="24">
        <v>0</v>
      </c>
      <c r="Z105" s="24" t="s">
        <v>247</v>
      </c>
      <c r="AA105" s="24" t="s">
        <v>247</v>
      </c>
      <c r="AB105" s="24" t="s">
        <v>247</v>
      </c>
      <c r="AC105" s="24" t="s">
        <v>247</v>
      </c>
      <c r="AD105" s="24" t="s">
        <v>247</v>
      </c>
      <c r="AE105" s="24" t="s">
        <v>247</v>
      </c>
      <c r="AF105" s="24" t="s">
        <v>247</v>
      </c>
      <c r="AG105" s="24" t="s">
        <v>247</v>
      </c>
      <c r="AH105" s="24" t="s">
        <v>247</v>
      </c>
      <c r="AI105" s="24" t="s">
        <v>247</v>
      </c>
      <c r="AJ105" s="24" t="s">
        <v>247</v>
      </c>
      <c r="AK105" s="73" t="s">
        <v>247</v>
      </c>
      <c r="AL105" s="24">
        <v>25</v>
      </c>
      <c r="AM105" s="24">
        <v>2</v>
      </c>
      <c r="AN105" s="24">
        <v>12</v>
      </c>
      <c r="AO105" s="24">
        <v>12</v>
      </c>
      <c r="AP105" s="24">
        <v>8</v>
      </c>
      <c r="AQ105" s="24">
        <v>8</v>
      </c>
      <c r="AR105" s="24" t="s">
        <v>247</v>
      </c>
      <c r="AS105" s="74" t="s">
        <v>247</v>
      </c>
    </row>
    <row r="106" spans="1:45">
      <c r="A106" s="304"/>
      <c r="B106" s="7" t="s">
        <v>113</v>
      </c>
      <c r="C106" s="43" t="s">
        <v>265</v>
      </c>
      <c r="D106" s="24"/>
      <c r="E106" s="44">
        <v>100.24</v>
      </c>
      <c r="F106" s="44">
        <v>100.68</v>
      </c>
      <c r="G106" s="44">
        <v>100.44</v>
      </c>
      <c r="H106" s="44">
        <v>100.44</v>
      </c>
      <c r="I106" s="85" t="s">
        <v>247</v>
      </c>
      <c r="J106" s="44" t="s">
        <v>420</v>
      </c>
      <c r="K106" s="44">
        <v>5</v>
      </c>
      <c r="L106" s="44" t="s">
        <v>247</v>
      </c>
      <c r="M106" s="44" t="s">
        <v>247</v>
      </c>
      <c r="N106" s="44" t="s">
        <v>247</v>
      </c>
      <c r="O106" s="44">
        <v>4</v>
      </c>
      <c r="P106" s="44">
        <v>100</v>
      </c>
      <c r="Q106" s="45">
        <v>4</v>
      </c>
      <c r="R106" s="44">
        <v>100</v>
      </c>
      <c r="S106" s="44" t="s">
        <v>247</v>
      </c>
      <c r="T106" s="86" t="s">
        <v>247</v>
      </c>
      <c r="U106" s="44">
        <v>0.255</v>
      </c>
      <c r="V106" s="44">
        <v>0</v>
      </c>
      <c r="W106" s="44" t="s">
        <v>247</v>
      </c>
      <c r="X106" s="44">
        <v>2E-3</v>
      </c>
      <c r="Y106" s="44">
        <v>0</v>
      </c>
      <c r="Z106" s="44" t="s">
        <v>247</v>
      </c>
      <c r="AA106" s="44" t="s">
        <v>247</v>
      </c>
      <c r="AB106" s="44" t="s">
        <v>247</v>
      </c>
      <c r="AC106" s="44" t="s">
        <v>247</v>
      </c>
      <c r="AD106" s="44" t="s">
        <v>247</v>
      </c>
      <c r="AE106" s="44" t="s">
        <v>247</v>
      </c>
      <c r="AF106" s="44" t="s">
        <v>247</v>
      </c>
      <c r="AG106" s="44" t="s">
        <v>247</v>
      </c>
      <c r="AH106" s="44" t="s">
        <v>247</v>
      </c>
      <c r="AI106" s="44" t="s">
        <v>247</v>
      </c>
      <c r="AJ106" s="44" t="s">
        <v>247</v>
      </c>
      <c r="AK106" s="87" t="s">
        <v>247</v>
      </c>
      <c r="AL106" s="44">
        <v>25</v>
      </c>
      <c r="AM106" s="44">
        <v>2</v>
      </c>
      <c r="AN106" s="44">
        <v>8</v>
      </c>
      <c r="AO106" s="44">
        <v>8</v>
      </c>
      <c r="AP106" s="44">
        <v>4</v>
      </c>
      <c r="AQ106" s="44">
        <v>4</v>
      </c>
      <c r="AR106" s="44" t="s">
        <v>247</v>
      </c>
      <c r="AS106" s="88" t="s">
        <v>247</v>
      </c>
    </row>
    <row r="107" spans="1:45">
      <c r="A107" s="304"/>
      <c r="B107" s="7" t="s">
        <v>114</v>
      </c>
      <c r="C107" s="22" t="s">
        <v>246</v>
      </c>
      <c r="D107" s="23"/>
      <c r="E107" s="24">
        <v>100.24</v>
      </c>
      <c r="F107" s="24">
        <v>100.68</v>
      </c>
      <c r="G107" s="24">
        <v>100.44</v>
      </c>
      <c r="H107" s="24">
        <v>100.44</v>
      </c>
      <c r="I107" s="71" t="s">
        <v>247</v>
      </c>
      <c r="J107" s="24" t="s">
        <v>420</v>
      </c>
      <c r="K107" s="24">
        <v>5</v>
      </c>
      <c r="L107" s="24" t="s">
        <v>247</v>
      </c>
      <c r="M107" s="24" t="s">
        <v>247</v>
      </c>
      <c r="N107" s="24" t="s">
        <v>247</v>
      </c>
      <c r="O107" s="24">
        <v>4</v>
      </c>
      <c r="P107" s="24">
        <v>100</v>
      </c>
      <c r="Q107" s="25">
        <v>4</v>
      </c>
      <c r="R107" s="24">
        <v>100</v>
      </c>
      <c r="S107" s="24" t="s">
        <v>247</v>
      </c>
      <c r="T107" s="72" t="s">
        <v>247</v>
      </c>
      <c r="U107" s="24">
        <v>5.1999999999999998E-2</v>
      </c>
      <c r="V107" s="24">
        <v>0</v>
      </c>
      <c r="W107" s="24" t="s">
        <v>247</v>
      </c>
      <c r="X107" s="24">
        <v>3.0000000000000001E-3</v>
      </c>
      <c r="Y107" s="24">
        <v>0</v>
      </c>
      <c r="Z107" s="24" t="s">
        <v>247</v>
      </c>
      <c r="AA107" s="24" t="s">
        <v>247</v>
      </c>
      <c r="AB107" s="24" t="s">
        <v>247</v>
      </c>
      <c r="AC107" s="24" t="s">
        <v>247</v>
      </c>
      <c r="AD107" s="24" t="s">
        <v>247</v>
      </c>
      <c r="AE107" s="24" t="s">
        <v>247</v>
      </c>
      <c r="AF107" s="24" t="s">
        <v>247</v>
      </c>
      <c r="AG107" s="24" t="s">
        <v>247</v>
      </c>
      <c r="AH107" s="24" t="s">
        <v>247</v>
      </c>
      <c r="AI107" s="24" t="s">
        <v>247</v>
      </c>
      <c r="AJ107" s="24" t="s">
        <v>247</v>
      </c>
      <c r="AK107" s="73" t="s">
        <v>247</v>
      </c>
      <c r="AL107" s="24">
        <v>25</v>
      </c>
      <c r="AM107" s="24">
        <v>2</v>
      </c>
      <c r="AN107" s="24">
        <v>8</v>
      </c>
      <c r="AO107" s="24">
        <v>8</v>
      </c>
      <c r="AP107" s="24">
        <v>12</v>
      </c>
      <c r="AQ107" s="24">
        <v>12</v>
      </c>
      <c r="AR107" s="24" t="s">
        <v>247</v>
      </c>
      <c r="AS107" s="74" t="s">
        <v>247</v>
      </c>
    </row>
    <row r="108" spans="1:45">
      <c r="A108" s="304"/>
      <c r="B108" s="7" t="s">
        <v>115</v>
      </c>
      <c r="C108" s="22" t="s">
        <v>246</v>
      </c>
      <c r="D108" s="23"/>
      <c r="E108" s="24">
        <v>103.84</v>
      </c>
      <c r="F108" s="24">
        <v>100.68</v>
      </c>
      <c r="G108" s="24">
        <v>100.44</v>
      </c>
      <c r="H108" s="24">
        <v>100.44</v>
      </c>
      <c r="I108" s="71" t="s">
        <v>247</v>
      </c>
      <c r="J108" s="24" t="s">
        <v>420</v>
      </c>
      <c r="K108" s="24">
        <v>5</v>
      </c>
      <c r="L108" s="24" t="s">
        <v>247</v>
      </c>
      <c r="M108" s="24" t="s">
        <v>247</v>
      </c>
      <c r="N108" s="24" t="s">
        <v>247</v>
      </c>
      <c r="O108" s="24">
        <v>4</v>
      </c>
      <c r="P108" s="24">
        <v>100</v>
      </c>
      <c r="Q108" s="25">
        <v>4</v>
      </c>
      <c r="R108" s="24">
        <v>100</v>
      </c>
      <c r="S108" s="24" t="s">
        <v>247</v>
      </c>
      <c r="T108" s="72" t="s">
        <v>247</v>
      </c>
      <c r="U108" s="24">
        <v>0.29699999999999999</v>
      </c>
      <c r="V108" s="24">
        <v>0</v>
      </c>
      <c r="W108" s="24" t="s">
        <v>247</v>
      </c>
      <c r="X108" s="24">
        <v>6.0000000000000001E-3</v>
      </c>
      <c r="Y108" s="24">
        <v>0</v>
      </c>
      <c r="Z108" s="24" t="s">
        <v>247</v>
      </c>
      <c r="AA108" s="24" t="s">
        <v>247</v>
      </c>
      <c r="AB108" s="24" t="s">
        <v>247</v>
      </c>
      <c r="AC108" s="24" t="s">
        <v>247</v>
      </c>
      <c r="AD108" s="24" t="s">
        <v>247</v>
      </c>
      <c r="AE108" s="24" t="s">
        <v>247</v>
      </c>
      <c r="AF108" s="24" t="s">
        <v>247</v>
      </c>
      <c r="AG108" s="24" t="s">
        <v>247</v>
      </c>
      <c r="AH108" s="24" t="s">
        <v>247</v>
      </c>
      <c r="AI108" s="24" t="s">
        <v>247</v>
      </c>
      <c r="AJ108" s="24" t="s">
        <v>247</v>
      </c>
      <c r="AK108" s="73" t="s">
        <v>247</v>
      </c>
      <c r="AL108" s="24">
        <v>25</v>
      </c>
      <c r="AM108" s="24">
        <v>2</v>
      </c>
      <c r="AN108" s="24">
        <v>12</v>
      </c>
      <c r="AO108" s="24">
        <v>12</v>
      </c>
      <c r="AP108" s="24">
        <v>12</v>
      </c>
      <c r="AQ108" s="24">
        <v>12</v>
      </c>
      <c r="AR108" s="24" t="s">
        <v>247</v>
      </c>
      <c r="AS108" s="74" t="s">
        <v>247</v>
      </c>
    </row>
    <row r="109" spans="1:45">
      <c r="A109" s="304"/>
      <c r="B109" s="7" t="s">
        <v>116</v>
      </c>
      <c r="C109" s="22" t="s">
        <v>246</v>
      </c>
      <c r="D109" s="23"/>
      <c r="E109" s="24">
        <v>100.24</v>
      </c>
      <c r="F109" s="24">
        <v>100.68</v>
      </c>
      <c r="G109" s="24">
        <v>100.44</v>
      </c>
      <c r="H109" s="24">
        <v>100.44</v>
      </c>
      <c r="I109" s="71" t="s">
        <v>247</v>
      </c>
      <c r="J109" s="24" t="s">
        <v>420</v>
      </c>
      <c r="K109" s="24">
        <v>5</v>
      </c>
      <c r="L109" s="24" t="s">
        <v>247</v>
      </c>
      <c r="M109" s="24" t="s">
        <v>247</v>
      </c>
      <c r="N109" s="24" t="s">
        <v>247</v>
      </c>
      <c r="O109" s="24">
        <v>4</v>
      </c>
      <c r="P109" s="24">
        <v>100</v>
      </c>
      <c r="Q109" s="25">
        <v>4</v>
      </c>
      <c r="R109" s="24">
        <v>100</v>
      </c>
      <c r="S109" s="24" t="s">
        <v>247</v>
      </c>
      <c r="T109" s="72" t="s">
        <v>247</v>
      </c>
      <c r="U109" s="24">
        <v>0.09</v>
      </c>
      <c r="V109" s="24">
        <v>0</v>
      </c>
      <c r="W109" s="24" t="s">
        <v>247</v>
      </c>
      <c r="X109" s="24">
        <v>2E-3</v>
      </c>
      <c r="Y109" s="24">
        <v>0</v>
      </c>
      <c r="Z109" s="24" t="s">
        <v>247</v>
      </c>
      <c r="AA109" s="24" t="s">
        <v>247</v>
      </c>
      <c r="AB109" s="24" t="s">
        <v>247</v>
      </c>
      <c r="AC109" s="24" t="s">
        <v>247</v>
      </c>
      <c r="AD109" s="24" t="s">
        <v>247</v>
      </c>
      <c r="AE109" s="24" t="s">
        <v>247</v>
      </c>
      <c r="AF109" s="24" t="s">
        <v>247</v>
      </c>
      <c r="AG109" s="24" t="s">
        <v>247</v>
      </c>
      <c r="AH109" s="24" t="s">
        <v>247</v>
      </c>
      <c r="AI109" s="24" t="s">
        <v>247</v>
      </c>
      <c r="AJ109" s="24" t="s">
        <v>247</v>
      </c>
      <c r="AK109" s="73" t="s">
        <v>247</v>
      </c>
      <c r="AL109" s="24">
        <v>25</v>
      </c>
      <c r="AM109" s="24">
        <v>2</v>
      </c>
      <c r="AN109" s="24">
        <v>8</v>
      </c>
      <c r="AO109" s="24">
        <v>8</v>
      </c>
      <c r="AP109" s="24">
        <v>8</v>
      </c>
      <c r="AQ109" s="24">
        <v>8</v>
      </c>
      <c r="AR109" s="24" t="s">
        <v>247</v>
      </c>
      <c r="AS109" s="74" t="s">
        <v>247</v>
      </c>
    </row>
    <row r="110" spans="1:45">
      <c r="A110" s="304"/>
      <c r="B110" s="7" t="s">
        <v>117</v>
      </c>
      <c r="C110" s="22" t="s">
        <v>252</v>
      </c>
      <c r="D110" s="23"/>
      <c r="E110" s="24">
        <v>100.24</v>
      </c>
      <c r="F110" s="24">
        <v>100.68</v>
      </c>
      <c r="G110" s="24">
        <v>100.44</v>
      </c>
      <c r="H110" s="24">
        <v>100.44</v>
      </c>
      <c r="I110" s="71" t="s">
        <v>247</v>
      </c>
      <c r="J110" s="24" t="s">
        <v>420</v>
      </c>
      <c r="K110" s="24">
        <v>5</v>
      </c>
      <c r="L110" s="24" t="s">
        <v>247</v>
      </c>
      <c r="M110" s="24" t="s">
        <v>247</v>
      </c>
      <c r="N110" s="24" t="s">
        <v>247</v>
      </c>
      <c r="O110" s="24">
        <v>4</v>
      </c>
      <c r="P110" s="24">
        <v>100</v>
      </c>
      <c r="Q110" s="25">
        <v>4</v>
      </c>
      <c r="R110" s="24">
        <v>100</v>
      </c>
      <c r="S110" s="24" t="s">
        <v>247</v>
      </c>
      <c r="T110" s="72" t="s">
        <v>247</v>
      </c>
      <c r="U110" s="24">
        <v>6.4000000000000001E-2</v>
      </c>
      <c r="V110" s="24">
        <v>0</v>
      </c>
      <c r="W110" s="24" t="s">
        <v>247</v>
      </c>
      <c r="X110" s="24">
        <v>0.01</v>
      </c>
      <c r="Y110" s="24">
        <v>0</v>
      </c>
      <c r="Z110" s="24" t="s">
        <v>247</v>
      </c>
      <c r="AA110" s="24" t="s">
        <v>247</v>
      </c>
      <c r="AB110" s="24" t="s">
        <v>247</v>
      </c>
      <c r="AC110" s="24" t="s">
        <v>247</v>
      </c>
      <c r="AD110" s="24" t="s">
        <v>247</v>
      </c>
      <c r="AE110" s="24" t="s">
        <v>247</v>
      </c>
      <c r="AF110" s="24" t="s">
        <v>247</v>
      </c>
      <c r="AG110" s="24" t="s">
        <v>247</v>
      </c>
      <c r="AH110" s="24" t="s">
        <v>247</v>
      </c>
      <c r="AI110" s="24" t="s">
        <v>247</v>
      </c>
      <c r="AJ110" s="24" t="s">
        <v>247</v>
      </c>
      <c r="AK110" s="73" t="s">
        <v>247</v>
      </c>
      <c r="AL110" s="24">
        <v>25</v>
      </c>
      <c r="AM110" s="24">
        <v>2</v>
      </c>
      <c r="AN110" s="24">
        <v>12</v>
      </c>
      <c r="AO110" s="24">
        <v>12</v>
      </c>
      <c r="AP110" s="24">
        <v>6</v>
      </c>
      <c r="AQ110" s="24">
        <v>6</v>
      </c>
      <c r="AR110" s="24" t="s">
        <v>247</v>
      </c>
      <c r="AS110" s="74" t="s">
        <v>247</v>
      </c>
    </row>
    <row r="111" spans="1:45">
      <c r="A111" s="304"/>
      <c r="B111" s="7" t="s">
        <v>118</v>
      </c>
      <c r="C111" s="22" t="s">
        <v>252</v>
      </c>
      <c r="D111" s="23"/>
      <c r="E111" s="24">
        <v>104.72</v>
      </c>
      <c r="F111" s="24">
        <v>101.8</v>
      </c>
      <c r="G111" s="24">
        <v>100.44</v>
      </c>
      <c r="H111" s="24">
        <v>100.44</v>
      </c>
      <c r="I111" s="71" t="s">
        <v>247</v>
      </c>
      <c r="J111" s="24" t="s">
        <v>420</v>
      </c>
      <c r="K111" s="24">
        <v>5</v>
      </c>
      <c r="L111" s="24" t="s">
        <v>247</v>
      </c>
      <c r="M111" s="24" t="s">
        <v>247</v>
      </c>
      <c r="N111" s="24" t="s">
        <v>247</v>
      </c>
      <c r="O111" s="24">
        <v>4</v>
      </c>
      <c r="P111" s="24">
        <v>100</v>
      </c>
      <c r="Q111" s="25">
        <v>4</v>
      </c>
      <c r="R111" s="24">
        <v>100</v>
      </c>
      <c r="S111" s="24" t="s">
        <v>247</v>
      </c>
      <c r="T111" s="72" t="s">
        <v>247</v>
      </c>
      <c r="U111" s="24">
        <v>0.12</v>
      </c>
      <c r="V111" s="24">
        <v>0</v>
      </c>
      <c r="W111" s="24" t="s">
        <v>247</v>
      </c>
      <c r="X111" s="24">
        <v>7.0000000000000001E-3</v>
      </c>
      <c r="Y111" s="24">
        <v>0</v>
      </c>
      <c r="Z111" s="24" t="s">
        <v>247</v>
      </c>
      <c r="AA111" s="24" t="s">
        <v>247</v>
      </c>
      <c r="AB111" s="24" t="s">
        <v>247</v>
      </c>
      <c r="AC111" s="24" t="s">
        <v>247</v>
      </c>
      <c r="AD111" s="24" t="s">
        <v>247</v>
      </c>
      <c r="AE111" s="24" t="s">
        <v>247</v>
      </c>
      <c r="AF111" s="24" t="s">
        <v>247</v>
      </c>
      <c r="AG111" s="24" t="s">
        <v>247</v>
      </c>
      <c r="AH111" s="24" t="s">
        <v>247</v>
      </c>
      <c r="AI111" s="24" t="s">
        <v>247</v>
      </c>
      <c r="AJ111" s="24" t="s">
        <v>247</v>
      </c>
      <c r="AK111" s="73" t="s">
        <v>247</v>
      </c>
      <c r="AL111" s="24">
        <v>25</v>
      </c>
      <c r="AM111" s="24">
        <v>2</v>
      </c>
      <c r="AN111" s="24">
        <v>4</v>
      </c>
      <c r="AO111" s="24">
        <v>4</v>
      </c>
      <c r="AP111" s="24">
        <v>9</v>
      </c>
      <c r="AQ111" s="24">
        <v>9</v>
      </c>
      <c r="AR111" s="24" t="s">
        <v>247</v>
      </c>
      <c r="AS111" s="74" t="s">
        <v>247</v>
      </c>
    </row>
    <row r="112" spans="1:45">
      <c r="A112" s="304"/>
      <c r="B112" s="7" t="s">
        <v>119</v>
      </c>
      <c r="C112" s="22" t="s">
        <v>246</v>
      </c>
      <c r="D112" s="23"/>
      <c r="E112" s="24">
        <v>100.24</v>
      </c>
      <c r="F112" s="24">
        <v>100.68</v>
      </c>
      <c r="G112" s="24">
        <v>100.44</v>
      </c>
      <c r="H112" s="24">
        <v>100.44</v>
      </c>
      <c r="I112" s="71" t="s">
        <v>247</v>
      </c>
      <c r="J112" s="24" t="s">
        <v>420</v>
      </c>
      <c r="K112" s="24">
        <v>5</v>
      </c>
      <c r="L112" s="24" t="s">
        <v>247</v>
      </c>
      <c r="M112" s="24" t="s">
        <v>247</v>
      </c>
      <c r="N112" s="24" t="s">
        <v>247</v>
      </c>
      <c r="O112" s="24">
        <v>4</v>
      </c>
      <c r="P112" s="24">
        <v>180</v>
      </c>
      <c r="Q112" s="25">
        <v>4</v>
      </c>
      <c r="R112" s="24">
        <v>180</v>
      </c>
      <c r="S112" s="24" t="s">
        <v>247</v>
      </c>
      <c r="T112" s="72" t="s">
        <v>247</v>
      </c>
      <c r="U112" s="24">
        <v>2.1000000000000001E-2</v>
      </c>
      <c r="V112" s="24">
        <v>0</v>
      </c>
      <c r="W112" s="24" t="s">
        <v>247</v>
      </c>
      <c r="X112" s="24">
        <v>2E-3</v>
      </c>
      <c r="Y112" s="24">
        <v>0</v>
      </c>
      <c r="Z112" s="24" t="s">
        <v>247</v>
      </c>
      <c r="AA112" s="24" t="s">
        <v>247</v>
      </c>
      <c r="AB112" s="24" t="s">
        <v>247</v>
      </c>
      <c r="AC112" s="24" t="s">
        <v>247</v>
      </c>
      <c r="AD112" s="24" t="s">
        <v>247</v>
      </c>
      <c r="AE112" s="24" t="s">
        <v>247</v>
      </c>
      <c r="AF112" s="24" t="s">
        <v>247</v>
      </c>
      <c r="AG112" s="24" t="s">
        <v>247</v>
      </c>
      <c r="AH112" s="24" t="s">
        <v>247</v>
      </c>
      <c r="AI112" s="24" t="s">
        <v>247</v>
      </c>
      <c r="AJ112" s="24" t="s">
        <v>247</v>
      </c>
      <c r="AK112" s="73" t="s">
        <v>247</v>
      </c>
      <c r="AL112" s="24">
        <v>25</v>
      </c>
      <c r="AM112" s="24">
        <v>2</v>
      </c>
      <c r="AN112" s="24">
        <v>4</v>
      </c>
      <c r="AO112" s="24">
        <v>4</v>
      </c>
      <c r="AP112" s="24">
        <v>4</v>
      </c>
      <c r="AQ112" s="24">
        <v>4</v>
      </c>
      <c r="AR112" s="24" t="s">
        <v>247</v>
      </c>
      <c r="AS112" s="74" t="s">
        <v>247</v>
      </c>
    </row>
    <row r="113" spans="1:45">
      <c r="A113" s="304"/>
      <c r="B113" s="7" t="s">
        <v>120</v>
      </c>
      <c r="C113" s="22" t="s">
        <v>246</v>
      </c>
      <c r="D113" s="23"/>
      <c r="E113" s="24">
        <v>100.24</v>
      </c>
      <c r="F113" s="24">
        <v>100.68</v>
      </c>
      <c r="G113" s="24">
        <v>100.44</v>
      </c>
      <c r="H113" s="24">
        <v>100.44</v>
      </c>
      <c r="I113" s="71" t="s">
        <v>247</v>
      </c>
      <c r="J113" s="24" t="s">
        <v>420</v>
      </c>
      <c r="K113" s="24">
        <v>5</v>
      </c>
      <c r="L113" s="24" t="s">
        <v>247</v>
      </c>
      <c r="M113" s="24" t="s">
        <v>247</v>
      </c>
      <c r="N113" s="24" t="s">
        <v>247</v>
      </c>
      <c r="O113" s="24">
        <v>4</v>
      </c>
      <c r="P113" s="24">
        <v>100</v>
      </c>
      <c r="Q113" s="25">
        <v>4</v>
      </c>
      <c r="R113" s="24">
        <v>100</v>
      </c>
      <c r="S113" s="24" t="s">
        <v>247</v>
      </c>
      <c r="T113" s="72" t="s">
        <v>247</v>
      </c>
      <c r="U113" s="24">
        <v>8.4000000000000005E-2</v>
      </c>
      <c r="V113" s="24">
        <v>0</v>
      </c>
      <c r="W113" s="24" t="s">
        <v>247</v>
      </c>
      <c r="X113" s="24">
        <v>2E-3</v>
      </c>
      <c r="Y113" s="24">
        <v>0</v>
      </c>
      <c r="Z113" s="24" t="s">
        <v>247</v>
      </c>
      <c r="AA113" s="24" t="s">
        <v>247</v>
      </c>
      <c r="AB113" s="24" t="s">
        <v>247</v>
      </c>
      <c r="AC113" s="24" t="s">
        <v>247</v>
      </c>
      <c r="AD113" s="24" t="s">
        <v>247</v>
      </c>
      <c r="AE113" s="24" t="s">
        <v>247</v>
      </c>
      <c r="AF113" s="24" t="s">
        <v>247</v>
      </c>
      <c r="AG113" s="24" t="s">
        <v>247</v>
      </c>
      <c r="AH113" s="24" t="s">
        <v>247</v>
      </c>
      <c r="AI113" s="24" t="s">
        <v>247</v>
      </c>
      <c r="AJ113" s="24" t="s">
        <v>247</v>
      </c>
      <c r="AK113" s="73" t="s">
        <v>247</v>
      </c>
      <c r="AL113" s="24">
        <v>25</v>
      </c>
      <c r="AM113" s="24">
        <v>2</v>
      </c>
      <c r="AN113" s="24">
        <v>13</v>
      </c>
      <c r="AO113" s="24">
        <v>13</v>
      </c>
      <c r="AP113" s="24">
        <v>13</v>
      </c>
      <c r="AQ113" s="24">
        <v>13</v>
      </c>
      <c r="AR113" s="24" t="s">
        <v>247</v>
      </c>
      <c r="AS113" s="74" t="s">
        <v>247</v>
      </c>
    </row>
    <row r="114" spans="1:45">
      <c r="A114" s="304"/>
      <c r="B114" s="7" t="s">
        <v>121</v>
      </c>
      <c r="C114" s="22" t="s">
        <v>246</v>
      </c>
      <c r="D114" s="23"/>
      <c r="E114" s="24">
        <v>100.24</v>
      </c>
      <c r="F114" s="24">
        <v>100.68</v>
      </c>
      <c r="G114" s="24">
        <v>100.44</v>
      </c>
      <c r="H114" s="24">
        <v>100.44</v>
      </c>
      <c r="I114" s="71" t="s">
        <v>247</v>
      </c>
      <c r="J114" s="24" t="s">
        <v>420</v>
      </c>
      <c r="K114" s="24">
        <v>5</v>
      </c>
      <c r="L114" s="24" t="s">
        <v>247</v>
      </c>
      <c r="M114" s="24" t="s">
        <v>247</v>
      </c>
      <c r="N114" s="24" t="s">
        <v>247</v>
      </c>
      <c r="O114" s="24">
        <v>4</v>
      </c>
      <c r="P114" s="24">
        <v>180</v>
      </c>
      <c r="Q114" s="25">
        <v>4</v>
      </c>
      <c r="R114" s="24">
        <v>180</v>
      </c>
      <c r="S114" s="24" t="s">
        <v>247</v>
      </c>
      <c r="T114" s="72" t="s">
        <v>247</v>
      </c>
      <c r="U114" s="24">
        <v>0.11899999999999999</v>
      </c>
      <c r="V114" s="24">
        <v>0</v>
      </c>
      <c r="W114" s="24" t="s">
        <v>247</v>
      </c>
      <c r="X114" s="24">
        <v>5.0000000000000001E-3</v>
      </c>
      <c r="Y114" s="24">
        <v>0</v>
      </c>
      <c r="Z114" s="24" t="s">
        <v>247</v>
      </c>
      <c r="AA114" s="24" t="s">
        <v>247</v>
      </c>
      <c r="AB114" s="24" t="s">
        <v>247</v>
      </c>
      <c r="AC114" s="24" t="s">
        <v>247</v>
      </c>
      <c r="AD114" s="24" t="s">
        <v>247</v>
      </c>
      <c r="AE114" s="24" t="s">
        <v>247</v>
      </c>
      <c r="AF114" s="24" t="s">
        <v>247</v>
      </c>
      <c r="AG114" s="24" t="s">
        <v>247</v>
      </c>
      <c r="AH114" s="24" t="s">
        <v>247</v>
      </c>
      <c r="AI114" s="24" t="s">
        <v>247</v>
      </c>
      <c r="AJ114" s="24" t="s">
        <v>247</v>
      </c>
      <c r="AK114" s="73" t="s">
        <v>247</v>
      </c>
      <c r="AL114" s="24">
        <v>25</v>
      </c>
      <c r="AM114" s="24">
        <v>2</v>
      </c>
      <c r="AN114" s="24">
        <v>1</v>
      </c>
      <c r="AO114" s="24">
        <v>1</v>
      </c>
      <c r="AP114" s="24">
        <v>4</v>
      </c>
      <c r="AQ114" s="24">
        <v>4</v>
      </c>
      <c r="AR114" s="24" t="s">
        <v>247</v>
      </c>
      <c r="AS114" s="74" t="s">
        <v>247</v>
      </c>
    </row>
    <row r="115" spans="1:45">
      <c r="A115" s="304"/>
      <c r="B115" s="7" t="s">
        <v>122</v>
      </c>
      <c r="C115" s="22" t="s">
        <v>246</v>
      </c>
      <c r="D115" s="23"/>
      <c r="E115" s="24">
        <v>100.24</v>
      </c>
      <c r="F115" s="24">
        <v>100.68</v>
      </c>
      <c r="G115" s="24">
        <v>100.44</v>
      </c>
      <c r="H115" s="24">
        <v>100.44</v>
      </c>
      <c r="I115" s="71" t="s">
        <v>247</v>
      </c>
      <c r="J115" s="24" t="s">
        <v>420</v>
      </c>
      <c r="K115" s="24">
        <v>5</v>
      </c>
      <c r="L115" s="24" t="s">
        <v>247</v>
      </c>
      <c r="M115" s="24" t="s">
        <v>247</v>
      </c>
      <c r="N115" s="24" t="s">
        <v>247</v>
      </c>
      <c r="O115" s="24">
        <v>4</v>
      </c>
      <c r="P115" s="24">
        <v>100</v>
      </c>
      <c r="Q115" s="25">
        <v>4</v>
      </c>
      <c r="R115" s="24">
        <v>100</v>
      </c>
      <c r="S115" s="24" t="s">
        <v>247</v>
      </c>
      <c r="T115" s="72" t="s">
        <v>247</v>
      </c>
      <c r="U115" s="24">
        <v>6.0000000000000001E-3</v>
      </c>
      <c r="V115" s="24">
        <v>0</v>
      </c>
      <c r="W115" s="24" t="s">
        <v>247</v>
      </c>
      <c r="X115" s="24">
        <v>0</v>
      </c>
      <c r="Y115" s="24">
        <v>0</v>
      </c>
      <c r="Z115" s="24" t="s">
        <v>247</v>
      </c>
      <c r="AA115" s="24" t="s">
        <v>247</v>
      </c>
      <c r="AB115" s="24" t="s">
        <v>247</v>
      </c>
      <c r="AC115" s="24" t="s">
        <v>247</v>
      </c>
      <c r="AD115" s="24" t="s">
        <v>247</v>
      </c>
      <c r="AE115" s="24" t="s">
        <v>247</v>
      </c>
      <c r="AF115" s="24" t="s">
        <v>247</v>
      </c>
      <c r="AG115" s="24" t="s">
        <v>247</v>
      </c>
      <c r="AH115" s="24" t="s">
        <v>247</v>
      </c>
      <c r="AI115" s="24" t="s">
        <v>247</v>
      </c>
      <c r="AJ115" s="24" t="s">
        <v>247</v>
      </c>
      <c r="AK115" s="73" t="s">
        <v>247</v>
      </c>
      <c r="AL115" s="24">
        <v>25</v>
      </c>
      <c r="AM115" s="24">
        <v>2</v>
      </c>
      <c r="AN115" s="24">
        <v>8</v>
      </c>
      <c r="AO115" s="24">
        <v>8</v>
      </c>
      <c r="AP115" s="24">
        <v>8</v>
      </c>
      <c r="AQ115" s="24">
        <v>8</v>
      </c>
      <c r="AR115" s="24" t="s">
        <v>247</v>
      </c>
      <c r="AS115" s="74" t="s">
        <v>247</v>
      </c>
    </row>
    <row r="116" spans="1:45">
      <c r="A116" s="304"/>
      <c r="B116" s="7" t="s">
        <v>123</v>
      </c>
      <c r="C116" s="22" t="s">
        <v>246</v>
      </c>
      <c r="D116" s="23"/>
      <c r="E116" s="24">
        <v>120.4</v>
      </c>
      <c r="F116" s="24">
        <v>120.84</v>
      </c>
      <c r="G116" s="24">
        <v>120.28</v>
      </c>
      <c r="H116" s="24">
        <v>120.28</v>
      </c>
      <c r="I116" s="71" t="s">
        <v>247</v>
      </c>
      <c r="J116" s="24" t="s">
        <v>420</v>
      </c>
      <c r="K116" s="24">
        <v>5</v>
      </c>
      <c r="L116" s="24" t="s">
        <v>247</v>
      </c>
      <c r="M116" s="24" t="s">
        <v>247</v>
      </c>
      <c r="N116" s="24" t="s">
        <v>247</v>
      </c>
      <c r="O116" s="24">
        <v>4</v>
      </c>
      <c r="P116" s="24">
        <v>100</v>
      </c>
      <c r="Q116" s="25">
        <v>4</v>
      </c>
      <c r="R116" s="24">
        <v>100</v>
      </c>
      <c r="S116" s="24" t="s">
        <v>247</v>
      </c>
      <c r="T116" s="72" t="s">
        <v>247</v>
      </c>
      <c r="U116" s="24">
        <v>0.217</v>
      </c>
      <c r="V116" s="24">
        <v>0</v>
      </c>
      <c r="W116" s="24" t="s">
        <v>247</v>
      </c>
      <c r="X116" s="24">
        <v>7.0000000000000001E-3</v>
      </c>
      <c r="Y116" s="24">
        <v>0</v>
      </c>
      <c r="Z116" s="24" t="s">
        <v>247</v>
      </c>
      <c r="AA116" s="24" t="s">
        <v>247</v>
      </c>
      <c r="AB116" s="24" t="s">
        <v>247</v>
      </c>
      <c r="AC116" s="24" t="s">
        <v>247</v>
      </c>
      <c r="AD116" s="24" t="s">
        <v>247</v>
      </c>
      <c r="AE116" s="24" t="s">
        <v>247</v>
      </c>
      <c r="AF116" s="24" t="s">
        <v>247</v>
      </c>
      <c r="AG116" s="24" t="s">
        <v>247</v>
      </c>
      <c r="AH116" s="24" t="s">
        <v>247</v>
      </c>
      <c r="AI116" s="24" t="s">
        <v>247</v>
      </c>
      <c r="AJ116" s="24" t="s">
        <v>247</v>
      </c>
      <c r="AK116" s="73" t="s">
        <v>247</v>
      </c>
      <c r="AL116" s="24">
        <v>25</v>
      </c>
      <c r="AM116" s="24">
        <v>2</v>
      </c>
      <c r="AN116" s="24">
        <v>1</v>
      </c>
      <c r="AO116" s="24">
        <v>1</v>
      </c>
      <c r="AP116" s="24">
        <v>1</v>
      </c>
      <c r="AQ116" s="24">
        <v>1</v>
      </c>
      <c r="AR116" s="24" t="s">
        <v>247</v>
      </c>
      <c r="AS116" s="74" t="s">
        <v>247</v>
      </c>
    </row>
    <row r="117" spans="1:45">
      <c r="A117" s="304"/>
      <c r="B117" s="7" t="s">
        <v>124</v>
      </c>
      <c r="C117" s="22" t="s">
        <v>246</v>
      </c>
      <c r="D117" s="23"/>
      <c r="E117" s="24">
        <v>100.24</v>
      </c>
      <c r="F117" s="24">
        <v>101.24</v>
      </c>
      <c r="G117" s="24">
        <v>100.44</v>
      </c>
      <c r="H117" s="24">
        <v>100.44</v>
      </c>
      <c r="I117" s="71" t="s">
        <v>247</v>
      </c>
      <c r="J117" s="24" t="s">
        <v>420</v>
      </c>
      <c r="K117" s="24">
        <v>5</v>
      </c>
      <c r="L117" s="24" t="s">
        <v>247</v>
      </c>
      <c r="M117" s="24" t="s">
        <v>247</v>
      </c>
      <c r="N117" s="24" t="s">
        <v>247</v>
      </c>
      <c r="O117" s="24">
        <v>4</v>
      </c>
      <c r="P117" s="24">
        <v>100</v>
      </c>
      <c r="Q117" s="25">
        <v>4</v>
      </c>
      <c r="R117" s="24">
        <v>100</v>
      </c>
      <c r="S117" s="24" t="s">
        <v>247</v>
      </c>
      <c r="T117" s="72" t="s">
        <v>247</v>
      </c>
      <c r="U117" s="24">
        <v>3.2000000000000001E-2</v>
      </c>
      <c r="V117" s="24">
        <v>0</v>
      </c>
      <c r="W117" s="24" t="s">
        <v>247</v>
      </c>
      <c r="X117" s="24">
        <v>0</v>
      </c>
      <c r="Y117" s="24">
        <v>0</v>
      </c>
      <c r="Z117" s="24" t="s">
        <v>247</v>
      </c>
      <c r="AA117" s="24" t="s">
        <v>247</v>
      </c>
      <c r="AB117" s="24" t="s">
        <v>247</v>
      </c>
      <c r="AC117" s="24" t="s">
        <v>247</v>
      </c>
      <c r="AD117" s="24" t="s">
        <v>247</v>
      </c>
      <c r="AE117" s="24" t="s">
        <v>247</v>
      </c>
      <c r="AF117" s="24" t="s">
        <v>247</v>
      </c>
      <c r="AG117" s="24" t="s">
        <v>247</v>
      </c>
      <c r="AH117" s="24" t="s">
        <v>247</v>
      </c>
      <c r="AI117" s="24" t="s">
        <v>247</v>
      </c>
      <c r="AJ117" s="24" t="s">
        <v>247</v>
      </c>
      <c r="AK117" s="73" t="s">
        <v>247</v>
      </c>
      <c r="AL117" s="24">
        <v>25</v>
      </c>
      <c r="AM117" s="24">
        <v>2</v>
      </c>
      <c r="AN117" s="24">
        <v>8</v>
      </c>
      <c r="AO117" s="24">
        <v>8</v>
      </c>
      <c r="AP117" s="24">
        <v>8</v>
      </c>
      <c r="AQ117" s="24">
        <v>8</v>
      </c>
      <c r="AR117" s="24" t="s">
        <v>247</v>
      </c>
      <c r="AS117" s="74" t="s">
        <v>247</v>
      </c>
    </row>
    <row r="118" spans="1:45">
      <c r="A118" s="305"/>
      <c r="B118" s="7" t="s">
        <v>125</v>
      </c>
      <c r="C118" s="22" t="s">
        <v>246</v>
      </c>
      <c r="D118" s="23"/>
      <c r="E118" s="24">
        <v>100.24</v>
      </c>
      <c r="F118" s="24">
        <v>101.8</v>
      </c>
      <c r="G118" s="24">
        <v>100.44</v>
      </c>
      <c r="H118" s="24">
        <v>100.44</v>
      </c>
      <c r="I118" s="71" t="s">
        <v>247</v>
      </c>
      <c r="J118" s="24" t="s">
        <v>420</v>
      </c>
      <c r="K118" s="24">
        <v>5</v>
      </c>
      <c r="L118" s="24" t="s">
        <v>247</v>
      </c>
      <c r="M118" s="24" t="s">
        <v>247</v>
      </c>
      <c r="N118" s="24" t="s">
        <v>247</v>
      </c>
      <c r="O118" s="24">
        <v>4</v>
      </c>
      <c r="P118" s="24">
        <v>200</v>
      </c>
      <c r="Q118" s="25">
        <v>4</v>
      </c>
      <c r="R118" s="24">
        <v>200</v>
      </c>
      <c r="S118" s="24" t="s">
        <v>247</v>
      </c>
      <c r="T118" s="72" t="s">
        <v>247</v>
      </c>
      <c r="U118" s="24">
        <v>3.0000000000000001E-3</v>
      </c>
      <c r="V118" s="24">
        <v>0</v>
      </c>
      <c r="W118" s="24" t="s">
        <v>247</v>
      </c>
      <c r="X118" s="24">
        <v>4.0000000000000001E-3</v>
      </c>
      <c r="Y118" s="24">
        <v>0</v>
      </c>
      <c r="Z118" s="24" t="s">
        <v>247</v>
      </c>
      <c r="AA118" s="24" t="s">
        <v>247</v>
      </c>
      <c r="AB118" s="24" t="s">
        <v>247</v>
      </c>
      <c r="AC118" s="24" t="s">
        <v>247</v>
      </c>
      <c r="AD118" s="24" t="s">
        <v>247</v>
      </c>
      <c r="AE118" s="24" t="s">
        <v>247</v>
      </c>
      <c r="AF118" s="24" t="s">
        <v>247</v>
      </c>
      <c r="AG118" s="24" t="s">
        <v>247</v>
      </c>
      <c r="AH118" s="24" t="s">
        <v>247</v>
      </c>
      <c r="AI118" s="24" t="s">
        <v>247</v>
      </c>
      <c r="AJ118" s="24" t="s">
        <v>247</v>
      </c>
      <c r="AK118" s="73" t="s">
        <v>247</v>
      </c>
      <c r="AL118" s="24">
        <v>25</v>
      </c>
      <c r="AM118" s="24">
        <v>2</v>
      </c>
      <c r="AN118" s="24">
        <v>4</v>
      </c>
      <c r="AO118" s="24">
        <v>4</v>
      </c>
      <c r="AP118" s="24">
        <v>4</v>
      </c>
      <c r="AQ118" s="24">
        <v>4</v>
      </c>
      <c r="AR118" s="24" t="s">
        <v>247</v>
      </c>
      <c r="AS118" s="74" t="s">
        <v>247</v>
      </c>
    </row>
    <row r="119" spans="1:45">
      <c r="A119" s="306" t="s">
        <v>126</v>
      </c>
      <c r="B119" s="8" t="s">
        <v>127</v>
      </c>
      <c r="C119" s="22" t="s">
        <v>248</v>
      </c>
      <c r="D119" s="24" t="s">
        <v>249</v>
      </c>
      <c r="E119" s="23"/>
      <c r="F119" s="23"/>
      <c r="G119" s="23"/>
      <c r="H119" s="23"/>
      <c r="I119" s="75"/>
      <c r="J119" s="23"/>
      <c r="K119" s="23"/>
      <c r="L119" s="23"/>
      <c r="M119" s="23"/>
      <c r="N119" s="23"/>
      <c r="O119" s="23"/>
      <c r="P119" s="23"/>
      <c r="Q119" s="83"/>
      <c r="R119" s="23"/>
      <c r="S119" s="23"/>
      <c r="T119" s="76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77"/>
      <c r="AL119" s="23"/>
      <c r="AM119" s="23"/>
      <c r="AN119" s="23"/>
      <c r="AO119" s="23"/>
      <c r="AP119" s="23"/>
      <c r="AQ119" s="23"/>
      <c r="AR119" s="23"/>
      <c r="AS119" s="78"/>
    </row>
    <row r="120" spans="1:45">
      <c r="A120" s="304"/>
      <c r="B120" s="8" t="s">
        <v>128</v>
      </c>
      <c r="C120" s="22" t="s">
        <v>246</v>
      </c>
      <c r="D120" s="23"/>
      <c r="E120" s="24">
        <v>150.08000000000001</v>
      </c>
      <c r="F120" s="24">
        <v>150.52000000000001</v>
      </c>
      <c r="G120" s="24">
        <v>150.04</v>
      </c>
      <c r="H120" s="24">
        <v>150.04</v>
      </c>
      <c r="I120" s="71" t="s">
        <v>247</v>
      </c>
      <c r="J120" s="24" t="s">
        <v>420</v>
      </c>
      <c r="K120" s="24">
        <v>5</v>
      </c>
      <c r="L120" s="24" t="s">
        <v>247</v>
      </c>
      <c r="M120" s="24" t="s">
        <v>247</v>
      </c>
      <c r="N120" s="24" t="s">
        <v>247</v>
      </c>
      <c r="O120" s="24">
        <v>4</v>
      </c>
      <c r="P120" s="24">
        <v>100</v>
      </c>
      <c r="Q120" s="25">
        <v>4</v>
      </c>
      <c r="R120" s="24">
        <v>100</v>
      </c>
      <c r="S120" s="24" t="s">
        <v>247</v>
      </c>
      <c r="T120" s="72" t="s">
        <v>247</v>
      </c>
      <c r="U120" s="24">
        <v>0.16900000000000001</v>
      </c>
      <c r="V120" s="24">
        <v>0</v>
      </c>
      <c r="W120" s="24" t="s">
        <v>247</v>
      </c>
      <c r="X120" s="24">
        <v>8.9999999999999993E-3</v>
      </c>
      <c r="Y120" s="24">
        <v>0</v>
      </c>
      <c r="Z120" s="24" t="s">
        <v>247</v>
      </c>
      <c r="AA120" s="24" t="s">
        <v>247</v>
      </c>
      <c r="AB120" s="24" t="s">
        <v>247</v>
      </c>
      <c r="AC120" s="24" t="s">
        <v>247</v>
      </c>
      <c r="AD120" s="24" t="s">
        <v>247</v>
      </c>
      <c r="AE120" s="24" t="s">
        <v>247</v>
      </c>
      <c r="AF120" s="24" t="s">
        <v>247</v>
      </c>
      <c r="AG120" s="24" t="s">
        <v>247</v>
      </c>
      <c r="AH120" s="24" t="s">
        <v>247</v>
      </c>
      <c r="AI120" s="24" t="s">
        <v>247</v>
      </c>
      <c r="AJ120" s="24" t="s">
        <v>247</v>
      </c>
      <c r="AK120" s="73" t="s">
        <v>247</v>
      </c>
      <c r="AL120" s="24">
        <v>25</v>
      </c>
      <c r="AM120" s="24">
        <v>2</v>
      </c>
      <c r="AN120" s="24">
        <v>4</v>
      </c>
      <c r="AO120" s="24">
        <v>4</v>
      </c>
      <c r="AP120" s="24">
        <v>4</v>
      </c>
      <c r="AQ120" s="24">
        <v>4</v>
      </c>
      <c r="AR120" s="24" t="s">
        <v>247</v>
      </c>
      <c r="AS120" s="74" t="s">
        <v>247</v>
      </c>
    </row>
    <row r="121" spans="1:45">
      <c r="A121" s="304"/>
      <c r="B121" s="8" t="s">
        <v>129</v>
      </c>
      <c r="C121" s="22" t="s">
        <v>246</v>
      </c>
      <c r="D121" s="23"/>
      <c r="E121" s="24">
        <v>101.96</v>
      </c>
      <c r="F121" s="24">
        <v>100.68</v>
      </c>
      <c r="G121" s="24">
        <v>100.44</v>
      </c>
      <c r="H121" s="24">
        <v>100.44</v>
      </c>
      <c r="I121" s="71" t="s">
        <v>247</v>
      </c>
      <c r="J121" s="24" t="s">
        <v>420</v>
      </c>
      <c r="K121" s="24">
        <v>5</v>
      </c>
      <c r="L121" s="24" t="s">
        <v>247</v>
      </c>
      <c r="M121" s="24" t="s">
        <v>247</v>
      </c>
      <c r="N121" s="24" t="s">
        <v>247</v>
      </c>
      <c r="O121" s="24">
        <v>4</v>
      </c>
      <c r="P121" s="24">
        <v>100</v>
      </c>
      <c r="Q121" s="25">
        <v>4</v>
      </c>
      <c r="R121" s="24">
        <v>100</v>
      </c>
      <c r="S121" s="24" t="s">
        <v>247</v>
      </c>
      <c r="T121" s="72" t="s">
        <v>247</v>
      </c>
      <c r="U121" s="24">
        <v>8.7999999999999995E-2</v>
      </c>
      <c r="V121" s="24">
        <v>0</v>
      </c>
      <c r="W121" s="24" t="s">
        <v>247</v>
      </c>
      <c r="X121" s="24">
        <v>5.0000000000000001E-3</v>
      </c>
      <c r="Y121" s="24">
        <v>0</v>
      </c>
      <c r="Z121" s="24" t="s">
        <v>247</v>
      </c>
      <c r="AA121" s="24" t="s">
        <v>247</v>
      </c>
      <c r="AB121" s="24" t="s">
        <v>247</v>
      </c>
      <c r="AC121" s="24" t="s">
        <v>247</v>
      </c>
      <c r="AD121" s="24" t="s">
        <v>247</v>
      </c>
      <c r="AE121" s="24" t="s">
        <v>247</v>
      </c>
      <c r="AF121" s="24" t="s">
        <v>247</v>
      </c>
      <c r="AG121" s="24" t="s">
        <v>247</v>
      </c>
      <c r="AH121" s="24" t="s">
        <v>247</v>
      </c>
      <c r="AI121" s="24" t="s">
        <v>247</v>
      </c>
      <c r="AJ121" s="24" t="s">
        <v>247</v>
      </c>
      <c r="AK121" s="73" t="s">
        <v>247</v>
      </c>
      <c r="AL121" s="24">
        <v>25</v>
      </c>
      <c r="AM121" s="24">
        <v>2</v>
      </c>
      <c r="AN121" s="24">
        <v>9</v>
      </c>
      <c r="AO121" s="24">
        <v>9</v>
      </c>
      <c r="AP121" s="24">
        <v>9</v>
      </c>
      <c r="AQ121" s="24">
        <v>9</v>
      </c>
      <c r="AR121" s="24" t="s">
        <v>247</v>
      </c>
      <c r="AS121" s="74" t="s">
        <v>247</v>
      </c>
    </row>
    <row r="122" spans="1:45">
      <c r="A122" s="304"/>
      <c r="B122" s="8" t="s">
        <v>130</v>
      </c>
      <c r="C122" s="22" t="s">
        <v>246</v>
      </c>
      <c r="D122" s="23"/>
      <c r="E122" s="24">
        <v>100.24</v>
      </c>
      <c r="F122" s="24">
        <v>100.68</v>
      </c>
      <c r="G122" s="24">
        <v>100.44</v>
      </c>
      <c r="H122" s="24">
        <v>100.44</v>
      </c>
      <c r="I122" s="71" t="s">
        <v>247</v>
      </c>
      <c r="J122" s="24" t="s">
        <v>420</v>
      </c>
      <c r="K122" s="24">
        <v>5</v>
      </c>
      <c r="L122" s="24" t="s">
        <v>247</v>
      </c>
      <c r="M122" s="24" t="s">
        <v>247</v>
      </c>
      <c r="N122" s="24" t="s">
        <v>247</v>
      </c>
      <c r="O122" s="24">
        <v>4</v>
      </c>
      <c r="P122" s="24">
        <v>70</v>
      </c>
      <c r="Q122" s="25">
        <v>4</v>
      </c>
      <c r="R122" s="24">
        <v>70</v>
      </c>
      <c r="S122" s="24" t="s">
        <v>247</v>
      </c>
      <c r="T122" s="72" t="s">
        <v>247</v>
      </c>
      <c r="U122" s="24">
        <v>7.5999999999999998E-2</v>
      </c>
      <c r="V122" s="24">
        <v>0</v>
      </c>
      <c r="W122" s="24" t="s">
        <v>247</v>
      </c>
      <c r="X122" s="24">
        <v>1E-3</v>
      </c>
      <c r="Y122" s="24">
        <v>0</v>
      </c>
      <c r="Z122" s="24" t="s">
        <v>247</v>
      </c>
      <c r="AA122" s="24" t="s">
        <v>247</v>
      </c>
      <c r="AB122" s="24" t="s">
        <v>247</v>
      </c>
      <c r="AC122" s="24" t="s">
        <v>247</v>
      </c>
      <c r="AD122" s="24" t="s">
        <v>247</v>
      </c>
      <c r="AE122" s="24" t="s">
        <v>247</v>
      </c>
      <c r="AF122" s="24" t="s">
        <v>247</v>
      </c>
      <c r="AG122" s="24" t="s">
        <v>247</v>
      </c>
      <c r="AH122" s="24" t="s">
        <v>247</v>
      </c>
      <c r="AI122" s="24" t="s">
        <v>247</v>
      </c>
      <c r="AJ122" s="24" t="s">
        <v>247</v>
      </c>
      <c r="AK122" s="73" t="s">
        <v>247</v>
      </c>
      <c r="AL122" s="24">
        <v>25</v>
      </c>
      <c r="AM122" s="24">
        <v>2</v>
      </c>
      <c r="AN122" s="24">
        <v>5</v>
      </c>
      <c r="AO122" s="24">
        <v>5</v>
      </c>
      <c r="AP122" s="24">
        <v>4</v>
      </c>
      <c r="AQ122" s="24">
        <v>5</v>
      </c>
      <c r="AR122" s="24" t="s">
        <v>247</v>
      </c>
      <c r="AS122" s="74" t="s">
        <v>247</v>
      </c>
    </row>
    <row r="123" spans="1:45">
      <c r="A123" s="304"/>
      <c r="B123" s="8" t="s">
        <v>131</v>
      </c>
      <c r="C123" s="22" t="s">
        <v>246</v>
      </c>
      <c r="D123" s="23"/>
      <c r="E123" s="24">
        <v>104.24</v>
      </c>
      <c r="F123" s="24">
        <v>100.68</v>
      </c>
      <c r="G123" s="24">
        <v>100.44</v>
      </c>
      <c r="H123" s="24">
        <v>100.44</v>
      </c>
      <c r="I123" s="71" t="s">
        <v>247</v>
      </c>
      <c r="J123" s="24" t="s">
        <v>420</v>
      </c>
      <c r="K123" s="24">
        <v>5</v>
      </c>
      <c r="L123" s="24" t="s">
        <v>247</v>
      </c>
      <c r="M123" s="24" t="s">
        <v>247</v>
      </c>
      <c r="N123" s="24" t="s">
        <v>247</v>
      </c>
      <c r="O123" s="24">
        <v>4</v>
      </c>
      <c r="P123" s="24">
        <v>100</v>
      </c>
      <c r="Q123" s="25">
        <v>4</v>
      </c>
      <c r="R123" s="24">
        <v>100</v>
      </c>
      <c r="S123" s="24" t="s">
        <v>247</v>
      </c>
      <c r="T123" s="72" t="s">
        <v>247</v>
      </c>
      <c r="U123" s="24">
        <v>0.185</v>
      </c>
      <c r="V123" s="24">
        <v>0</v>
      </c>
      <c r="W123" s="24" t="s">
        <v>247</v>
      </c>
      <c r="X123" s="24">
        <v>8.9999999999999993E-3</v>
      </c>
      <c r="Y123" s="24">
        <v>0</v>
      </c>
      <c r="Z123" s="24" t="s">
        <v>247</v>
      </c>
      <c r="AA123" s="24" t="s">
        <v>247</v>
      </c>
      <c r="AB123" s="24" t="s">
        <v>247</v>
      </c>
      <c r="AC123" s="24" t="s">
        <v>247</v>
      </c>
      <c r="AD123" s="24" t="s">
        <v>247</v>
      </c>
      <c r="AE123" s="24" t="s">
        <v>247</v>
      </c>
      <c r="AF123" s="24" t="s">
        <v>247</v>
      </c>
      <c r="AG123" s="24" t="s">
        <v>247</v>
      </c>
      <c r="AH123" s="24" t="s">
        <v>247</v>
      </c>
      <c r="AI123" s="24" t="s">
        <v>247</v>
      </c>
      <c r="AJ123" s="24" t="s">
        <v>247</v>
      </c>
      <c r="AK123" s="73" t="s">
        <v>247</v>
      </c>
      <c r="AL123" s="24">
        <v>25</v>
      </c>
      <c r="AM123" s="24">
        <v>2</v>
      </c>
      <c r="AN123" s="24">
        <v>16</v>
      </c>
      <c r="AO123" s="24">
        <v>16</v>
      </c>
      <c r="AP123" s="24">
        <v>8</v>
      </c>
      <c r="AQ123" s="24">
        <v>8</v>
      </c>
      <c r="AR123" s="24" t="s">
        <v>247</v>
      </c>
      <c r="AS123" s="74" t="s">
        <v>247</v>
      </c>
    </row>
    <row r="124" spans="1:45">
      <c r="A124" s="304"/>
      <c r="B124" s="8" t="s">
        <v>132</v>
      </c>
      <c r="C124" s="22" t="s">
        <v>246</v>
      </c>
      <c r="D124" s="23"/>
      <c r="E124" s="24">
        <v>101.56</v>
      </c>
      <c r="F124" s="24">
        <v>100.68</v>
      </c>
      <c r="G124" s="24">
        <v>100.44</v>
      </c>
      <c r="H124" s="24">
        <v>100.44</v>
      </c>
      <c r="I124" s="71" t="s">
        <v>247</v>
      </c>
      <c r="J124" s="24" t="s">
        <v>420</v>
      </c>
      <c r="K124" s="24">
        <v>5</v>
      </c>
      <c r="L124" s="24" t="s">
        <v>247</v>
      </c>
      <c r="M124" s="24" t="s">
        <v>247</v>
      </c>
      <c r="N124" s="24" t="s">
        <v>247</v>
      </c>
      <c r="O124" s="24">
        <v>4</v>
      </c>
      <c r="P124" s="24">
        <v>100</v>
      </c>
      <c r="Q124" s="25">
        <v>4</v>
      </c>
      <c r="R124" s="24">
        <v>100</v>
      </c>
      <c r="S124" s="24" t="s">
        <v>247</v>
      </c>
      <c r="T124" s="72" t="s">
        <v>247</v>
      </c>
      <c r="U124" s="24">
        <v>0.156</v>
      </c>
      <c r="V124" s="24">
        <v>0</v>
      </c>
      <c r="W124" s="24" t="s">
        <v>247</v>
      </c>
      <c r="X124" s="24">
        <v>6.0000000000000001E-3</v>
      </c>
      <c r="Y124" s="24">
        <v>0</v>
      </c>
      <c r="Z124" s="24" t="s">
        <v>247</v>
      </c>
      <c r="AA124" s="24" t="s">
        <v>247</v>
      </c>
      <c r="AB124" s="24" t="s">
        <v>247</v>
      </c>
      <c r="AC124" s="24" t="s">
        <v>247</v>
      </c>
      <c r="AD124" s="24" t="s">
        <v>247</v>
      </c>
      <c r="AE124" s="24" t="s">
        <v>247</v>
      </c>
      <c r="AF124" s="24" t="s">
        <v>247</v>
      </c>
      <c r="AG124" s="24" t="s">
        <v>247</v>
      </c>
      <c r="AH124" s="24" t="s">
        <v>247</v>
      </c>
      <c r="AI124" s="24" t="s">
        <v>247</v>
      </c>
      <c r="AJ124" s="24" t="s">
        <v>247</v>
      </c>
      <c r="AK124" s="73" t="s">
        <v>247</v>
      </c>
      <c r="AL124" s="24">
        <v>25</v>
      </c>
      <c r="AM124" s="24">
        <v>2</v>
      </c>
      <c r="AN124" s="24">
        <v>9</v>
      </c>
      <c r="AO124" s="24">
        <v>9</v>
      </c>
      <c r="AP124" s="24">
        <v>8</v>
      </c>
      <c r="AQ124" s="24">
        <v>8</v>
      </c>
      <c r="AR124" s="24" t="s">
        <v>247</v>
      </c>
      <c r="AS124" s="74" t="s">
        <v>247</v>
      </c>
    </row>
    <row r="125" spans="1:45">
      <c r="A125" s="304"/>
      <c r="B125" s="8" t="s">
        <v>133</v>
      </c>
      <c r="C125" s="22" t="s">
        <v>252</v>
      </c>
      <c r="D125" s="23"/>
      <c r="E125" s="24">
        <v>103.34</v>
      </c>
      <c r="F125" s="24">
        <v>100.68</v>
      </c>
      <c r="G125" s="24">
        <v>100.44</v>
      </c>
      <c r="H125" s="24">
        <v>100.44</v>
      </c>
      <c r="I125" s="71" t="s">
        <v>247</v>
      </c>
      <c r="J125" s="24" t="s">
        <v>420</v>
      </c>
      <c r="K125" s="24">
        <v>5</v>
      </c>
      <c r="L125" s="24" t="s">
        <v>247</v>
      </c>
      <c r="M125" s="24" t="s">
        <v>247</v>
      </c>
      <c r="N125" s="24" t="s">
        <v>247</v>
      </c>
      <c r="O125" s="24">
        <v>4</v>
      </c>
      <c r="P125" s="24">
        <v>100</v>
      </c>
      <c r="Q125" s="25">
        <v>4</v>
      </c>
      <c r="R125" s="24">
        <v>100</v>
      </c>
      <c r="S125" s="24" t="s">
        <v>247</v>
      </c>
      <c r="T125" s="72" t="s">
        <v>247</v>
      </c>
      <c r="U125" s="24">
        <v>6.4000000000000001E-2</v>
      </c>
      <c r="V125" s="24">
        <v>0</v>
      </c>
      <c r="W125" s="24" t="s">
        <v>247</v>
      </c>
      <c r="X125" s="24">
        <v>4.0000000000000001E-3</v>
      </c>
      <c r="Y125" s="24">
        <v>0</v>
      </c>
      <c r="Z125" s="24" t="s">
        <v>247</v>
      </c>
      <c r="AA125" s="24" t="s">
        <v>247</v>
      </c>
      <c r="AB125" s="24" t="s">
        <v>247</v>
      </c>
      <c r="AC125" s="24" t="s">
        <v>247</v>
      </c>
      <c r="AD125" s="24" t="s">
        <v>247</v>
      </c>
      <c r="AE125" s="24" t="s">
        <v>247</v>
      </c>
      <c r="AF125" s="24" t="s">
        <v>247</v>
      </c>
      <c r="AG125" s="24" t="s">
        <v>247</v>
      </c>
      <c r="AH125" s="24" t="s">
        <v>247</v>
      </c>
      <c r="AI125" s="24" t="s">
        <v>247</v>
      </c>
      <c r="AJ125" s="24" t="s">
        <v>247</v>
      </c>
      <c r="AK125" s="73" t="s">
        <v>247</v>
      </c>
      <c r="AL125" s="24">
        <v>25</v>
      </c>
      <c r="AM125" s="24">
        <v>2</v>
      </c>
      <c r="AN125" s="24">
        <v>4</v>
      </c>
      <c r="AO125" s="24">
        <v>4</v>
      </c>
      <c r="AP125" s="24">
        <v>8</v>
      </c>
      <c r="AQ125" s="24">
        <v>8</v>
      </c>
      <c r="AR125" s="24" t="s">
        <v>247</v>
      </c>
      <c r="AS125" s="74" t="s">
        <v>247</v>
      </c>
    </row>
    <row r="126" spans="1:45">
      <c r="A126" s="304"/>
      <c r="B126" s="8" t="s">
        <v>134</v>
      </c>
      <c r="C126" s="22" t="s">
        <v>248</v>
      </c>
      <c r="D126" s="24" t="s">
        <v>249</v>
      </c>
      <c r="E126" s="23"/>
      <c r="F126" s="23"/>
      <c r="G126" s="23"/>
      <c r="H126" s="23"/>
      <c r="I126" s="75"/>
      <c r="J126" s="23"/>
      <c r="K126" s="23"/>
      <c r="L126" s="23"/>
      <c r="M126" s="23"/>
      <c r="N126" s="23"/>
      <c r="O126" s="23"/>
      <c r="P126" s="23"/>
      <c r="Q126" s="83"/>
      <c r="R126" s="23"/>
      <c r="S126" s="23"/>
      <c r="T126" s="76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77"/>
      <c r="AL126" s="23"/>
      <c r="AM126" s="23"/>
      <c r="AN126" s="23"/>
      <c r="AO126" s="23"/>
      <c r="AP126" s="23"/>
      <c r="AQ126" s="23"/>
      <c r="AR126" s="23"/>
      <c r="AS126" s="78"/>
    </row>
    <row r="127" spans="1:45">
      <c r="A127" s="304"/>
      <c r="B127" s="8" t="s">
        <v>135</v>
      </c>
      <c r="C127" s="22" t="s">
        <v>246</v>
      </c>
      <c r="D127" s="23"/>
      <c r="E127" s="24">
        <v>100.24</v>
      </c>
      <c r="F127" s="24">
        <v>100.68</v>
      </c>
      <c r="G127" s="24">
        <v>100.44</v>
      </c>
      <c r="H127" s="24">
        <v>100.44</v>
      </c>
      <c r="I127" s="71" t="s">
        <v>247</v>
      </c>
      <c r="J127" s="24" t="s">
        <v>420</v>
      </c>
      <c r="K127" s="24">
        <v>5</v>
      </c>
      <c r="L127" s="24" t="s">
        <v>247</v>
      </c>
      <c r="M127" s="24" t="s">
        <v>247</v>
      </c>
      <c r="N127" s="24" t="s">
        <v>247</v>
      </c>
      <c r="O127" s="24">
        <v>4</v>
      </c>
      <c r="P127" s="24">
        <v>80</v>
      </c>
      <c r="Q127" s="25">
        <v>4</v>
      </c>
      <c r="R127" s="24">
        <v>80</v>
      </c>
      <c r="S127" s="24" t="s">
        <v>247</v>
      </c>
      <c r="T127" s="72" t="s">
        <v>247</v>
      </c>
      <c r="U127" s="24">
        <v>0.13900000000000001</v>
      </c>
      <c r="V127" s="24">
        <v>0</v>
      </c>
      <c r="W127" s="24" t="s">
        <v>247</v>
      </c>
      <c r="X127" s="24">
        <v>0</v>
      </c>
      <c r="Y127" s="24">
        <v>0</v>
      </c>
      <c r="Z127" s="24" t="s">
        <v>247</v>
      </c>
      <c r="AA127" s="24" t="s">
        <v>247</v>
      </c>
      <c r="AB127" s="24" t="s">
        <v>247</v>
      </c>
      <c r="AC127" s="24" t="s">
        <v>247</v>
      </c>
      <c r="AD127" s="24" t="s">
        <v>247</v>
      </c>
      <c r="AE127" s="24" t="s">
        <v>247</v>
      </c>
      <c r="AF127" s="24" t="s">
        <v>247</v>
      </c>
      <c r="AG127" s="24" t="s">
        <v>247</v>
      </c>
      <c r="AH127" s="24" t="s">
        <v>247</v>
      </c>
      <c r="AI127" s="24" t="s">
        <v>247</v>
      </c>
      <c r="AJ127" s="24" t="s">
        <v>247</v>
      </c>
      <c r="AK127" s="73" t="s">
        <v>247</v>
      </c>
      <c r="AL127" s="24">
        <v>25</v>
      </c>
      <c r="AM127" s="24">
        <v>2</v>
      </c>
      <c r="AN127" s="24">
        <v>11</v>
      </c>
      <c r="AO127" s="24">
        <v>11</v>
      </c>
      <c r="AP127" s="24">
        <v>5</v>
      </c>
      <c r="AQ127" s="24">
        <v>5</v>
      </c>
      <c r="AR127" s="24" t="s">
        <v>247</v>
      </c>
      <c r="AS127" s="74" t="s">
        <v>247</v>
      </c>
    </row>
    <row r="128" spans="1:45">
      <c r="A128" s="304"/>
      <c r="B128" s="8" t="s">
        <v>136</v>
      </c>
      <c r="C128" s="22" t="s">
        <v>252</v>
      </c>
      <c r="D128" s="23"/>
      <c r="E128" s="24">
        <v>100.8</v>
      </c>
      <c r="F128" s="24">
        <v>100.68</v>
      </c>
      <c r="G128" s="24">
        <v>100.44</v>
      </c>
      <c r="H128" s="24">
        <v>100.44</v>
      </c>
      <c r="I128" s="71" t="s">
        <v>247</v>
      </c>
      <c r="J128" s="24" t="s">
        <v>420</v>
      </c>
      <c r="K128" s="24">
        <v>5</v>
      </c>
      <c r="L128" s="24" t="s">
        <v>247</v>
      </c>
      <c r="M128" s="24" t="s">
        <v>247</v>
      </c>
      <c r="N128" s="24" t="s">
        <v>247</v>
      </c>
      <c r="O128" s="24">
        <v>4</v>
      </c>
      <c r="P128" s="24">
        <v>80</v>
      </c>
      <c r="Q128" s="25">
        <v>4</v>
      </c>
      <c r="R128" s="24">
        <v>80</v>
      </c>
      <c r="S128" s="24" t="s">
        <v>247</v>
      </c>
      <c r="T128" s="72" t="s">
        <v>247</v>
      </c>
      <c r="U128" s="24">
        <v>9.5000000000000001E-2</v>
      </c>
      <c r="V128" s="24">
        <v>0</v>
      </c>
      <c r="W128" s="24" t="s">
        <v>247</v>
      </c>
      <c r="X128" s="24">
        <v>2E-3</v>
      </c>
      <c r="Y128" s="24">
        <v>0</v>
      </c>
      <c r="Z128" s="24" t="s">
        <v>247</v>
      </c>
      <c r="AA128" s="24" t="s">
        <v>247</v>
      </c>
      <c r="AB128" s="24" t="s">
        <v>247</v>
      </c>
      <c r="AC128" s="24" t="s">
        <v>247</v>
      </c>
      <c r="AD128" s="24" t="s">
        <v>247</v>
      </c>
      <c r="AE128" s="24" t="s">
        <v>247</v>
      </c>
      <c r="AF128" s="24" t="s">
        <v>247</v>
      </c>
      <c r="AG128" s="24" t="s">
        <v>247</v>
      </c>
      <c r="AH128" s="24" t="s">
        <v>247</v>
      </c>
      <c r="AI128" s="24" t="s">
        <v>247</v>
      </c>
      <c r="AJ128" s="24" t="s">
        <v>247</v>
      </c>
      <c r="AK128" s="73" t="s">
        <v>247</v>
      </c>
      <c r="AL128" s="24">
        <v>26</v>
      </c>
      <c r="AM128" s="24">
        <v>2</v>
      </c>
      <c r="AN128" s="24">
        <v>8</v>
      </c>
      <c r="AO128" s="24">
        <v>10</v>
      </c>
      <c r="AP128" s="24">
        <v>5</v>
      </c>
      <c r="AQ128" s="24">
        <v>5</v>
      </c>
      <c r="AR128" s="24" t="s">
        <v>247</v>
      </c>
      <c r="AS128" s="74" t="s">
        <v>247</v>
      </c>
    </row>
    <row r="129" spans="1:45">
      <c r="A129" s="304"/>
      <c r="B129" s="8" t="s">
        <v>137</v>
      </c>
      <c r="C129" s="22" t="s">
        <v>248</v>
      </c>
      <c r="D129" s="24" t="s">
        <v>249</v>
      </c>
      <c r="E129" s="23"/>
      <c r="F129" s="23"/>
      <c r="G129" s="23"/>
      <c r="H129" s="23"/>
      <c r="I129" s="75"/>
      <c r="J129" s="23"/>
      <c r="K129" s="23"/>
      <c r="L129" s="23"/>
      <c r="M129" s="23"/>
      <c r="N129" s="23"/>
      <c r="O129" s="23"/>
      <c r="P129" s="23"/>
      <c r="Q129" s="83"/>
      <c r="R129" s="23"/>
      <c r="S129" s="23"/>
      <c r="T129" s="76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77"/>
      <c r="AL129" s="23"/>
      <c r="AM129" s="23"/>
      <c r="AN129" s="23"/>
      <c r="AO129" s="23"/>
      <c r="AP129" s="23"/>
      <c r="AQ129" s="23"/>
      <c r="AR129" s="23"/>
      <c r="AS129" s="78"/>
    </row>
    <row r="130" spans="1:45">
      <c r="A130" s="304"/>
      <c r="B130" s="8" t="s">
        <v>138</v>
      </c>
      <c r="C130" s="22" t="s">
        <v>248</v>
      </c>
      <c r="D130" s="24" t="s">
        <v>249</v>
      </c>
      <c r="E130" s="23"/>
      <c r="F130" s="23"/>
      <c r="G130" s="23"/>
      <c r="H130" s="23"/>
      <c r="I130" s="75"/>
      <c r="J130" s="23"/>
      <c r="K130" s="23"/>
      <c r="L130" s="23"/>
      <c r="M130" s="23"/>
      <c r="N130" s="23"/>
      <c r="O130" s="23"/>
      <c r="P130" s="23"/>
      <c r="Q130" s="83"/>
      <c r="R130" s="23"/>
      <c r="S130" s="23"/>
      <c r="T130" s="76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77"/>
      <c r="AL130" s="23"/>
      <c r="AM130" s="23"/>
      <c r="AN130" s="23"/>
      <c r="AO130" s="23"/>
      <c r="AP130" s="23"/>
      <c r="AQ130" s="23"/>
      <c r="AR130" s="23"/>
      <c r="AS130" s="78"/>
    </row>
    <row r="131" spans="1:45">
      <c r="A131" s="304"/>
      <c r="B131" s="8" t="s">
        <v>139</v>
      </c>
      <c r="C131" s="22" t="s">
        <v>248</v>
      </c>
      <c r="D131" s="24" t="s">
        <v>249</v>
      </c>
      <c r="E131" s="23"/>
      <c r="F131" s="23"/>
      <c r="G131" s="23"/>
      <c r="H131" s="23"/>
      <c r="I131" s="75"/>
      <c r="J131" s="23"/>
      <c r="K131" s="23"/>
      <c r="L131" s="23"/>
      <c r="M131" s="23"/>
      <c r="N131" s="23"/>
      <c r="O131" s="23"/>
      <c r="P131" s="23"/>
      <c r="Q131" s="83"/>
      <c r="R131" s="23"/>
      <c r="S131" s="23"/>
      <c r="T131" s="76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77"/>
      <c r="AL131" s="23"/>
      <c r="AM131" s="23"/>
      <c r="AN131" s="23"/>
      <c r="AO131" s="23"/>
      <c r="AP131" s="23"/>
      <c r="AQ131" s="23"/>
      <c r="AR131" s="23"/>
      <c r="AS131" s="78"/>
    </row>
    <row r="132" spans="1:45">
      <c r="A132" s="304"/>
      <c r="B132" s="8" t="s">
        <v>140</v>
      </c>
      <c r="C132" s="22" t="s">
        <v>246</v>
      </c>
      <c r="D132" s="23"/>
      <c r="E132" s="24">
        <v>100.24</v>
      </c>
      <c r="F132" s="24">
        <v>100.68</v>
      </c>
      <c r="G132" s="24">
        <v>100.44</v>
      </c>
      <c r="H132" s="24">
        <v>100.44</v>
      </c>
      <c r="I132" s="71" t="s">
        <v>247</v>
      </c>
      <c r="J132" s="24" t="s">
        <v>420</v>
      </c>
      <c r="K132" s="24">
        <v>5</v>
      </c>
      <c r="L132" s="24" t="s">
        <v>247</v>
      </c>
      <c r="M132" s="24" t="s">
        <v>247</v>
      </c>
      <c r="N132" s="24" t="s">
        <v>247</v>
      </c>
      <c r="O132" s="24">
        <v>4</v>
      </c>
      <c r="P132" s="24">
        <v>100</v>
      </c>
      <c r="Q132" s="25">
        <v>4</v>
      </c>
      <c r="R132" s="24">
        <v>100</v>
      </c>
      <c r="S132" s="24" t="s">
        <v>247</v>
      </c>
      <c r="T132" s="72" t="s">
        <v>247</v>
      </c>
      <c r="U132" s="24">
        <v>0.128</v>
      </c>
      <c r="V132" s="24">
        <v>0</v>
      </c>
      <c r="W132" s="24" t="s">
        <v>247</v>
      </c>
      <c r="X132" s="24">
        <v>8.9999999999999993E-3</v>
      </c>
      <c r="Y132" s="24">
        <v>0</v>
      </c>
      <c r="Z132" s="24" t="s">
        <v>247</v>
      </c>
      <c r="AA132" s="24" t="s">
        <v>247</v>
      </c>
      <c r="AB132" s="24" t="s">
        <v>247</v>
      </c>
      <c r="AC132" s="24" t="s">
        <v>247</v>
      </c>
      <c r="AD132" s="24" t="s">
        <v>247</v>
      </c>
      <c r="AE132" s="24" t="s">
        <v>247</v>
      </c>
      <c r="AF132" s="24" t="s">
        <v>247</v>
      </c>
      <c r="AG132" s="24" t="s">
        <v>247</v>
      </c>
      <c r="AH132" s="24" t="s">
        <v>247</v>
      </c>
      <c r="AI132" s="24" t="s">
        <v>247</v>
      </c>
      <c r="AJ132" s="24" t="s">
        <v>247</v>
      </c>
      <c r="AK132" s="73" t="s">
        <v>247</v>
      </c>
      <c r="AL132" s="24">
        <v>25</v>
      </c>
      <c r="AM132" s="24">
        <v>2</v>
      </c>
      <c r="AN132" s="24">
        <v>2</v>
      </c>
      <c r="AO132" s="24">
        <v>2</v>
      </c>
      <c r="AP132" s="24">
        <v>5</v>
      </c>
      <c r="AQ132" s="24">
        <v>5</v>
      </c>
      <c r="AR132" s="24" t="s">
        <v>247</v>
      </c>
      <c r="AS132" s="74" t="s">
        <v>247</v>
      </c>
    </row>
    <row r="133" spans="1:45">
      <c r="A133" s="304"/>
      <c r="B133" s="8" t="s">
        <v>141</v>
      </c>
      <c r="C133" s="22" t="s">
        <v>246</v>
      </c>
      <c r="D133" s="23"/>
      <c r="E133" s="24">
        <v>101.2</v>
      </c>
      <c r="F133" s="24">
        <v>100.68</v>
      </c>
      <c r="G133" s="24">
        <v>100.44</v>
      </c>
      <c r="H133" s="24">
        <v>100.44</v>
      </c>
      <c r="I133" s="71" t="s">
        <v>247</v>
      </c>
      <c r="J133" s="24" t="s">
        <v>420</v>
      </c>
      <c r="K133" s="24">
        <v>5</v>
      </c>
      <c r="L133" s="24" t="s">
        <v>247</v>
      </c>
      <c r="M133" s="24" t="s">
        <v>247</v>
      </c>
      <c r="N133" s="24" t="s">
        <v>247</v>
      </c>
      <c r="O133" s="24">
        <v>4</v>
      </c>
      <c r="P133" s="24">
        <v>100</v>
      </c>
      <c r="Q133" s="25">
        <v>4</v>
      </c>
      <c r="R133" s="24">
        <v>100</v>
      </c>
      <c r="S133" s="24" t="s">
        <v>247</v>
      </c>
      <c r="T133" s="72" t="s">
        <v>247</v>
      </c>
      <c r="U133" s="24">
        <v>2.3E-2</v>
      </c>
      <c r="V133" s="24">
        <v>0</v>
      </c>
      <c r="W133" s="24" t="s">
        <v>247</v>
      </c>
      <c r="X133" s="24">
        <v>3.0000000000000001E-3</v>
      </c>
      <c r="Y133" s="24">
        <v>0</v>
      </c>
      <c r="Z133" s="24" t="s">
        <v>247</v>
      </c>
      <c r="AA133" s="24" t="s">
        <v>247</v>
      </c>
      <c r="AB133" s="24" t="s">
        <v>247</v>
      </c>
      <c r="AC133" s="24" t="s">
        <v>247</v>
      </c>
      <c r="AD133" s="24" t="s">
        <v>247</v>
      </c>
      <c r="AE133" s="24" t="s">
        <v>247</v>
      </c>
      <c r="AF133" s="24" t="s">
        <v>247</v>
      </c>
      <c r="AG133" s="24" t="s">
        <v>247</v>
      </c>
      <c r="AH133" s="24" t="s">
        <v>247</v>
      </c>
      <c r="AI133" s="24" t="s">
        <v>247</v>
      </c>
      <c r="AJ133" s="24" t="s">
        <v>247</v>
      </c>
      <c r="AK133" s="73" t="s">
        <v>247</v>
      </c>
      <c r="AL133" s="24">
        <v>25</v>
      </c>
      <c r="AM133" s="24">
        <v>2</v>
      </c>
      <c r="AN133" s="24">
        <v>5</v>
      </c>
      <c r="AO133" s="24">
        <v>5</v>
      </c>
      <c r="AP133" s="24">
        <v>5</v>
      </c>
      <c r="AQ133" s="24">
        <v>5</v>
      </c>
      <c r="AR133" s="24" t="s">
        <v>247</v>
      </c>
      <c r="AS133" s="74" t="s">
        <v>247</v>
      </c>
    </row>
    <row r="134" spans="1:45">
      <c r="A134" s="305"/>
      <c r="B134" s="8" t="s">
        <v>142</v>
      </c>
      <c r="C134" s="22" t="s">
        <v>248</v>
      </c>
      <c r="D134" s="24" t="s">
        <v>249</v>
      </c>
      <c r="E134" s="23"/>
      <c r="F134" s="23"/>
      <c r="G134" s="23"/>
      <c r="H134" s="23"/>
      <c r="I134" s="75"/>
      <c r="J134" s="23"/>
      <c r="K134" s="23"/>
      <c r="L134" s="23"/>
      <c r="M134" s="23"/>
      <c r="N134" s="23"/>
      <c r="O134" s="23"/>
      <c r="P134" s="23"/>
      <c r="Q134" s="83"/>
      <c r="R134" s="23"/>
      <c r="S134" s="23"/>
      <c r="T134" s="76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77"/>
      <c r="AL134" s="23"/>
      <c r="AM134" s="23"/>
      <c r="AN134" s="23"/>
      <c r="AO134" s="23"/>
      <c r="AP134" s="23"/>
      <c r="AQ134" s="23"/>
      <c r="AR134" s="23"/>
      <c r="AS134" s="78"/>
    </row>
    <row r="135" spans="1:45">
      <c r="A135" s="307" t="s">
        <v>143</v>
      </c>
      <c r="B135" s="40" t="s">
        <v>144</v>
      </c>
      <c r="C135" s="22" t="s">
        <v>246</v>
      </c>
      <c r="D135" s="23"/>
      <c r="E135" s="24">
        <v>100.94</v>
      </c>
      <c r="F135" s="24">
        <v>100.68</v>
      </c>
      <c r="G135" s="24">
        <v>100.44</v>
      </c>
      <c r="H135" s="24">
        <v>100.44</v>
      </c>
      <c r="I135" s="71" t="s">
        <v>247</v>
      </c>
      <c r="J135" s="24" t="s">
        <v>420</v>
      </c>
      <c r="K135" s="24">
        <v>5</v>
      </c>
      <c r="L135" s="24" t="s">
        <v>247</v>
      </c>
      <c r="M135" s="24" t="s">
        <v>247</v>
      </c>
      <c r="N135" s="24" t="s">
        <v>247</v>
      </c>
      <c r="O135" s="24">
        <v>4</v>
      </c>
      <c r="P135" s="24">
        <v>120</v>
      </c>
      <c r="Q135" s="25">
        <v>4</v>
      </c>
      <c r="R135" s="24">
        <v>100</v>
      </c>
      <c r="S135" s="24" t="s">
        <v>247</v>
      </c>
      <c r="T135" s="72" t="s">
        <v>247</v>
      </c>
      <c r="U135" s="24">
        <v>0.441</v>
      </c>
      <c r="V135" s="24">
        <v>0</v>
      </c>
      <c r="W135" s="24" t="s">
        <v>247</v>
      </c>
      <c r="X135" s="24">
        <v>6.0000000000000001E-3</v>
      </c>
      <c r="Y135" s="24">
        <v>0</v>
      </c>
      <c r="Z135" s="24" t="s">
        <v>247</v>
      </c>
      <c r="AA135" s="24" t="s">
        <v>247</v>
      </c>
      <c r="AB135" s="24" t="s">
        <v>247</v>
      </c>
      <c r="AC135" s="24" t="s">
        <v>247</v>
      </c>
      <c r="AD135" s="24" t="s">
        <v>247</v>
      </c>
      <c r="AE135" s="24" t="s">
        <v>247</v>
      </c>
      <c r="AF135" s="24" t="s">
        <v>247</v>
      </c>
      <c r="AG135" s="24" t="s">
        <v>247</v>
      </c>
      <c r="AH135" s="24" t="s">
        <v>247</v>
      </c>
      <c r="AI135" s="24" t="s">
        <v>247</v>
      </c>
      <c r="AJ135" s="24" t="s">
        <v>247</v>
      </c>
      <c r="AK135" s="73" t="s">
        <v>247</v>
      </c>
      <c r="AL135" s="24">
        <v>25</v>
      </c>
      <c r="AM135" s="24">
        <v>2</v>
      </c>
      <c r="AN135" s="24">
        <v>6</v>
      </c>
      <c r="AO135" s="24">
        <v>6</v>
      </c>
      <c r="AP135" s="24">
        <v>6</v>
      </c>
      <c r="AQ135" s="24">
        <v>6</v>
      </c>
      <c r="AR135" s="24" t="s">
        <v>247</v>
      </c>
      <c r="AS135" s="74" t="s">
        <v>247</v>
      </c>
    </row>
    <row r="136" spans="1:45">
      <c r="A136" s="304"/>
      <c r="B136" s="41" t="s">
        <v>145</v>
      </c>
      <c r="C136" s="22" t="s">
        <v>248</v>
      </c>
      <c r="D136" s="24" t="s">
        <v>249</v>
      </c>
      <c r="E136" s="23"/>
      <c r="F136" s="23"/>
      <c r="G136" s="23"/>
      <c r="H136" s="23"/>
      <c r="I136" s="75"/>
      <c r="J136" s="23"/>
      <c r="K136" s="23"/>
      <c r="L136" s="23"/>
      <c r="M136" s="23"/>
      <c r="N136" s="23"/>
      <c r="O136" s="23"/>
      <c r="P136" s="23"/>
      <c r="Q136" s="83"/>
      <c r="R136" s="23"/>
      <c r="S136" s="23"/>
      <c r="T136" s="76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77"/>
      <c r="AL136" s="23"/>
      <c r="AM136" s="23"/>
      <c r="AN136" s="23"/>
      <c r="AO136" s="23"/>
      <c r="AP136" s="23"/>
      <c r="AQ136" s="23"/>
      <c r="AR136" s="23"/>
      <c r="AS136" s="78"/>
    </row>
    <row r="137" spans="1:45">
      <c r="A137" s="304"/>
      <c r="B137" s="40" t="s">
        <v>146</v>
      </c>
      <c r="C137" s="22" t="s">
        <v>246</v>
      </c>
      <c r="D137" s="23"/>
      <c r="E137" s="24">
        <v>100.24</v>
      </c>
      <c r="F137" s="24">
        <v>100.68</v>
      </c>
      <c r="G137" s="24">
        <v>100.44</v>
      </c>
      <c r="H137" s="24">
        <v>100.44</v>
      </c>
      <c r="I137" s="71" t="s">
        <v>247</v>
      </c>
      <c r="J137" s="24" t="s">
        <v>420</v>
      </c>
      <c r="K137" s="24">
        <v>5</v>
      </c>
      <c r="L137" s="24" t="s">
        <v>247</v>
      </c>
      <c r="M137" s="24" t="s">
        <v>247</v>
      </c>
      <c r="N137" s="24" t="s">
        <v>247</v>
      </c>
      <c r="O137" s="24">
        <v>4</v>
      </c>
      <c r="P137" s="24">
        <v>100</v>
      </c>
      <c r="Q137" s="25">
        <v>4</v>
      </c>
      <c r="R137" s="24">
        <v>100</v>
      </c>
      <c r="S137" s="24" t="s">
        <v>247</v>
      </c>
      <c r="T137" s="72" t="s">
        <v>247</v>
      </c>
      <c r="U137" s="24">
        <v>0.96499999999999997</v>
      </c>
      <c r="V137" s="24">
        <v>0</v>
      </c>
      <c r="W137" s="24" t="s">
        <v>247</v>
      </c>
      <c r="X137" s="24">
        <v>3.0000000000000001E-3</v>
      </c>
      <c r="Y137" s="24">
        <v>0</v>
      </c>
      <c r="Z137" s="24" t="s">
        <v>247</v>
      </c>
      <c r="AA137" s="24" t="s">
        <v>247</v>
      </c>
      <c r="AB137" s="24" t="s">
        <v>247</v>
      </c>
      <c r="AC137" s="24" t="s">
        <v>247</v>
      </c>
      <c r="AD137" s="24" t="s">
        <v>247</v>
      </c>
      <c r="AE137" s="24" t="s">
        <v>247</v>
      </c>
      <c r="AF137" s="24" t="s">
        <v>247</v>
      </c>
      <c r="AG137" s="24" t="s">
        <v>247</v>
      </c>
      <c r="AH137" s="24" t="s">
        <v>247</v>
      </c>
      <c r="AI137" s="24" t="s">
        <v>247</v>
      </c>
      <c r="AJ137" s="24" t="s">
        <v>247</v>
      </c>
      <c r="AK137" s="73" t="s">
        <v>247</v>
      </c>
      <c r="AL137" s="24">
        <v>25</v>
      </c>
      <c r="AM137" s="24">
        <v>2</v>
      </c>
      <c r="AN137" s="24">
        <v>6</v>
      </c>
      <c r="AO137" s="24">
        <v>6</v>
      </c>
      <c r="AP137" s="24">
        <v>6</v>
      </c>
      <c r="AQ137" s="24">
        <v>6</v>
      </c>
      <c r="AR137" s="24" t="s">
        <v>247</v>
      </c>
      <c r="AS137" s="74" t="s">
        <v>247</v>
      </c>
    </row>
    <row r="138" spans="1:45">
      <c r="A138" s="304"/>
      <c r="B138" s="41" t="s">
        <v>148</v>
      </c>
      <c r="C138" s="22" t="s">
        <v>248</v>
      </c>
      <c r="D138" s="24" t="s">
        <v>249</v>
      </c>
      <c r="E138" s="23"/>
      <c r="F138" s="23"/>
      <c r="G138" s="23"/>
      <c r="H138" s="23"/>
      <c r="I138" s="75"/>
      <c r="J138" s="23"/>
      <c r="K138" s="23"/>
      <c r="L138" s="23"/>
      <c r="M138" s="23"/>
      <c r="N138" s="23"/>
      <c r="O138" s="23"/>
      <c r="P138" s="23"/>
      <c r="Q138" s="83"/>
      <c r="R138" s="23"/>
      <c r="S138" s="23"/>
      <c r="T138" s="76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77"/>
      <c r="AL138" s="23"/>
      <c r="AM138" s="23"/>
      <c r="AN138" s="23"/>
      <c r="AO138" s="23"/>
      <c r="AP138" s="23"/>
      <c r="AQ138" s="23"/>
      <c r="AR138" s="23"/>
      <c r="AS138" s="78"/>
    </row>
    <row r="139" spans="1:45">
      <c r="A139" s="304"/>
      <c r="B139" s="41" t="s">
        <v>149</v>
      </c>
      <c r="C139" s="22" t="s">
        <v>248</v>
      </c>
      <c r="D139" s="24" t="s">
        <v>249</v>
      </c>
      <c r="E139" s="23"/>
      <c r="F139" s="23"/>
      <c r="G139" s="23"/>
      <c r="H139" s="23"/>
      <c r="I139" s="75"/>
      <c r="J139" s="23"/>
      <c r="K139" s="23"/>
      <c r="L139" s="23"/>
      <c r="M139" s="23"/>
      <c r="N139" s="23"/>
      <c r="O139" s="23"/>
      <c r="P139" s="23"/>
      <c r="Q139" s="83"/>
      <c r="R139" s="23"/>
      <c r="S139" s="23"/>
      <c r="T139" s="76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77"/>
      <c r="AL139" s="23"/>
      <c r="AM139" s="23"/>
      <c r="AN139" s="23"/>
      <c r="AO139" s="23"/>
      <c r="AP139" s="23"/>
      <c r="AQ139" s="23"/>
      <c r="AR139" s="23"/>
      <c r="AS139" s="78"/>
    </row>
    <row r="140" spans="1:45">
      <c r="A140" s="304"/>
      <c r="B140" s="40" t="s">
        <v>150</v>
      </c>
      <c r="C140" s="22" t="s">
        <v>246</v>
      </c>
      <c r="D140" s="23"/>
      <c r="E140" s="24">
        <v>100.24</v>
      </c>
      <c r="F140" s="24">
        <v>100.68</v>
      </c>
      <c r="G140" s="24">
        <v>100.44</v>
      </c>
      <c r="H140" s="24">
        <v>100.44</v>
      </c>
      <c r="I140" s="71" t="s">
        <v>247</v>
      </c>
      <c r="J140" s="24" t="s">
        <v>420</v>
      </c>
      <c r="K140" s="24">
        <v>5</v>
      </c>
      <c r="L140" s="24" t="s">
        <v>247</v>
      </c>
      <c r="M140" s="24" t="s">
        <v>247</v>
      </c>
      <c r="N140" s="24" t="s">
        <v>247</v>
      </c>
      <c r="O140" s="24">
        <v>4</v>
      </c>
      <c r="P140" s="24">
        <v>200</v>
      </c>
      <c r="Q140" s="25">
        <v>4</v>
      </c>
      <c r="R140" s="24">
        <v>200</v>
      </c>
      <c r="S140" s="24" t="s">
        <v>247</v>
      </c>
      <c r="T140" s="72" t="s">
        <v>247</v>
      </c>
      <c r="U140" s="24">
        <v>7.1999999999999995E-2</v>
      </c>
      <c r="V140" s="24">
        <v>0</v>
      </c>
      <c r="W140" s="24" t="s">
        <v>247</v>
      </c>
      <c r="X140" s="24">
        <v>5.0000000000000001E-3</v>
      </c>
      <c r="Y140" s="24">
        <v>0</v>
      </c>
      <c r="Z140" s="24" t="s">
        <v>247</v>
      </c>
      <c r="AA140" s="24" t="s">
        <v>247</v>
      </c>
      <c r="AB140" s="24" t="s">
        <v>247</v>
      </c>
      <c r="AC140" s="24" t="s">
        <v>247</v>
      </c>
      <c r="AD140" s="24" t="s">
        <v>247</v>
      </c>
      <c r="AE140" s="24" t="s">
        <v>247</v>
      </c>
      <c r="AF140" s="24" t="s">
        <v>247</v>
      </c>
      <c r="AG140" s="24" t="s">
        <v>247</v>
      </c>
      <c r="AH140" s="24" t="s">
        <v>247</v>
      </c>
      <c r="AI140" s="24" t="s">
        <v>247</v>
      </c>
      <c r="AJ140" s="24" t="s">
        <v>247</v>
      </c>
      <c r="AK140" s="73" t="s">
        <v>247</v>
      </c>
      <c r="AL140" s="24">
        <v>25</v>
      </c>
      <c r="AM140" s="24">
        <v>2</v>
      </c>
      <c r="AN140" s="24">
        <v>4</v>
      </c>
      <c r="AO140" s="24">
        <v>4</v>
      </c>
      <c r="AP140" s="24">
        <v>4</v>
      </c>
      <c r="AQ140" s="24">
        <v>4</v>
      </c>
      <c r="AR140" s="24" t="s">
        <v>247</v>
      </c>
      <c r="AS140" s="74" t="s">
        <v>247</v>
      </c>
    </row>
    <row r="141" spans="1:45">
      <c r="A141" s="304"/>
      <c r="B141" s="40" t="s">
        <v>151</v>
      </c>
      <c r="C141" s="22" t="s">
        <v>246</v>
      </c>
      <c r="D141" s="23"/>
      <c r="E141" s="24">
        <v>100.24</v>
      </c>
      <c r="F141" s="24">
        <v>102.36</v>
      </c>
      <c r="G141" s="24">
        <v>100.44</v>
      </c>
      <c r="H141" s="24">
        <v>100.44</v>
      </c>
      <c r="I141" s="71" t="s">
        <v>247</v>
      </c>
      <c r="J141" s="24" t="s">
        <v>420</v>
      </c>
      <c r="K141" s="24">
        <v>5</v>
      </c>
      <c r="L141" s="24" t="s">
        <v>247</v>
      </c>
      <c r="M141" s="24" t="s">
        <v>247</v>
      </c>
      <c r="N141" s="24" t="s">
        <v>247</v>
      </c>
      <c r="O141" s="24">
        <v>4</v>
      </c>
      <c r="P141" s="24">
        <v>100</v>
      </c>
      <c r="Q141" s="25">
        <v>4</v>
      </c>
      <c r="R141" s="24">
        <v>100</v>
      </c>
      <c r="S141" s="24" t="s">
        <v>247</v>
      </c>
      <c r="T141" s="72" t="s">
        <v>247</v>
      </c>
      <c r="U141" s="24">
        <v>6.0999999999999999E-2</v>
      </c>
      <c r="V141" s="24">
        <v>0</v>
      </c>
      <c r="W141" s="24" t="s">
        <v>247</v>
      </c>
      <c r="X141" s="24">
        <v>4.0000000000000001E-3</v>
      </c>
      <c r="Y141" s="24">
        <v>0</v>
      </c>
      <c r="Z141" s="24" t="s">
        <v>247</v>
      </c>
      <c r="AA141" s="24" t="s">
        <v>247</v>
      </c>
      <c r="AB141" s="24" t="s">
        <v>247</v>
      </c>
      <c r="AC141" s="24" t="s">
        <v>247</v>
      </c>
      <c r="AD141" s="24" t="s">
        <v>247</v>
      </c>
      <c r="AE141" s="24" t="s">
        <v>247</v>
      </c>
      <c r="AF141" s="24" t="s">
        <v>247</v>
      </c>
      <c r="AG141" s="24" t="s">
        <v>247</v>
      </c>
      <c r="AH141" s="24" t="s">
        <v>247</v>
      </c>
      <c r="AI141" s="24" t="s">
        <v>247</v>
      </c>
      <c r="AJ141" s="24" t="s">
        <v>247</v>
      </c>
      <c r="AK141" s="73" t="s">
        <v>247</v>
      </c>
      <c r="AL141" s="24">
        <v>25</v>
      </c>
      <c r="AM141" s="24">
        <v>2</v>
      </c>
      <c r="AN141" s="24">
        <v>4</v>
      </c>
      <c r="AO141" s="24">
        <v>4</v>
      </c>
      <c r="AP141" s="24">
        <v>4</v>
      </c>
      <c r="AQ141" s="24">
        <v>4</v>
      </c>
      <c r="AR141" s="24" t="s">
        <v>247</v>
      </c>
      <c r="AS141" s="74" t="s">
        <v>247</v>
      </c>
    </row>
    <row r="142" spans="1:45">
      <c r="A142" s="304"/>
      <c r="B142" s="40" t="s">
        <v>152</v>
      </c>
      <c r="C142" s="22" t="s">
        <v>246</v>
      </c>
      <c r="D142" s="23"/>
      <c r="E142" s="24">
        <v>100.24</v>
      </c>
      <c r="F142" s="24">
        <v>100.68</v>
      </c>
      <c r="G142" s="24">
        <v>100.44</v>
      </c>
      <c r="H142" s="24">
        <v>100.44</v>
      </c>
      <c r="I142" s="71" t="s">
        <v>247</v>
      </c>
      <c r="J142" s="24" t="s">
        <v>420</v>
      </c>
      <c r="K142" s="24">
        <v>5</v>
      </c>
      <c r="L142" s="24" t="s">
        <v>247</v>
      </c>
      <c r="M142" s="24" t="s">
        <v>247</v>
      </c>
      <c r="N142" s="24" t="s">
        <v>247</v>
      </c>
      <c r="O142" s="24">
        <v>4</v>
      </c>
      <c r="P142" s="24">
        <v>100</v>
      </c>
      <c r="Q142" s="25">
        <v>4</v>
      </c>
      <c r="R142" s="24">
        <v>100</v>
      </c>
      <c r="S142" s="24" t="s">
        <v>247</v>
      </c>
      <c r="T142" s="72" t="s">
        <v>247</v>
      </c>
      <c r="U142" s="24">
        <v>0.04</v>
      </c>
      <c r="V142" s="24">
        <v>0</v>
      </c>
      <c r="W142" s="24" t="s">
        <v>247</v>
      </c>
      <c r="X142" s="24">
        <v>0</v>
      </c>
      <c r="Y142" s="24">
        <v>0</v>
      </c>
      <c r="Z142" s="24" t="s">
        <v>247</v>
      </c>
      <c r="AA142" s="24" t="s">
        <v>247</v>
      </c>
      <c r="AB142" s="24" t="s">
        <v>247</v>
      </c>
      <c r="AC142" s="24" t="s">
        <v>247</v>
      </c>
      <c r="AD142" s="24" t="s">
        <v>247</v>
      </c>
      <c r="AE142" s="24" t="s">
        <v>247</v>
      </c>
      <c r="AF142" s="24" t="s">
        <v>247</v>
      </c>
      <c r="AG142" s="24" t="s">
        <v>247</v>
      </c>
      <c r="AH142" s="24" t="s">
        <v>247</v>
      </c>
      <c r="AI142" s="24" t="s">
        <v>247</v>
      </c>
      <c r="AJ142" s="24" t="s">
        <v>247</v>
      </c>
      <c r="AK142" s="73" t="s">
        <v>247</v>
      </c>
      <c r="AL142" s="24">
        <v>25</v>
      </c>
      <c r="AM142" s="24">
        <v>2</v>
      </c>
      <c r="AN142" s="24">
        <v>4</v>
      </c>
      <c r="AO142" s="24">
        <v>5</v>
      </c>
      <c r="AP142" s="24">
        <v>6</v>
      </c>
      <c r="AQ142" s="24">
        <v>6</v>
      </c>
      <c r="AR142" s="24" t="s">
        <v>247</v>
      </c>
      <c r="AS142" s="74" t="s">
        <v>247</v>
      </c>
    </row>
    <row r="143" spans="1:45">
      <c r="A143" s="304"/>
      <c r="B143" s="40" t="s">
        <v>153</v>
      </c>
      <c r="C143" s="22" t="s">
        <v>246</v>
      </c>
      <c r="D143" s="23"/>
      <c r="E143" s="24">
        <v>104.24</v>
      </c>
      <c r="F143" s="24">
        <v>100.68</v>
      </c>
      <c r="G143" s="24">
        <v>100.44</v>
      </c>
      <c r="H143" s="24">
        <v>100.44</v>
      </c>
      <c r="I143" s="71" t="s">
        <v>247</v>
      </c>
      <c r="J143" s="24" t="s">
        <v>420</v>
      </c>
      <c r="K143" s="24">
        <v>5</v>
      </c>
      <c r="L143" s="24" t="s">
        <v>247</v>
      </c>
      <c r="M143" s="24" t="s">
        <v>247</v>
      </c>
      <c r="N143" s="24" t="s">
        <v>247</v>
      </c>
      <c r="O143" s="24">
        <v>4</v>
      </c>
      <c r="P143" s="24">
        <v>100</v>
      </c>
      <c r="Q143" s="25">
        <v>4</v>
      </c>
      <c r="R143" s="24">
        <v>100</v>
      </c>
      <c r="S143" s="24" t="s">
        <v>247</v>
      </c>
      <c r="T143" s="72" t="s">
        <v>247</v>
      </c>
      <c r="U143" s="24">
        <v>4.7E-2</v>
      </c>
      <c r="V143" s="24">
        <v>0</v>
      </c>
      <c r="W143" s="24" t="s">
        <v>247</v>
      </c>
      <c r="X143" s="24">
        <v>1E-3</v>
      </c>
      <c r="Y143" s="24">
        <v>0</v>
      </c>
      <c r="Z143" s="24" t="s">
        <v>247</v>
      </c>
      <c r="AA143" s="24" t="s">
        <v>247</v>
      </c>
      <c r="AB143" s="24" t="s">
        <v>247</v>
      </c>
      <c r="AC143" s="24" t="s">
        <v>247</v>
      </c>
      <c r="AD143" s="24" t="s">
        <v>247</v>
      </c>
      <c r="AE143" s="24" t="s">
        <v>247</v>
      </c>
      <c r="AF143" s="24" t="s">
        <v>247</v>
      </c>
      <c r="AG143" s="24" t="s">
        <v>247</v>
      </c>
      <c r="AH143" s="24" t="s">
        <v>247</v>
      </c>
      <c r="AI143" s="24" t="s">
        <v>247</v>
      </c>
      <c r="AJ143" s="24" t="s">
        <v>247</v>
      </c>
      <c r="AK143" s="73" t="s">
        <v>247</v>
      </c>
      <c r="AL143" s="24">
        <v>25</v>
      </c>
      <c r="AM143" s="24">
        <v>2</v>
      </c>
      <c r="AN143" s="24">
        <v>16</v>
      </c>
      <c r="AO143" s="24">
        <v>16</v>
      </c>
      <c r="AP143" s="24">
        <v>8</v>
      </c>
      <c r="AQ143" s="24">
        <v>8</v>
      </c>
      <c r="AR143" s="24" t="s">
        <v>247</v>
      </c>
      <c r="AS143" s="74" t="s">
        <v>247</v>
      </c>
    </row>
    <row r="144" spans="1:45">
      <c r="A144" s="304"/>
      <c r="B144" s="40" t="s">
        <v>154</v>
      </c>
      <c r="C144" s="22" t="s">
        <v>246</v>
      </c>
      <c r="D144" s="23"/>
      <c r="E144" s="24">
        <v>100.24</v>
      </c>
      <c r="F144" s="24">
        <v>103.48</v>
      </c>
      <c r="G144" s="24">
        <v>100.44</v>
      </c>
      <c r="H144" s="24">
        <v>100.44</v>
      </c>
      <c r="I144" s="71" t="s">
        <v>247</v>
      </c>
      <c r="J144" s="24" t="s">
        <v>420</v>
      </c>
      <c r="K144" s="24">
        <v>5</v>
      </c>
      <c r="L144" s="24" t="s">
        <v>247</v>
      </c>
      <c r="M144" s="24" t="s">
        <v>247</v>
      </c>
      <c r="N144" s="24" t="s">
        <v>247</v>
      </c>
      <c r="O144" s="24">
        <v>4</v>
      </c>
      <c r="P144" s="24">
        <v>100</v>
      </c>
      <c r="Q144" s="25">
        <v>4</v>
      </c>
      <c r="R144" s="24">
        <v>100</v>
      </c>
      <c r="S144" s="24" t="s">
        <v>247</v>
      </c>
      <c r="T144" s="72" t="s">
        <v>247</v>
      </c>
      <c r="U144" s="24">
        <v>0.124</v>
      </c>
      <c r="V144" s="24">
        <v>0</v>
      </c>
      <c r="W144" s="24" t="s">
        <v>247</v>
      </c>
      <c r="X144" s="24">
        <v>2E-3</v>
      </c>
      <c r="Y144" s="24">
        <v>0</v>
      </c>
      <c r="Z144" s="24" t="s">
        <v>247</v>
      </c>
      <c r="AA144" s="24" t="s">
        <v>247</v>
      </c>
      <c r="AB144" s="24" t="s">
        <v>247</v>
      </c>
      <c r="AC144" s="24" t="s">
        <v>247</v>
      </c>
      <c r="AD144" s="24" t="s">
        <v>247</v>
      </c>
      <c r="AE144" s="24" t="s">
        <v>247</v>
      </c>
      <c r="AF144" s="24" t="s">
        <v>247</v>
      </c>
      <c r="AG144" s="24" t="s">
        <v>247</v>
      </c>
      <c r="AH144" s="24" t="s">
        <v>247</v>
      </c>
      <c r="AI144" s="24" t="s">
        <v>247</v>
      </c>
      <c r="AJ144" s="24" t="s">
        <v>247</v>
      </c>
      <c r="AK144" s="73" t="s">
        <v>247</v>
      </c>
      <c r="AL144" s="24">
        <v>25</v>
      </c>
      <c r="AM144" s="24">
        <v>2</v>
      </c>
      <c r="AN144" s="24">
        <v>3</v>
      </c>
      <c r="AO144" s="24">
        <v>3</v>
      </c>
      <c r="AP144" s="24">
        <v>3</v>
      </c>
      <c r="AQ144" s="24">
        <v>3</v>
      </c>
      <c r="AR144" s="24" t="s">
        <v>247</v>
      </c>
      <c r="AS144" s="74" t="s">
        <v>247</v>
      </c>
    </row>
    <row r="145" spans="1:45">
      <c r="A145" s="304"/>
      <c r="B145" s="40" t="s">
        <v>155</v>
      </c>
      <c r="C145" s="22" t="s">
        <v>246</v>
      </c>
      <c r="D145" s="23"/>
      <c r="E145" s="24">
        <v>100.24</v>
      </c>
      <c r="F145" s="24">
        <v>101.24</v>
      </c>
      <c r="G145" s="24">
        <v>100.44</v>
      </c>
      <c r="H145" s="24">
        <v>100.44</v>
      </c>
      <c r="I145" s="71" t="s">
        <v>247</v>
      </c>
      <c r="J145" s="24" t="s">
        <v>420</v>
      </c>
      <c r="K145" s="24">
        <v>5</v>
      </c>
      <c r="L145" s="24" t="s">
        <v>247</v>
      </c>
      <c r="M145" s="24" t="s">
        <v>247</v>
      </c>
      <c r="N145" s="24" t="s">
        <v>247</v>
      </c>
      <c r="O145" s="24">
        <v>4</v>
      </c>
      <c r="P145" s="24">
        <v>100</v>
      </c>
      <c r="Q145" s="25">
        <v>4</v>
      </c>
      <c r="R145" s="24">
        <v>100</v>
      </c>
      <c r="S145" s="24" t="s">
        <v>247</v>
      </c>
      <c r="T145" s="72" t="s">
        <v>247</v>
      </c>
      <c r="U145" s="24">
        <v>0.11600000000000001</v>
      </c>
      <c r="V145" s="24">
        <v>0</v>
      </c>
      <c r="W145" s="24" t="s">
        <v>247</v>
      </c>
      <c r="X145" s="24">
        <v>5.0000000000000001E-3</v>
      </c>
      <c r="Y145" s="24">
        <v>0</v>
      </c>
      <c r="Z145" s="24" t="s">
        <v>247</v>
      </c>
      <c r="AA145" s="24" t="s">
        <v>247</v>
      </c>
      <c r="AB145" s="24" t="s">
        <v>247</v>
      </c>
      <c r="AC145" s="24" t="s">
        <v>247</v>
      </c>
      <c r="AD145" s="24" t="s">
        <v>247</v>
      </c>
      <c r="AE145" s="24" t="s">
        <v>247</v>
      </c>
      <c r="AF145" s="24" t="s">
        <v>247</v>
      </c>
      <c r="AG145" s="24" t="s">
        <v>247</v>
      </c>
      <c r="AH145" s="24" t="s">
        <v>247</v>
      </c>
      <c r="AI145" s="24" t="s">
        <v>247</v>
      </c>
      <c r="AJ145" s="24" t="s">
        <v>247</v>
      </c>
      <c r="AK145" s="73" t="s">
        <v>247</v>
      </c>
      <c r="AL145" s="24">
        <v>25</v>
      </c>
      <c r="AM145" s="24">
        <v>2</v>
      </c>
      <c r="AN145" s="24">
        <v>4</v>
      </c>
      <c r="AO145" s="24">
        <v>4</v>
      </c>
      <c r="AP145" s="24">
        <v>4</v>
      </c>
      <c r="AQ145" s="24">
        <v>4</v>
      </c>
      <c r="AR145" s="24" t="s">
        <v>247</v>
      </c>
      <c r="AS145" s="74" t="s">
        <v>247</v>
      </c>
    </row>
    <row r="146" spans="1:45">
      <c r="A146" s="304"/>
      <c r="B146" s="41" t="s">
        <v>156</v>
      </c>
      <c r="C146" s="22" t="s">
        <v>248</v>
      </c>
      <c r="D146" s="24" t="s">
        <v>249</v>
      </c>
      <c r="E146" s="23"/>
      <c r="F146" s="23"/>
      <c r="G146" s="23"/>
      <c r="H146" s="23"/>
      <c r="I146" s="75"/>
      <c r="J146" s="23"/>
      <c r="K146" s="23"/>
      <c r="L146" s="23"/>
      <c r="M146" s="23"/>
      <c r="N146" s="23"/>
      <c r="O146" s="23"/>
      <c r="P146" s="23"/>
      <c r="Q146" s="83"/>
      <c r="R146" s="23"/>
      <c r="S146" s="23"/>
      <c r="T146" s="76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77"/>
      <c r="AL146" s="23"/>
      <c r="AM146" s="23"/>
      <c r="AN146" s="23"/>
      <c r="AO146" s="23"/>
      <c r="AP146" s="23"/>
      <c r="AQ146" s="23"/>
      <c r="AR146" s="23"/>
      <c r="AS146" s="78"/>
    </row>
    <row r="147" spans="1:45">
      <c r="A147" s="304"/>
      <c r="B147" s="40" t="s">
        <v>157</v>
      </c>
      <c r="C147" s="22" t="s">
        <v>246</v>
      </c>
      <c r="D147" s="23"/>
      <c r="E147" s="24">
        <v>102.58</v>
      </c>
      <c r="F147" s="24">
        <v>100.68</v>
      </c>
      <c r="G147" s="24">
        <v>100.44</v>
      </c>
      <c r="H147" s="24">
        <v>100.44</v>
      </c>
      <c r="I147" s="71" t="s">
        <v>247</v>
      </c>
      <c r="J147" s="24" t="s">
        <v>420</v>
      </c>
      <c r="K147" s="24">
        <v>5</v>
      </c>
      <c r="L147" s="24" t="s">
        <v>247</v>
      </c>
      <c r="M147" s="24" t="s">
        <v>247</v>
      </c>
      <c r="N147" s="24" t="s">
        <v>247</v>
      </c>
      <c r="O147" s="24">
        <v>4</v>
      </c>
      <c r="P147" s="24">
        <v>100</v>
      </c>
      <c r="Q147" s="25">
        <v>4</v>
      </c>
      <c r="R147" s="24">
        <v>100</v>
      </c>
      <c r="S147" s="24" t="s">
        <v>247</v>
      </c>
      <c r="T147" s="72" t="s">
        <v>247</v>
      </c>
      <c r="U147" s="24">
        <v>9.9000000000000005E-2</v>
      </c>
      <c r="V147" s="24">
        <v>0</v>
      </c>
      <c r="W147" s="24" t="s">
        <v>247</v>
      </c>
      <c r="X147" s="24">
        <v>4.0000000000000001E-3</v>
      </c>
      <c r="Y147" s="24">
        <v>0</v>
      </c>
      <c r="Z147" s="24" t="s">
        <v>247</v>
      </c>
      <c r="AA147" s="24" t="s">
        <v>247</v>
      </c>
      <c r="AB147" s="24" t="s">
        <v>247</v>
      </c>
      <c r="AC147" s="24" t="s">
        <v>247</v>
      </c>
      <c r="AD147" s="24" t="s">
        <v>247</v>
      </c>
      <c r="AE147" s="24" t="s">
        <v>247</v>
      </c>
      <c r="AF147" s="24" t="s">
        <v>247</v>
      </c>
      <c r="AG147" s="24" t="s">
        <v>247</v>
      </c>
      <c r="AH147" s="24" t="s">
        <v>247</v>
      </c>
      <c r="AI147" s="24" t="s">
        <v>247</v>
      </c>
      <c r="AJ147" s="24" t="s">
        <v>247</v>
      </c>
      <c r="AK147" s="73" t="s">
        <v>247</v>
      </c>
      <c r="AL147" s="24">
        <v>25</v>
      </c>
      <c r="AM147" s="24">
        <v>2</v>
      </c>
      <c r="AN147" s="24">
        <v>4</v>
      </c>
      <c r="AO147" s="24">
        <v>5</v>
      </c>
      <c r="AP147" s="24">
        <v>4</v>
      </c>
      <c r="AQ147" s="24">
        <v>4</v>
      </c>
      <c r="AR147" s="24" t="s">
        <v>247</v>
      </c>
      <c r="AS147" s="74" t="s">
        <v>247</v>
      </c>
    </row>
    <row r="148" spans="1:45">
      <c r="A148" s="304"/>
      <c r="B148" s="40" t="s">
        <v>158</v>
      </c>
      <c r="C148" s="22" t="s">
        <v>246</v>
      </c>
      <c r="D148" s="23"/>
      <c r="E148" s="24">
        <v>105.22</v>
      </c>
      <c r="F148" s="24">
        <v>100.68</v>
      </c>
      <c r="G148" s="24">
        <v>100.44</v>
      </c>
      <c r="H148" s="24">
        <v>100.44</v>
      </c>
      <c r="I148" s="71" t="s">
        <v>247</v>
      </c>
      <c r="J148" s="24" t="s">
        <v>420</v>
      </c>
      <c r="K148" s="24">
        <v>5</v>
      </c>
      <c r="L148" s="24" t="s">
        <v>247</v>
      </c>
      <c r="M148" s="24" t="s">
        <v>247</v>
      </c>
      <c r="N148" s="24" t="s">
        <v>247</v>
      </c>
      <c r="O148" s="24">
        <v>4</v>
      </c>
      <c r="P148" s="24">
        <v>100</v>
      </c>
      <c r="Q148" s="25">
        <v>4</v>
      </c>
      <c r="R148" s="24">
        <v>100</v>
      </c>
      <c r="S148" s="24" t="s">
        <v>247</v>
      </c>
      <c r="T148" s="72" t="s">
        <v>247</v>
      </c>
      <c r="U148" s="24">
        <v>0.315</v>
      </c>
      <c r="V148" s="24">
        <v>0</v>
      </c>
      <c r="W148" s="24" t="s">
        <v>247</v>
      </c>
      <c r="X148" s="24">
        <v>3.0000000000000001E-3</v>
      </c>
      <c r="Y148" s="24">
        <v>0</v>
      </c>
      <c r="Z148" s="24" t="s">
        <v>247</v>
      </c>
      <c r="AA148" s="24" t="s">
        <v>247</v>
      </c>
      <c r="AB148" s="24" t="s">
        <v>247</v>
      </c>
      <c r="AC148" s="24" t="s">
        <v>247</v>
      </c>
      <c r="AD148" s="24" t="s">
        <v>247</v>
      </c>
      <c r="AE148" s="24" t="s">
        <v>247</v>
      </c>
      <c r="AF148" s="24" t="s">
        <v>247</v>
      </c>
      <c r="AG148" s="24" t="s">
        <v>247</v>
      </c>
      <c r="AH148" s="24" t="s">
        <v>247</v>
      </c>
      <c r="AI148" s="24" t="s">
        <v>247</v>
      </c>
      <c r="AJ148" s="24" t="s">
        <v>247</v>
      </c>
      <c r="AK148" s="73" t="s">
        <v>247</v>
      </c>
      <c r="AL148" s="24">
        <v>25</v>
      </c>
      <c r="AM148" s="24">
        <v>2</v>
      </c>
      <c r="AN148" s="24">
        <v>16</v>
      </c>
      <c r="AO148" s="24">
        <v>16</v>
      </c>
      <c r="AP148" s="24">
        <v>8</v>
      </c>
      <c r="AQ148" s="24">
        <v>8</v>
      </c>
      <c r="AR148" s="24" t="s">
        <v>247</v>
      </c>
      <c r="AS148" s="74" t="s">
        <v>247</v>
      </c>
    </row>
    <row r="149" spans="1:45">
      <c r="A149" s="308"/>
      <c r="B149" s="40" t="s">
        <v>159</v>
      </c>
      <c r="C149" s="89" t="s">
        <v>246</v>
      </c>
      <c r="D149" s="27"/>
      <c r="E149" s="28">
        <v>101.64</v>
      </c>
      <c r="F149" s="28">
        <v>100.68</v>
      </c>
      <c r="G149" s="28">
        <v>100.44</v>
      </c>
      <c r="H149" s="28">
        <v>100.44</v>
      </c>
      <c r="I149" s="90" t="s">
        <v>247</v>
      </c>
      <c r="J149" s="28" t="s">
        <v>420</v>
      </c>
      <c r="K149" s="28">
        <v>5</v>
      </c>
      <c r="L149" s="28" t="s">
        <v>247</v>
      </c>
      <c r="M149" s="28" t="s">
        <v>247</v>
      </c>
      <c r="N149" s="28" t="s">
        <v>247</v>
      </c>
      <c r="O149" s="28">
        <v>4</v>
      </c>
      <c r="P149" s="28">
        <v>100</v>
      </c>
      <c r="Q149" s="91">
        <v>4</v>
      </c>
      <c r="R149" s="28">
        <v>100</v>
      </c>
      <c r="S149" s="28" t="s">
        <v>247</v>
      </c>
      <c r="T149" s="92" t="s">
        <v>247</v>
      </c>
      <c r="U149" s="28">
        <v>0.14199999999999999</v>
      </c>
      <c r="V149" s="28">
        <v>0</v>
      </c>
      <c r="W149" s="28" t="s">
        <v>247</v>
      </c>
      <c r="X149" s="28">
        <v>3.0000000000000001E-3</v>
      </c>
      <c r="Y149" s="28">
        <v>0</v>
      </c>
      <c r="Z149" s="28" t="s">
        <v>247</v>
      </c>
      <c r="AA149" s="28" t="s">
        <v>247</v>
      </c>
      <c r="AB149" s="28" t="s">
        <v>247</v>
      </c>
      <c r="AC149" s="28" t="s">
        <v>247</v>
      </c>
      <c r="AD149" s="28" t="s">
        <v>247</v>
      </c>
      <c r="AE149" s="28" t="s">
        <v>247</v>
      </c>
      <c r="AF149" s="28" t="s">
        <v>247</v>
      </c>
      <c r="AG149" s="28" t="s">
        <v>247</v>
      </c>
      <c r="AH149" s="28" t="s">
        <v>247</v>
      </c>
      <c r="AI149" s="28" t="s">
        <v>247</v>
      </c>
      <c r="AJ149" s="28" t="s">
        <v>247</v>
      </c>
      <c r="AK149" s="93" t="s">
        <v>247</v>
      </c>
      <c r="AL149" s="28">
        <v>25</v>
      </c>
      <c r="AM149" s="28">
        <v>2</v>
      </c>
      <c r="AN149" s="28">
        <v>5</v>
      </c>
      <c r="AO149" s="28">
        <v>5</v>
      </c>
      <c r="AP149" s="28">
        <v>5</v>
      </c>
      <c r="AQ149" s="28">
        <v>6</v>
      </c>
      <c r="AR149" s="28" t="s">
        <v>247</v>
      </c>
      <c r="AS149" s="94" t="s">
        <v>247</v>
      </c>
    </row>
    <row r="150" spans="1:45">
      <c r="A150" s="309"/>
      <c r="B150" s="40" t="s">
        <v>160</v>
      </c>
      <c r="C150" s="68" t="s">
        <v>246</v>
      </c>
      <c r="D150" s="30"/>
      <c r="E150" s="31">
        <v>100.24</v>
      </c>
      <c r="F150" s="31">
        <v>100.8</v>
      </c>
      <c r="G150" s="31">
        <v>100.44</v>
      </c>
      <c r="H150" s="31">
        <v>100.44</v>
      </c>
      <c r="I150" s="90" t="s">
        <v>247</v>
      </c>
      <c r="J150" s="31" t="s">
        <v>420</v>
      </c>
      <c r="K150" s="31">
        <v>5</v>
      </c>
      <c r="L150" s="31" t="s">
        <v>247</v>
      </c>
      <c r="M150" s="31" t="s">
        <v>247</v>
      </c>
      <c r="N150" s="31" t="s">
        <v>247</v>
      </c>
      <c r="O150" s="31">
        <v>4</v>
      </c>
      <c r="P150" s="31">
        <v>180</v>
      </c>
      <c r="Q150" s="95">
        <v>4</v>
      </c>
      <c r="R150" s="31">
        <v>160</v>
      </c>
      <c r="S150" s="31" t="s">
        <v>247</v>
      </c>
      <c r="T150" s="92" t="s">
        <v>247</v>
      </c>
      <c r="U150" s="31">
        <v>0.20699999999999999</v>
      </c>
      <c r="V150" s="31">
        <v>0</v>
      </c>
      <c r="W150" s="31" t="s">
        <v>247</v>
      </c>
      <c r="X150" s="31">
        <v>2E-3</v>
      </c>
      <c r="Y150" s="31">
        <v>0</v>
      </c>
      <c r="Z150" s="31" t="s">
        <v>247</v>
      </c>
      <c r="AA150" s="31" t="s">
        <v>247</v>
      </c>
      <c r="AB150" s="31" t="s">
        <v>247</v>
      </c>
      <c r="AC150" s="31" t="s">
        <v>247</v>
      </c>
      <c r="AD150" s="31" t="s">
        <v>247</v>
      </c>
      <c r="AE150" s="31" t="s">
        <v>247</v>
      </c>
      <c r="AF150" s="31" t="s">
        <v>247</v>
      </c>
      <c r="AG150" s="31" t="s">
        <v>247</v>
      </c>
      <c r="AH150" s="31" t="s">
        <v>247</v>
      </c>
      <c r="AI150" s="31" t="s">
        <v>247</v>
      </c>
      <c r="AJ150" s="31" t="s">
        <v>247</v>
      </c>
      <c r="AK150" s="93" t="s">
        <v>247</v>
      </c>
      <c r="AL150" s="31">
        <v>25</v>
      </c>
      <c r="AM150" s="31">
        <v>2</v>
      </c>
      <c r="AN150" s="31">
        <v>4</v>
      </c>
      <c r="AO150" s="31">
        <v>4</v>
      </c>
      <c r="AP150" s="31">
        <v>6</v>
      </c>
      <c r="AQ150" s="31">
        <v>7</v>
      </c>
      <c r="AR150" s="31" t="s">
        <v>247</v>
      </c>
      <c r="AS150" s="94" t="s">
        <v>247</v>
      </c>
    </row>
    <row r="151" spans="1:45">
      <c r="A151" s="308"/>
      <c r="B151" s="40" t="s">
        <v>161</v>
      </c>
      <c r="C151" s="89" t="s">
        <v>246</v>
      </c>
      <c r="D151" s="27"/>
      <c r="E151" s="28">
        <v>100.24</v>
      </c>
      <c r="F151" s="28">
        <v>100.68</v>
      </c>
      <c r="G151" s="28">
        <v>100.44</v>
      </c>
      <c r="H151" s="28">
        <v>100.44</v>
      </c>
      <c r="I151" s="90" t="s">
        <v>247</v>
      </c>
      <c r="J151" s="28" t="s">
        <v>420</v>
      </c>
      <c r="K151" s="28">
        <v>5</v>
      </c>
      <c r="L151" s="28" t="s">
        <v>247</v>
      </c>
      <c r="M151" s="28" t="s">
        <v>247</v>
      </c>
      <c r="N151" s="28" t="s">
        <v>247</v>
      </c>
      <c r="O151" s="28">
        <v>4</v>
      </c>
      <c r="P151" s="28">
        <v>100</v>
      </c>
      <c r="Q151" s="91">
        <v>4</v>
      </c>
      <c r="R151" s="28">
        <v>100</v>
      </c>
      <c r="S151" s="28" t="s">
        <v>247</v>
      </c>
      <c r="T151" s="92" t="s">
        <v>247</v>
      </c>
      <c r="U151" s="28">
        <v>6.7000000000000004E-2</v>
      </c>
      <c r="V151" s="28">
        <v>0</v>
      </c>
      <c r="W151" s="28" t="s">
        <v>247</v>
      </c>
      <c r="X151" s="28">
        <v>0</v>
      </c>
      <c r="Y151" s="28">
        <v>0</v>
      </c>
      <c r="Z151" s="28" t="s">
        <v>247</v>
      </c>
      <c r="AA151" s="28" t="s">
        <v>247</v>
      </c>
      <c r="AB151" s="28" t="s">
        <v>247</v>
      </c>
      <c r="AC151" s="28" t="s">
        <v>247</v>
      </c>
      <c r="AD151" s="28" t="s">
        <v>247</v>
      </c>
      <c r="AE151" s="28" t="s">
        <v>247</v>
      </c>
      <c r="AF151" s="28" t="s">
        <v>247</v>
      </c>
      <c r="AG151" s="28" t="s">
        <v>247</v>
      </c>
      <c r="AH151" s="28" t="s">
        <v>247</v>
      </c>
      <c r="AI151" s="28" t="s">
        <v>247</v>
      </c>
      <c r="AJ151" s="28" t="s">
        <v>247</v>
      </c>
      <c r="AK151" s="93" t="s">
        <v>247</v>
      </c>
      <c r="AL151" s="28">
        <v>25</v>
      </c>
      <c r="AM151" s="28">
        <v>2</v>
      </c>
      <c r="AN151" s="28">
        <v>5</v>
      </c>
      <c r="AO151" s="28">
        <v>5</v>
      </c>
      <c r="AP151" s="28">
        <v>5</v>
      </c>
      <c r="AQ151" s="28">
        <v>6</v>
      </c>
      <c r="AR151" s="28" t="s">
        <v>247</v>
      </c>
      <c r="AS151" s="94" t="s">
        <v>247</v>
      </c>
    </row>
    <row r="152" spans="1:45">
      <c r="A152" s="309"/>
      <c r="B152" s="40" t="s">
        <v>162</v>
      </c>
      <c r="C152" s="68" t="s">
        <v>246</v>
      </c>
      <c r="D152" s="30"/>
      <c r="E152" s="31">
        <v>100.8</v>
      </c>
      <c r="F152" s="31">
        <v>101.24</v>
      </c>
      <c r="G152" s="31">
        <v>100.44</v>
      </c>
      <c r="H152" s="31">
        <v>100.44</v>
      </c>
      <c r="I152" s="90" t="s">
        <v>247</v>
      </c>
      <c r="J152" s="31" t="s">
        <v>420</v>
      </c>
      <c r="K152" s="31">
        <v>5</v>
      </c>
      <c r="L152" s="31" t="s">
        <v>247</v>
      </c>
      <c r="M152" s="31" t="s">
        <v>247</v>
      </c>
      <c r="N152" s="31" t="s">
        <v>247</v>
      </c>
      <c r="O152" s="31">
        <v>4</v>
      </c>
      <c r="P152" s="31">
        <v>100</v>
      </c>
      <c r="Q152" s="95">
        <v>4</v>
      </c>
      <c r="R152" s="31">
        <v>100</v>
      </c>
      <c r="S152" s="31" t="s">
        <v>247</v>
      </c>
      <c r="T152" s="92" t="s">
        <v>247</v>
      </c>
      <c r="U152" s="31">
        <v>0.127</v>
      </c>
      <c r="V152" s="31">
        <v>0</v>
      </c>
      <c r="W152" s="31" t="s">
        <v>247</v>
      </c>
      <c r="X152" s="31">
        <v>1E-3</v>
      </c>
      <c r="Y152" s="31">
        <v>0</v>
      </c>
      <c r="Z152" s="31" t="s">
        <v>247</v>
      </c>
      <c r="AA152" s="31" t="s">
        <v>247</v>
      </c>
      <c r="AB152" s="31" t="s">
        <v>247</v>
      </c>
      <c r="AC152" s="31" t="s">
        <v>247</v>
      </c>
      <c r="AD152" s="31" t="s">
        <v>247</v>
      </c>
      <c r="AE152" s="31" t="s">
        <v>247</v>
      </c>
      <c r="AF152" s="31" t="s">
        <v>247</v>
      </c>
      <c r="AG152" s="31" t="s">
        <v>247</v>
      </c>
      <c r="AH152" s="31" t="s">
        <v>247</v>
      </c>
      <c r="AI152" s="31" t="s">
        <v>247</v>
      </c>
      <c r="AJ152" s="31" t="s">
        <v>247</v>
      </c>
      <c r="AK152" s="93" t="s">
        <v>247</v>
      </c>
      <c r="AL152" s="31">
        <v>25</v>
      </c>
      <c r="AM152" s="31">
        <v>2</v>
      </c>
      <c r="AN152" s="31">
        <v>4</v>
      </c>
      <c r="AO152" s="31">
        <v>7</v>
      </c>
      <c r="AP152" s="31">
        <v>5</v>
      </c>
      <c r="AQ152" s="31">
        <v>5</v>
      </c>
      <c r="AR152" s="31" t="s">
        <v>247</v>
      </c>
      <c r="AS152" s="94" t="s">
        <v>247</v>
      </c>
    </row>
    <row r="153" spans="1:45">
      <c r="A153" s="308"/>
      <c r="B153" s="40" t="s">
        <v>163</v>
      </c>
      <c r="C153" s="26" t="s">
        <v>248</v>
      </c>
      <c r="D153" s="66" t="s">
        <v>249</v>
      </c>
      <c r="E153" s="27"/>
      <c r="F153" s="27"/>
      <c r="G153" s="27"/>
      <c r="H153" s="27"/>
      <c r="I153" s="96"/>
      <c r="J153" s="27"/>
      <c r="K153" s="27"/>
      <c r="L153" s="27"/>
      <c r="M153" s="27"/>
      <c r="N153" s="27"/>
      <c r="O153" s="27"/>
      <c r="P153" s="27"/>
      <c r="Q153" s="97"/>
      <c r="R153" s="27"/>
      <c r="S153" s="27"/>
      <c r="T153" s="98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99"/>
      <c r="AL153" s="27"/>
      <c r="AM153" s="27"/>
      <c r="AN153" s="27"/>
      <c r="AO153" s="27"/>
      <c r="AP153" s="27"/>
      <c r="AQ153" s="27"/>
      <c r="AR153" s="27"/>
      <c r="AS153" s="100"/>
    </row>
    <row r="154" spans="1:45">
      <c r="A154" s="309"/>
      <c r="B154" s="41" t="s">
        <v>164</v>
      </c>
      <c r="C154" s="29" t="s">
        <v>248</v>
      </c>
      <c r="D154" s="48" t="s">
        <v>249</v>
      </c>
      <c r="E154" s="30"/>
      <c r="F154" s="30"/>
      <c r="G154" s="30"/>
      <c r="H154" s="30"/>
      <c r="I154" s="96"/>
      <c r="J154" s="30"/>
      <c r="K154" s="30"/>
      <c r="L154" s="30"/>
      <c r="M154" s="30"/>
      <c r="N154" s="30"/>
      <c r="O154" s="30"/>
      <c r="P154" s="30"/>
      <c r="Q154" s="101"/>
      <c r="R154" s="30"/>
      <c r="S154" s="30"/>
      <c r="T154" s="98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99"/>
      <c r="AL154" s="30"/>
      <c r="AM154" s="30"/>
      <c r="AN154" s="30"/>
      <c r="AO154" s="30"/>
      <c r="AP154" s="30"/>
      <c r="AQ154" s="30"/>
      <c r="AR154" s="30"/>
      <c r="AS154" s="100"/>
    </row>
    <row r="155" spans="1:45">
      <c r="A155" s="308"/>
      <c r="B155" s="40" t="s">
        <v>165</v>
      </c>
      <c r="C155" s="89" t="s">
        <v>246</v>
      </c>
      <c r="D155" s="27"/>
      <c r="E155" s="28">
        <v>102.32</v>
      </c>
      <c r="F155" s="28">
        <v>100.68</v>
      </c>
      <c r="G155" s="28">
        <v>100.44</v>
      </c>
      <c r="H155" s="28">
        <v>100.44</v>
      </c>
      <c r="I155" s="90" t="s">
        <v>247</v>
      </c>
      <c r="J155" s="28" t="s">
        <v>420</v>
      </c>
      <c r="K155" s="28">
        <v>5</v>
      </c>
      <c r="L155" s="28" t="s">
        <v>247</v>
      </c>
      <c r="M155" s="28" t="s">
        <v>247</v>
      </c>
      <c r="N155" s="28" t="s">
        <v>247</v>
      </c>
      <c r="O155" s="28">
        <v>4</v>
      </c>
      <c r="P155" s="28">
        <v>100</v>
      </c>
      <c r="Q155" s="91">
        <v>4</v>
      </c>
      <c r="R155" s="28">
        <v>100</v>
      </c>
      <c r="S155" s="28" t="s">
        <v>247</v>
      </c>
      <c r="T155" s="92" t="s">
        <v>247</v>
      </c>
      <c r="U155" s="28">
        <v>0.11700000000000001</v>
      </c>
      <c r="V155" s="28">
        <v>0</v>
      </c>
      <c r="W155" s="28" t="s">
        <v>247</v>
      </c>
      <c r="X155" s="28">
        <v>2E-3</v>
      </c>
      <c r="Y155" s="28">
        <v>0</v>
      </c>
      <c r="Z155" s="28" t="s">
        <v>247</v>
      </c>
      <c r="AA155" s="28" t="s">
        <v>247</v>
      </c>
      <c r="AB155" s="28" t="s">
        <v>247</v>
      </c>
      <c r="AC155" s="28" t="s">
        <v>247</v>
      </c>
      <c r="AD155" s="28" t="s">
        <v>247</v>
      </c>
      <c r="AE155" s="28" t="s">
        <v>247</v>
      </c>
      <c r="AF155" s="28" t="s">
        <v>247</v>
      </c>
      <c r="AG155" s="28" t="s">
        <v>247</v>
      </c>
      <c r="AH155" s="28" t="s">
        <v>247</v>
      </c>
      <c r="AI155" s="28" t="s">
        <v>247</v>
      </c>
      <c r="AJ155" s="28" t="s">
        <v>247</v>
      </c>
      <c r="AK155" s="93" t="s">
        <v>247</v>
      </c>
      <c r="AL155" s="28">
        <v>25</v>
      </c>
      <c r="AM155" s="28">
        <v>2</v>
      </c>
      <c r="AN155" s="28">
        <v>13</v>
      </c>
      <c r="AO155" s="28">
        <v>13</v>
      </c>
      <c r="AP155" s="28">
        <v>4</v>
      </c>
      <c r="AQ155" s="28">
        <v>4</v>
      </c>
      <c r="AR155" s="28" t="s">
        <v>247</v>
      </c>
      <c r="AS155" s="94" t="s">
        <v>247</v>
      </c>
    </row>
    <row r="156" spans="1:45">
      <c r="A156" s="309"/>
      <c r="B156" s="40" t="s">
        <v>166</v>
      </c>
      <c r="C156" s="68" t="s">
        <v>252</v>
      </c>
      <c r="D156" s="30"/>
      <c r="E156" s="31">
        <v>101.2</v>
      </c>
      <c r="F156" s="31">
        <v>100.68</v>
      </c>
      <c r="G156" s="31">
        <v>100.44</v>
      </c>
      <c r="H156" s="31">
        <v>100.44</v>
      </c>
      <c r="I156" s="90" t="s">
        <v>247</v>
      </c>
      <c r="J156" s="31" t="s">
        <v>420</v>
      </c>
      <c r="K156" s="31">
        <v>5</v>
      </c>
      <c r="L156" s="31" t="s">
        <v>247</v>
      </c>
      <c r="M156" s="31" t="s">
        <v>247</v>
      </c>
      <c r="N156" s="31" t="s">
        <v>247</v>
      </c>
      <c r="O156" s="31">
        <v>4</v>
      </c>
      <c r="P156" s="31">
        <v>80</v>
      </c>
      <c r="Q156" s="95">
        <v>4</v>
      </c>
      <c r="R156" s="31">
        <v>80</v>
      </c>
      <c r="S156" s="31" t="s">
        <v>247</v>
      </c>
      <c r="T156" s="92" t="s">
        <v>247</v>
      </c>
      <c r="U156" s="31">
        <v>0.13500000000000001</v>
      </c>
      <c r="V156" s="31">
        <v>0</v>
      </c>
      <c r="W156" s="31" t="s">
        <v>247</v>
      </c>
      <c r="X156" s="31">
        <v>5.0000000000000001E-3</v>
      </c>
      <c r="Y156" s="31">
        <v>0</v>
      </c>
      <c r="Z156" s="31" t="s">
        <v>247</v>
      </c>
      <c r="AA156" s="31" t="s">
        <v>247</v>
      </c>
      <c r="AB156" s="31" t="s">
        <v>247</v>
      </c>
      <c r="AC156" s="31" t="s">
        <v>247</v>
      </c>
      <c r="AD156" s="31" t="s">
        <v>247</v>
      </c>
      <c r="AE156" s="31" t="s">
        <v>247</v>
      </c>
      <c r="AF156" s="31" t="s">
        <v>247</v>
      </c>
      <c r="AG156" s="31" t="s">
        <v>247</v>
      </c>
      <c r="AH156" s="31" t="s">
        <v>247</v>
      </c>
      <c r="AI156" s="31" t="s">
        <v>247</v>
      </c>
      <c r="AJ156" s="31" t="s">
        <v>247</v>
      </c>
      <c r="AK156" s="93" t="s">
        <v>247</v>
      </c>
      <c r="AL156" s="31">
        <v>25</v>
      </c>
      <c r="AM156" s="31">
        <v>2</v>
      </c>
      <c r="AN156" s="31">
        <v>6</v>
      </c>
      <c r="AO156" s="31">
        <v>7</v>
      </c>
      <c r="AP156" s="31">
        <v>4</v>
      </c>
      <c r="AQ156" s="31">
        <v>4</v>
      </c>
      <c r="AR156" s="31" t="s">
        <v>247</v>
      </c>
      <c r="AS156" s="94" t="s">
        <v>247</v>
      </c>
    </row>
    <row r="157" spans="1:45">
      <c r="A157" s="308"/>
      <c r="B157" s="40" t="s">
        <v>167</v>
      </c>
      <c r="C157" s="89" t="s">
        <v>246</v>
      </c>
      <c r="D157" s="27"/>
      <c r="E157" s="28">
        <v>100.24</v>
      </c>
      <c r="F157" s="28">
        <v>100.68</v>
      </c>
      <c r="G157" s="28">
        <v>100.44</v>
      </c>
      <c r="H157" s="28">
        <v>100.44</v>
      </c>
      <c r="I157" s="90" t="s">
        <v>247</v>
      </c>
      <c r="J157" s="28" t="s">
        <v>420</v>
      </c>
      <c r="K157" s="28">
        <v>5</v>
      </c>
      <c r="L157" s="28" t="s">
        <v>247</v>
      </c>
      <c r="M157" s="28" t="s">
        <v>247</v>
      </c>
      <c r="N157" s="28" t="s">
        <v>247</v>
      </c>
      <c r="O157" s="28">
        <v>4</v>
      </c>
      <c r="P157" s="28">
        <v>100</v>
      </c>
      <c r="Q157" s="91">
        <v>4</v>
      </c>
      <c r="R157" s="28">
        <v>100</v>
      </c>
      <c r="S157" s="28" t="s">
        <v>247</v>
      </c>
      <c r="T157" s="92" t="s">
        <v>247</v>
      </c>
      <c r="U157" s="28">
        <v>7.8E-2</v>
      </c>
      <c r="V157" s="28">
        <v>0</v>
      </c>
      <c r="W157" s="28" t="s">
        <v>247</v>
      </c>
      <c r="X157" s="28">
        <v>3.0000000000000001E-3</v>
      </c>
      <c r="Y157" s="28">
        <v>0</v>
      </c>
      <c r="Z157" s="28" t="s">
        <v>247</v>
      </c>
      <c r="AA157" s="28" t="s">
        <v>247</v>
      </c>
      <c r="AB157" s="28" t="s">
        <v>247</v>
      </c>
      <c r="AC157" s="28" t="s">
        <v>247</v>
      </c>
      <c r="AD157" s="28" t="s">
        <v>247</v>
      </c>
      <c r="AE157" s="28" t="s">
        <v>247</v>
      </c>
      <c r="AF157" s="28" t="s">
        <v>247</v>
      </c>
      <c r="AG157" s="28" t="s">
        <v>247</v>
      </c>
      <c r="AH157" s="28" t="s">
        <v>247</v>
      </c>
      <c r="AI157" s="28" t="s">
        <v>247</v>
      </c>
      <c r="AJ157" s="28" t="s">
        <v>247</v>
      </c>
      <c r="AK157" s="93" t="s">
        <v>247</v>
      </c>
      <c r="AL157" s="28">
        <v>25</v>
      </c>
      <c r="AM157" s="28">
        <v>2</v>
      </c>
      <c r="AN157" s="28">
        <v>3</v>
      </c>
      <c r="AO157" s="28">
        <v>3</v>
      </c>
      <c r="AP157" s="28">
        <v>8</v>
      </c>
      <c r="AQ157" s="28">
        <v>8</v>
      </c>
      <c r="AR157" s="28" t="s">
        <v>247</v>
      </c>
      <c r="AS157" s="94" t="s">
        <v>247</v>
      </c>
    </row>
    <row r="158" spans="1:45">
      <c r="A158" s="309"/>
      <c r="B158" s="40" t="s">
        <v>168</v>
      </c>
      <c r="C158" s="68" t="s">
        <v>246</v>
      </c>
      <c r="D158" s="30"/>
      <c r="E158" s="31">
        <v>100.24</v>
      </c>
      <c r="F158" s="31">
        <v>100.68</v>
      </c>
      <c r="G158" s="31">
        <v>100.44</v>
      </c>
      <c r="H158" s="31">
        <v>100.44</v>
      </c>
      <c r="I158" s="90" t="s">
        <v>247</v>
      </c>
      <c r="J158" s="31" t="s">
        <v>420</v>
      </c>
      <c r="K158" s="31">
        <v>5</v>
      </c>
      <c r="L158" s="31" t="s">
        <v>247</v>
      </c>
      <c r="M158" s="31" t="s">
        <v>247</v>
      </c>
      <c r="N158" s="31" t="s">
        <v>247</v>
      </c>
      <c r="O158" s="31">
        <v>4</v>
      </c>
      <c r="P158" s="31">
        <v>100</v>
      </c>
      <c r="Q158" s="95">
        <v>4</v>
      </c>
      <c r="R158" s="31">
        <v>100</v>
      </c>
      <c r="S158" s="31" t="s">
        <v>247</v>
      </c>
      <c r="T158" s="92" t="s">
        <v>247</v>
      </c>
      <c r="U158" s="31">
        <v>8.2000000000000003E-2</v>
      </c>
      <c r="V158" s="31">
        <v>0</v>
      </c>
      <c r="W158" s="31" t="s">
        <v>247</v>
      </c>
      <c r="X158" s="31">
        <v>5.0000000000000001E-3</v>
      </c>
      <c r="Y158" s="31">
        <v>0</v>
      </c>
      <c r="Z158" s="31" t="s">
        <v>247</v>
      </c>
      <c r="AA158" s="31" t="s">
        <v>247</v>
      </c>
      <c r="AB158" s="31" t="s">
        <v>247</v>
      </c>
      <c r="AC158" s="31" t="s">
        <v>247</v>
      </c>
      <c r="AD158" s="31" t="s">
        <v>247</v>
      </c>
      <c r="AE158" s="31" t="s">
        <v>247</v>
      </c>
      <c r="AF158" s="31" t="s">
        <v>247</v>
      </c>
      <c r="AG158" s="31" t="s">
        <v>247</v>
      </c>
      <c r="AH158" s="31" t="s">
        <v>247</v>
      </c>
      <c r="AI158" s="31" t="s">
        <v>247</v>
      </c>
      <c r="AJ158" s="31" t="s">
        <v>247</v>
      </c>
      <c r="AK158" s="93" t="s">
        <v>247</v>
      </c>
      <c r="AL158" s="31">
        <v>25</v>
      </c>
      <c r="AM158" s="31">
        <v>2</v>
      </c>
      <c r="AN158" s="31">
        <v>4</v>
      </c>
      <c r="AO158" s="31">
        <v>4</v>
      </c>
      <c r="AP158" s="31">
        <v>4</v>
      </c>
      <c r="AQ158" s="31">
        <v>4</v>
      </c>
      <c r="AR158" s="31" t="s">
        <v>247</v>
      </c>
      <c r="AS158" s="94" t="s">
        <v>247</v>
      </c>
    </row>
    <row r="159" spans="1:45">
      <c r="A159" s="308"/>
      <c r="B159" s="40" t="s">
        <v>169</v>
      </c>
      <c r="C159" s="89" t="s">
        <v>252</v>
      </c>
      <c r="D159" s="27"/>
      <c r="E159" s="28">
        <v>100.24</v>
      </c>
      <c r="F159" s="28">
        <v>100.68</v>
      </c>
      <c r="G159" s="28">
        <v>100.44</v>
      </c>
      <c r="H159" s="28">
        <v>100.44</v>
      </c>
      <c r="I159" s="90" t="s">
        <v>247</v>
      </c>
      <c r="J159" s="28" t="s">
        <v>420</v>
      </c>
      <c r="K159" s="28">
        <v>5</v>
      </c>
      <c r="L159" s="28" t="s">
        <v>247</v>
      </c>
      <c r="M159" s="28" t="s">
        <v>247</v>
      </c>
      <c r="N159" s="28" t="s">
        <v>247</v>
      </c>
      <c r="O159" s="28">
        <v>4</v>
      </c>
      <c r="P159" s="28">
        <v>100</v>
      </c>
      <c r="Q159" s="91">
        <v>4</v>
      </c>
      <c r="R159" s="28">
        <v>100</v>
      </c>
      <c r="S159" s="28" t="s">
        <v>247</v>
      </c>
      <c r="T159" s="92" t="s">
        <v>247</v>
      </c>
      <c r="U159" s="28">
        <v>0.27200000000000002</v>
      </c>
      <c r="V159" s="28">
        <v>0</v>
      </c>
      <c r="W159" s="28" t="s">
        <v>247</v>
      </c>
      <c r="X159" s="28">
        <v>2E-3</v>
      </c>
      <c r="Y159" s="28">
        <v>0</v>
      </c>
      <c r="Z159" s="28" t="s">
        <v>247</v>
      </c>
      <c r="AA159" s="28" t="s">
        <v>247</v>
      </c>
      <c r="AB159" s="28" t="s">
        <v>247</v>
      </c>
      <c r="AC159" s="28" t="s">
        <v>247</v>
      </c>
      <c r="AD159" s="28" t="s">
        <v>247</v>
      </c>
      <c r="AE159" s="28" t="s">
        <v>247</v>
      </c>
      <c r="AF159" s="28" t="s">
        <v>247</v>
      </c>
      <c r="AG159" s="28" t="s">
        <v>247</v>
      </c>
      <c r="AH159" s="28" t="s">
        <v>247</v>
      </c>
      <c r="AI159" s="28" t="s">
        <v>247</v>
      </c>
      <c r="AJ159" s="28" t="s">
        <v>247</v>
      </c>
      <c r="AK159" s="93" t="s">
        <v>247</v>
      </c>
      <c r="AL159" s="28">
        <v>25</v>
      </c>
      <c r="AM159" s="28">
        <v>2</v>
      </c>
      <c r="AN159" s="28">
        <v>6</v>
      </c>
      <c r="AO159" s="28">
        <v>6</v>
      </c>
      <c r="AP159" s="28">
        <v>12</v>
      </c>
      <c r="AQ159" s="28">
        <v>12</v>
      </c>
      <c r="AR159" s="28" t="s">
        <v>247</v>
      </c>
      <c r="AS159" s="94" t="s">
        <v>247</v>
      </c>
    </row>
    <row r="160" spans="1:45">
      <c r="A160" s="309"/>
      <c r="B160" s="40" t="s">
        <v>170</v>
      </c>
      <c r="C160" s="68" t="s">
        <v>246</v>
      </c>
      <c r="D160" s="30"/>
      <c r="E160" s="31">
        <v>100.24</v>
      </c>
      <c r="F160" s="31">
        <v>100.68</v>
      </c>
      <c r="G160" s="31">
        <v>100.44</v>
      </c>
      <c r="H160" s="31">
        <v>100.44</v>
      </c>
      <c r="I160" s="90" t="s">
        <v>247</v>
      </c>
      <c r="J160" s="31" t="s">
        <v>420</v>
      </c>
      <c r="K160" s="31">
        <v>5</v>
      </c>
      <c r="L160" s="31" t="s">
        <v>247</v>
      </c>
      <c r="M160" s="31" t="s">
        <v>247</v>
      </c>
      <c r="N160" s="31" t="s">
        <v>247</v>
      </c>
      <c r="O160" s="31">
        <v>4</v>
      </c>
      <c r="P160" s="31">
        <v>150</v>
      </c>
      <c r="Q160" s="95">
        <v>4</v>
      </c>
      <c r="R160" s="31">
        <v>150</v>
      </c>
      <c r="S160" s="31" t="s">
        <v>247</v>
      </c>
      <c r="T160" s="92" t="s">
        <v>247</v>
      </c>
      <c r="U160" s="31">
        <v>3.9E-2</v>
      </c>
      <c r="V160" s="31">
        <v>0</v>
      </c>
      <c r="W160" s="31" t="s">
        <v>247</v>
      </c>
      <c r="X160" s="31">
        <v>4.0000000000000001E-3</v>
      </c>
      <c r="Y160" s="31">
        <v>0</v>
      </c>
      <c r="Z160" s="31" t="s">
        <v>247</v>
      </c>
      <c r="AA160" s="31" t="s">
        <v>247</v>
      </c>
      <c r="AB160" s="31" t="s">
        <v>247</v>
      </c>
      <c r="AC160" s="31" t="s">
        <v>247</v>
      </c>
      <c r="AD160" s="31" t="s">
        <v>247</v>
      </c>
      <c r="AE160" s="31" t="s">
        <v>247</v>
      </c>
      <c r="AF160" s="31" t="s">
        <v>247</v>
      </c>
      <c r="AG160" s="31" t="s">
        <v>247</v>
      </c>
      <c r="AH160" s="31" t="s">
        <v>247</v>
      </c>
      <c r="AI160" s="31" t="s">
        <v>247</v>
      </c>
      <c r="AJ160" s="31" t="s">
        <v>247</v>
      </c>
      <c r="AK160" s="93" t="s">
        <v>247</v>
      </c>
      <c r="AL160" s="31">
        <v>25</v>
      </c>
      <c r="AM160" s="31">
        <v>2</v>
      </c>
      <c r="AN160" s="31">
        <v>3</v>
      </c>
      <c r="AO160" s="31">
        <v>3</v>
      </c>
      <c r="AP160" s="31">
        <v>6</v>
      </c>
      <c r="AQ160" s="31">
        <v>6</v>
      </c>
      <c r="AR160" s="31" t="s">
        <v>247</v>
      </c>
      <c r="AS160" s="94" t="s">
        <v>247</v>
      </c>
    </row>
    <row r="161" spans="1:45">
      <c r="A161" s="308"/>
      <c r="B161" s="40" t="s">
        <v>171</v>
      </c>
      <c r="C161" s="102" t="s">
        <v>246</v>
      </c>
      <c r="D161" s="27"/>
      <c r="E161" s="69">
        <v>100.24</v>
      </c>
      <c r="F161" s="69">
        <v>100.68</v>
      </c>
      <c r="G161" s="69">
        <v>100.44</v>
      </c>
      <c r="H161" s="69">
        <v>100.44</v>
      </c>
      <c r="I161" s="103" t="s">
        <v>247</v>
      </c>
      <c r="J161" s="69" t="s">
        <v>420</v>
      </c>
      <c r="K161" s="69">
        <v>5</v>
      </c>
      <c r="L161" s="69" t="s">
        <v>247</v>
      </c>
      <c r="M161" s="69" t="s">
        <v>247</v>
      </c>
      <c r="N161" s="69" t="s">
        <v>247</v>
      </c>
      <c r="O161" s="69">
        <v>4</v>
      </c>
      <c r="P161" s="69">
        <v>100</v>
      </c>
      <c r="Q161" s="104">
        <v>4</v>
      </c>
      <c r="R161" s="69">
        <v>100</v>
      </c>
      <c r="S161" s="69" t="s">
        <v>247</v>
      </c>
      <c r="T161" s="105" t="s">
        <v>247</v>
      </c>
      <c r="U161" s="69">
        <v>2E-3</v>
      </c>
      <c r="V161" s="69">
        <v>0</v>
      </c>
      <c r="W161" s="69" t="s">
        <v>247</v>
      </c>
      <c r="X161" s="69">
        <v>4.0000000000000001E-3</v>
      </c>
      <c r="Y161" s="69">
        <v>0</v>
      </c>
      <c r="Z161" s="69" t="s">
        <v>247</v>
      </c>
      <c r="AA161" s="69" t="s">
        <v>247</v>
      </c>
      <c r="AB161" s="69" t="s">
        <v>247</v>
      </c>
      <c r="AC161" s="69" t="s">
        <v>247</v>
      </c>
      <c r="AD161" s="69" t="s">
        <v>247</v>
      </c>
      <c r="AE161" s="69" t="s">
        <v>247</v>
      </c>
      <c r="AF161" s="69" t="s">
        <v>247</v>
      </c>
      <c r="AG161" s="69" t="s">
        <v>247</v>
      </c>
      <c r="AH161" s="69" t="s">
        <v>247</v>
      </c>
      <c r="AI161" s="69" t="s">
        <v>247</v>
      </c>
      <c r="AJ161" s="69" t="s">
        <v>247</v>
      </c>
      <c r="AK161" s="106" t="s">
        <v>247</v>
      </c>
      <c r="AL161" s="69">
        <v>25</v>
      </c>
      <c r="AM161" s="69">
        <v>2</v>
      </c>
      <c r="AN161" s="69">
        <v>5</v>
      </c>
      <c r="AO161" s="69">
        <v>5</v>
      </c>
      <c r="AP161" s="69">
        <v>5</v>
      </c>
      <c r="AQ161" s="69">
        <v>5</v>
      </c>
      <c r="AR161" s="69" t="s">
        <v>247</v>
      </c>
      <c r="AS161" s="107" t="s">
        <v>247</v>
      </c>
    </row>
    <row r="162" spans="1:45">
      <c r="A162" s="309"/>
      <c r="B162" s="40" t="s">
        <v>172</v>
      </c>
      <c r="C162" s="68" t="s">
        <v>246</v>
      </c>
      <c r="D162" s="30"/>
      <c r="E162" s="31">
        <v>100.24</v>
      </c>
      <c r="F162" s="31">
        <v>101.24</v>
      </c>
      <c r="G162" s="31">
        <v>100.44</v>
      </c>
      <c r="H162" s="31">
        <v>100.44</v>
      </c>
      <c r="I162" s="90" t="s">
        <v>247</v>
      </c>
      <c r="J162" s="31" t="s">
        <v>420</v>
      </c>
      <c r="K162" s="31">
        <v>5</v>
      </c>
      <c r="L162" s="31" t="s">
        <v>247</v>
      </c>
      <c r="M162" s="31" t="s">
        <v>247</v>
      </c>
      <c r="N162" s="31" t="s">
        <v>247</v>
      </c>
      <c r="O162" s="31">
        <v>4</v>
      </c>
      <c r="P162" s="31">
        <v>100</v>
      </c>
      <c r="Q162" s="95">
        <v>4</v>
      </c>
      <c r="R162" s="31">
        <v>100</v>
      </c>
      <c r="S162" s="31" t="s">
        <v>247</v>
      </c>
      <c r="T162" s="92" t="s">
        <v>247</v>
      </c>
      <c r="U162" s="31">
        <v>9.5000000000000001E-2</v>
      </c>
      <c r="V162" s="31">
        <v>0</v>
      </c>
      <c r="W162" s="31" t="s">
        <v>247</v>
      </c>
      <c r="X162" s="31">
        <v>0</v>
      </c>
      <c r="Y162" s="31">
        <v>0</v>
      </c>
      <c r="Z162" s="31" t="s">
        <v>247</v>
      </c>
      <c r="AA162" s="31" t="s">
        <v>247</v>
      </c>
      <c r="AB162" s="31" t="s">
        <v>247</v>
      </c>
      <c r="AC162" s="31" t="s">
        <v>247</v>
      </c>
      <c r="AD162" s="31" t="s">
        <v>247</v>
      </c>
      <c r="AE162" s="31" t="s">
        <v>247</v>
      </c>
      <c r="AF162" s="31" t="s">
        <v>247</v>
      </c>
      <c r="AG162" s="31" t="s">
        <v>247</v>
      </c>
      <c r="AH162" s="31" t="s">
        <v>247</v>
      </c>
      <c r="AI162" s="31" t="s">
        <v>247</v>
      </c>
      <c r="AJ162" s="31" t="s">
        <v>247</v>
      </c>
      <c r="AK162" s="93" t="s">
        <v>247</v>
      </c>
      <c r="AL162" s="31">
        <v>25</v>
      </c>
      <c r="AM162" s="31">
        <v>2</v>
      </c>
      <c r="AN162" s="31">
        <v>4</v>
      </c>
      <c r="AO162" s="31">
        <v>4</v>
      </c>
      <c r="AP162" s="31">
        <v>4</v>
      </c>
      <c r="AQ162" s="31">
        <v>4</v>
      </c>
      <c r="AR162" s="31" t="s">
        <v>247</v>
      </c>
      <c r="AS162" s="94" t="s">
        <v>247</v>
      </c>
    </row>
    <row r="163" spans="1:45">
      <c r="A163" s="308"/>
      <c r="B163" s="40" t="s">
        <v>173</v>
      </c>
      <c r="C163" s="89" t="s">
        <v>246</v>
      </c>
      <c r="D163" s="27"/>
      <c r="E163" s="28">
        <v>102.94</v>
      </c>
      <c r="F163" s="28">
        <v>100.68</v>
      </c>
      <c r="G163" s="28">
        <v>100.44</v>
      </c>
      <c r="H163" s="28">
        <v>100.44</v>
      </c>
      <c r="I163" s="90" t="s">
        <v>247</v>
      </c>
      <c r="J163" s="28" t="s">
        <v>420</v>
      </c>
      <c r="K163" s="28">
        <v>5</v>
      </c>
      <c r="L163" s="28" t="s">
        <v>247</v>
      </c>
      <c r="M163" s="28" t="s">
        <v>247</v>
      </c>
      <c r="N163" s="28" t="s">
        <v>247</v>
      </c>
      <c r="O163" s="28">
        <v>4</v>
      </c>
      <c r="P163" s="28">
        <v>100</v>
      </c>
      <c r="Q163" s="91">
        <v>4</v>
      </c>
      <c r="R163" s="28">
        <v>100</v>
      </c>
      <c r="S163" s="28" t="s">
        <v>247</v>
      </c>
      <c r="T163" s="92" t="s">
        <v>247</v>
      </c>
      <c r="U163" s="28">
        <v>0.214</v>
      </c>
      <c r="V163" s="28">
        <v>0</v>
      </c>
      <c r="W163" s="28" t="s">
        <v>247</v>
      </c>
      <c r="X163" s="28">
        <v>1.2999999999999999E-2</v>
      </c>
      <c r="Y163" s="28">
        <v>0</v>
      </c>
      <c r="Z163" s="28" t="s">
        <v>247</v>
      </c>
      <c r="AA163" s="28" t="s">
        <v>247</v>
      </c>
      <c r="AB163" s="28" t="s">
        <v>247</v>
      </c>
      <c r="AC163" s="28" t="s">
        <v>247</v>
      </c>
      <c r="AD163" s="28" t="s">
        <v>247</v>
      </c>
      <c r="AE163" s="28" t="s">
        <v>247</v>
      </c>
      <c r="AF163" s="28" t="s">
        <v>247</v>
      </c>
      <c r="AG163" s="28" t="s">
        <v>247</v>
      </c>
      <c r="AH163" s="28" t="s">
        <v>247</v>
      </c>
      <c r="AI163" s="28" t="s">
        <v>247</v>
      </c>
      <c r="AJ163" s="28" t="s">
        <v>247</v>
      </c>
      <c r="AK163" s="93" t="s">
        <v>247</v>
      </c>
      <c r="AL163" s="28">
        <v>25</v>
      </c>
      <c r="AM163" s="28">
        <v>2</v>
      </c>
      <c r="AN163" s="28">
        <v>12</v>
      </c>
      <c r="AO163" s="28">
        <v>12</v>
      </c>
      <c r="AP163" s="28">
        <v>12</v>
      </c>
      <c r="AQ163" s="28">
        <v>12</v>
      </c>
      <c r="AR163" s="28" t="s">
        <v>247</v>
      </c>
      <c r="AS163" s="94" t="s">
        <v>247</v>
      </c>
    </row>
    <row r="164" spans="1:45">
      <c r="A164" s="309"/>
      <c r="B164" s="40" t="s">
        <v>174</v>
      </c>
      <c r="C164" s="68" t="s">
        <v>252</v>
      </c>
      <c r="D164" s="30"/>
      <c r="E164" s="31">
        <v>100.24</v>
      </c>
      <c r="F164" s="31">
        <v>100.68</v>
      </c>
      <c r="G164" s="31">
        <v>100.44</v>
      </c>
      <c r="H164" s="31">
        <v>100.44</v>
      </c>
      <c r="I164" s="90" t="s">
        <v>247</v>
      </c>
      <c r="J164" s="31" t="s">
        <v>420</v>
      </c>
      <c r="K164" s="31">
        <v>5</v>
      </c>
      <c r="L164" s="31" t="s">
        <v>247</v>
      </c>
      <c r="M164" s="31" t="s">
        <v>247</v>
      </c>
      <c r="N164" s="31" t="s">
        <v>247</v>
      </c>
      <c r="O164" s="31">
        <v>4</v>
      </c>
      <c r="P164" s="31">
        <v>100</v>
      </c>
      <c r="Q164" s="95">
        <v>4</v>
      </c>
      <c r="R164" s="31">
        <v>100</v>
      </c>
      <c r="S164" s="31" t="s">
        <v>247</v>
      </c>
      <c r="T164" s="92" t="s">
        <v>247</v>
      </c>
      <c r="U164" s="31">
        <v>9.6000000000000002E-2</v>
      </c>
      <c r="V164" s="31">
        <v>0</v>
      </c>
      <c r="W164" s="31" t="s">
        <v>247</v>
      </c>
      <c r="X164" s="31">
        <v>0.185</v>
      </c>
      <c r="Y164" s="31">
        <v>0</v>
      </c>
      <c r="Z164" s="31" t="s">
        <v>247</v>
      </c>
      <c r="AA164" s="31" t="s">
        <v>247</v>
      </c>
      <c r="AB164" s="31" t="s">
        <v>247</v>
      </c>
      <c r="AC164" s="31" t="s">
        <v>247</v>
      </c>
      <c r="AD164" s="31" t="s">
        <v>247</v>
      </c>
      <c r="AE164" s="31" t="s">
        <v>247</v>
      </c>
      <c r="AF164" s="31" t="s">
        <v>247</v>
      </c>
      <c r="AG164" s="31" t="s">
        <v>247</v>
      </c>
      <c r="AH164" s="31" t="s">
        <v>247</v>
      </c>
      <c r="AI164" s="31" t="s">
        <v>247</v>
      </c>
      <c r="AJ164" s="31" t="s">
        <v>247</v>
      </c>
      <c r="AK164" s="93" t="s">
        <v>247</v>
      </c>
      <c r="AL164" s="31">
        <v>25</v>
      </c>
      <c r="AM164" s="31">
        <v>2</v>
      </c>
      <c r="AN164" s="31">
        <v>11</v>
      </c>
      <c r="AO164" s="31">
        <v>11</v>
      </c>
      <c r="AP164" s="31">
        <v>10</v>
      </c>
      <c r="AQ164" s="31">
        <v>10</v>
      </c>
      <c r="AR164" s="31" t="s">
        <v>247</v>
      </c>
      <c r="AS164" s="94" t="s">
        <v>247</v>
      </c>
    </row>
    <row r="165" spans="1:45">
      <c r="A165" s="308"/>
      <c r="B165" s="40" t="s">
        <v>175</v>
      </c>
      <c r="C165" s="26" t="s">
        <v>246</v>
      </c>
      <c r="D165" s="27"/>
      <c r="E165" s="28">
        <v>101.2</v>
      </c>
      <c r="F165" s="28">
        <v>100.68</v>
      </c>
      <c r="G165" s="28">
        <v>100.44</v>
      </c>
      <c r="H165" s="28">
        <v>100.44</v>
      </c>
      <c r="I165" s="90" t="s">
        <v>247</v>
      </c>
      <c r="J165" s="28" t="s">
        <v>420</v>
      </c>
      <c r="K165" s="28">
        <v>5</v>
      </c>
      <c r="L165" s="28" t="s">
        <v>247</v>
      </c>
      <c r="M165" s="28" t="s">
        <v>247</v>
      </c>
      <c r="N165" s="28" t="s">
        <v>247</v>
      </c>
      <c r="O165" s="28">
        <v>4</v>
      </c>
      <c r="P165" s="28">
        <v>100</v>
      </c>
      <c r="Q165" s="91">
        <v>4</v>
      </c>
      <c r="R165" s="28">
        <v>100</v>
      </c>
      <c r="S165" s="28" t="s">
        <v>247</v>
      </c>
      <c r="T165" s="92" t="s">
        <v>247</v>
      </c>
      <c r="U165" s="28">
        <v>8.9999999999999993E-3</v>
      </c>
      <c r="V165" s="28">
        <v>0</v>
      </c>
      <c r="W165" s="28" t="s">
        <v>247</v>
      </c>
      <c r="X165" s="28">
        <v>1E-3</v>
      </c>
      <c r="Y165" s="28">
        <v>0</v>
      </c>
      <c r="Z165" s="28" t="s">
        <v>247</v>
      </c>
      <c r="AA165" s="28" t="s">
        <v>247</v>
      </c>
      <c r="AB165" s="28" t="s">
        <v>247</v>
      </c>
      <c r="AC165" s="28" t="s">
        <v>247</v>
      </c>
      <c r="AD165" s="28" t="s">
        <v>247</v>
      </c>
      <c r="AE165" s="28" t="s">
        <v>247</v>
      </c>
      <c r="AF165" s="28" t="s">
        <v>247</v>
      </c>
      <c r="AG165" s="28" t="s">
        <v>247</v>
      </c>
      <c r="AH165" s="28" t="s">
        <v>247</v>
      </c>
      <c r="AI165" s="28" t="s">
        <v>247</v>
      </c>
      <c r="AJ165" s="28" t="s">
        <v>247</v>
      </c>
      <c r="AK165" s="93" t="s">
        <v>247</v>
      </c>
      <c r="AL165" s="28">
        <v>25</v>
      </c>
      <c r="AM165" s="28">
        <v>2</v>
      </c>
      <c r="AN165" s="28">
        <v>9</v>
      </c>
      <c r="AO165" s="28">
        <v>10</v>
      </c>
      <c r="AP165" s="28">
        <v>5</v>
      </c>
      <c r="AQ165" s="28">
        <v>5</v>
      </c>
      <c r="AR165" s="28" t="s">
        <v>247</v>
      </c>
      <c r="AS165" s="94" t="s">
        <v>247</v>
      </c>
    </row>
    <row r="166" spans="1:45">
      <c r="A166" s="309"/>
      <c r="B166" s="40" t="s">
        <v>176</v>
      </c>
      <c r="C166" s="29" t="s">
        <v>246</v>
      </c>
      <c r="D166" s="30"/>
      <c r="E166" s="31">
        <v>101.96</v>
      </c>
      <c r="F166" s="31">
        <v>100.68</v>
      </c>
      <c r="G166" s="31">
        <v>100.44</v>
      </c>
      <c r="H166" s="31">
        <v>100.44</v>
      </c>
      <c r="I166" s="90" t="s">
        <v>247</v>
      </c>
      <c r="J166" s="31" t="s">
        <v>420</v>
      </c>
      <c r="K166" s="31">
        <v>5</v>
      </c>
      <c r="L166" s="31" t="s">
        <v>247</v>
      </c>
      <c r="M166" s="31" t="s">
        <v>247</v>
      </c>
      <c r="N166" s="31" t="s">
        <v>247</v>
      </c>
      <c r="O166" s="31">
        <v>4</v>
      </c>
      <c r="P166" s="31">
        <v>100</v>
      </c>
      <c r="Q166" s="95">
        <v>4</v>
      </c>
      <c r="R166" s="31">
        <v>100</v>
      </c>
      <c r="S166" s="31" t="s">
        <v>247</v>
      </c>
      <c r="T166" s="92" t="s">
        <v>247</v>
      </c>
      <c r="U166" s="31">
        <v>0.16200000000000001</v>
      </c>
      <c r="V166" s="31">
        <v>0</v>
      </c>
      <c r="W166" s="31" t="s">
        <v>247</v>
      </c>
      <c r="X166" s="31">
        <v>2E-3</v>
      </c>
      <c r="Y166" s="31">
        <v>0</v>
      </c>
      <c r="Z166" s="31" t="s">
        <v>247</v>
      </c>
      <c r="AA166" s="31" t="s">
        <v>247</v>
      </c>
      <c r="AB166" s="31" t="s">
        <v>247</v>
      </c>
      <c r="AC166" s="31" t="s">
        <v>247</v>
      </c>
      <c r="AD166" s="31" t="s">
        <v>247</v>
      </c>
      <c r="AE166" s="31" t="s">
        <v>247</v>
      </c>
      <c r="AF166" s="31" t="s">
        <v>247</v>
      </c>
      <c r="AG166" s="31" t="s">
        <v>247</v>
      </c>
      <c r="AH166" s="31" t="s">
        <v>247</v>
      </c>
      <c r="AI166" s="31" t="s">
        <v>247</v>
      </c>
      <c r="AJ166" s="31" t="s">
        <v>247</v>
      </c>
      <c r="AK166" s="93" t="s">
        <v>247</v>
      </c>
      <c r="AL166" s="31">
        <v>25</v>
      </c>
      <c r="AM166" s="31">
        <v>2</v>
      </c>
      <c r="AN166" s="31">
        <v>8</v>
      </c>
      <c r="AO166" s="31">
        <v>8</v>
      </c>
      <c r="AP166" s="31">
        <v>8</v>
      </c>
      <c r="AQ166" s="31">
        <v>8</v>
      </c>
      <c r="AR166" s="31" t="s">
        <v>247</v>
      </c>
      <c r="AS166" s="94" t="s">
        <v>247</v>
      </c>
    </row>
    <row r="167" spans="1:45">
      <c r="A167" s="308"/>
      <c r="B167" s="40" t="s">
        <v>177</v>
      </c>
      <c r="C167" s="89" t="s">
        <v>252</v>
      </c>
      <c r="D167" s="27"/>
      <c r="E167" s="28">
        <v>100.24</v>
      </c>
      <c r="F167" s="28">
        <v>100.68</v>
      </c>
      <c r="G167" s="28">
        <v>100.44</v>
      </c>
      <c r="H167" s="28">
        <v>100.44</v>
      </c>
      <c r="I167" s="90" t="s">
        <v>247</v>
      </c>
      <c r="J167" s="28" t="s">
        <v>420</v>
      </c>
      <c r="K167" s="28">
        <v>5</v>
      </c>
      <c r="L167" s="28" t="s">
        <v>247</v>
      </c>
      <c r="M167" s="28" t="s">
        <v>247</v>
      </c>
      <c r="N167" s="28" t="s">
        <v>247</v>
      </c>
      <c r="O167" s="28">
        <v>4</v>
      </c>
      <c r="P167" s="28">
        <v>100</v>
      </c>
      <c r="Q167" s="91">
        <v>4</v>
      </c>
      <c r="R167" s="28">
        <v>100</v>
      </c>
      <c r="S167" s="28" t="s">
        <v>247</v>
      </c>
      <c r="T167" s="92" t="s">
        <v>247</v>
      </c>
      <c r="U167" s="28">
        <v>0.06</v>
      </c>
      <c r="V167" s="28">
        <v>0</v>
      </c>
      <c r="W167" s="28" t="s">
        <v>247</v>
      </c>
      <c r="X167" s="28">
        <v>8.9999999999999993E-3</v>
      </c>
      <c r="Y167" s="28">
        <v>0</v>
      </c>
      <c r="Z167" s="28" t="s">
        <v>247</v>
      </c>
      <c r="AA167" s="28" t="s">
        <v>247</v>
      </c>
      <c r="AB167" s="28" t="s">
        <v>247</v>
      </c>
      <c r="AC167" s="28" t="s">
        <v>247</v>
      </c>
      <c r="AD167" s="28" t="s">
        <v>247</v>
      </c>
      <c r="AE167" s="28" t="s">
        <v>247</v>
      </c>
      <c r="AF167" s="28" t="s">
        <v>247</v>
      </c>
      <c r="AG167" s="28" t="s">
        <v>247</v>
      </c>
      <c r="AH167" s="28" t="s">
        <v>247</v>
      </c>
      <c r="AI167" s="28" t="s">
        <v>247</v>
      </c>
      <c r="AJ167" s="28" t="s">
        <v>247</v>
      </c>
      <c r="AK167" s="93" t="s">
        <v>247</v>
      </c>
      <c r="AL167" s="28">
        <v>25</v>
      </c>
      <c r="AM167" s="28">
        <v>2</v>
      </c>
      <c r="AN167" s="28">
        <v>5</v>
      </c>
      <c r="AO167" s="28">
        <v>6</v>
      </c>
      <c r="AP167" s="28">
        <v>5</v>
      </c>
      <c r="AQ167" s="28">
        <v>5</v>
      </c>
      <c r="AR167" s="28" t="s">
        <v>247</v>
      </c>
      <c r="AS167" s="94" t="s">
        <v>247</v>
      </c>
    </row>
    <row r="168" spans="1:45">
      <c r="A168" s="309"/>
      <c r="B168" s="40" t="s">
        <v>178</v>
      </c>
      <c r="C168" s="29" t="s">
        <v>246</v>
      </c>
      <c r="D168" s="30"/>
      <c r="E168" s="31">
        <v>100.24</v>
      </c>
      <c r="F168" s="31">
        <v>100.68</v>
      </c>
      <c r="G168" s="31">
        <v>100.44</v>
      </c>
      <c r="H168" s="31">
        <v>100.44</v>
      </c>
      <c r="I168" s="90" t="s">
        <v>247</v>
      </c>
      <c r="J168" s="31" t="s">
        <v>420</v>
      </c>
      <c r="K168" s="31">
        <v>5</v>
      </c>
      <c r="L168" s="31" t="s">
        <v>247</v>
      </c>
      <c r="M168" s="31" t="s">
        <v>247</v>
      </c>
      <c r="N168" s="31" t="s">
        <v>247</v>
      </c>
      <c r="O168" s="31">
        <v>4</v>
      </c>
      <c r="P168" s="31">
        <v>100</v>
      </c>
      <c r="Q168" s="95">
        <v>4</v>
      </c>
      <c r="R168" s="31">
        <v>100</v>
      </c>
      <c r="S168" s="31" t="s">
        <v>247</v>
      </c>
      <c r="T168" s="92" t="s">
        <v>247</v>
      </c>
      <c r="U168" s="31">
        <v>5.8999999999999997E-2</v>
      </c>
      <c r="V168" s="31">
        <v>0</v>
      </c>
      <c r="W168" s="31" t="s">
        <v>247</v>
      </c>
      <c r="X168" s="31">
        <v>1E-3</v>
      </c>
      <c r="Y168" s="31">
        <v>0</v>
      </c>
      <c r="Z168" s="31" t="s">
        <v>247</v>
      </c>
      <c r="AA168" s="31" t="s">
        <v>247</v>
      </c>
      <c r="AB168" s="31" t="s">
        <v>247</v>
      </c>
      <c r="AC168" s="31" t="s">
        <v>247</v>
      </c>
      <c r="AD168" s="31" t="s">
        <v>247</v>
      </c>
      <c r="AE168" s="31" t="s">
        <v>247</v>
      </c>
      <c r="AF168" s="31" t="s">
        <v>247</v>
      </c>
      <c r="AG168" s="31" t="s">
        <v>247</v>
      </c>
      <c r="AH168" s="31" t="s">
        <v>247</v>
      </c>
      <c r="AI168" s="31" t="s">
        <v>247</v>
      </c>
      <c r="AJ168" s="31" t="s">
        <v>247</v>
      </c>
      <c r="AK168" s="93" t="s">
        <v>247</v>
      </c>
      <c r="AL168" s="31">
        <v>25</v>
      </c>
      <c r="AM168" s="31">
        <v>2</v>
      </c>
      <c r="AN168" s="31">
        <v>4</v>
      </c>
      <c r="AO168" s="31">
        <v>4</v>
      </c>
      <c r="AP168" s="31">
        <v>4</v>
      </c>
      <c r="AQ168" s="31">
        <v>4</v>
      </c>
      <c r="AR168" s="31" t="s">
        <v>247</v>
      </c>
      <c r="AS168" s="94" t="s">
        <v>247</v>
      </c>
    </row>
    <row r="169" spans="1:45">
      <c r="A169" s="308"/>
      <c r="B169" s="40" t="s">
        <v>179</v>
      </c>
      <c r="C169" s="26" t="s">
        <v>246</v>
      </c>
      <c r="D169" s="27"/>
      <c r="E169" s="28">
        <v>100.24</v>
      </c>
      <c r="F169" s="28">
        <v>100.68</v>
      </c>
      <c r="G169" s="28">
        <v>100.44</v>
      </c>
      <c r="H169" s="28">
        <v>100.44</v>
      </c>
      <c r="I169" s="90" t="s">
        <v>247</v>
      </c>
      <c r="J169" s="28" t="s">
        <v>420</v>
      </c>
      <c r="K169" s="28">
        <v>5</v>
      </c>
      <c r="L169" s="28" t="s">
        <v>247</v>
      </c>
      <c r="M169" s="28" t="s">
        <v>247</v>
      </c>
      <c r="N169" s="28" t="s">
        <v>247</v>
      </c>
      <c r="O169" s="28">
        <v>4</v>
      </c>
      <c r="P169" s="28">
        <v>100</v>
      </c>
      <c r="Q169" s="91">
        <v>4</v>
      </c>
      <c r="R169" s="28">
        <v>100</v>
      </c>
      <c r="S169" s="28" t="s">
        <v>247</v>
      </c>
      <c r="T169" s="92" t="s">
        <v>247</v>
      </c>
      <c r="U169" s="28">
        <v>7.1999999999999995E-2</v>
      </c>
      <c r="V169" s="28">
        <v>0</v>
      </c>
      <c r="W169" s="28" t="s">
        <v>247</v>
      </c>
      <c r="X169" s="28">
        <v>1.9E-2</v>
      </c>
      <c r="Y169" s="28">
        <v>0</v>
      </c>
      <c r="Z169" s="28" t="s">
        <v>247</v>
      </c>
      <c r="AA169" s="28" t="s">
        <v>247</v>
      </c>
      <c r="AB169" s="28" t="s">
        <v>247</v>
      </c>
      <c r="AC169" s="28" t="s">
        <v>247</v>
      </c>
      <c r="AD169" s="28" t="s">
        <v>247</v>
      </c>
      <c r="AE169" s="28" t="s">
        <v>247</v>
      </c>
      <c r="AF169" s="28" t="s">
        <v>247</v>
      </c>
      <c r="AG169" s="28" t="s">
        <v>247</v>
      </c>
      <c r="AH169" s="28" t="s">
        <v>247</v>
      </c>
      <c r="AI169" s="28" t="s">
        <v>247</v>
      </c>
      <c r="AJ169" s="28" t="s">
        <v>247</v>
      </c>
      <c r="AK169" s="93" t="s">
        <v>247</v>
      </c>
      <c r="AL169" s="28">
        <v>25</v>
      </c>
      <c r="AM169" s="28">
        <v>2</v>
      </c>
      <c r="AN169" s="28">
        <v>4</v>
      </c>
      <c r="AO169" s="28">
        <v>4</v>
      </c>
      <c r="AP169" s="28">
        <v>8</v>
      </c>
      <c r="AQ169" s="28">
        <v>8</v>
      </c>
      <c r="AR169" s="28" t="s">
        <v>247</v>
      </c>
      <c r="AS169" s="94" t="s">
        <v>247</v>
      </c>
    </row>
    <row r="170" spans="1:45">
      <c r="A170" s="309"/>
      <c r="B170" s="41" t="s">
        <v>180</v>
      </c>
      <c r="C170" s="29" t="s">
        <v>248</v>
      </c>
      <c r="D170" s="48" t="s">
        <v>249</v>
      </c>
      <c r="E170" s="30"/>
      <c r="F170" s="30"/>
      <c r="G170" s="30"/>
      <c r="H170" s="30"/>
      <c r="I170" s="96"/>
      <c r="J170" s="30"/>
      <c r="K170" s="30"/>
      <c r="L170" s="30"/>
      <c r="M170" s="30"/>
      <c r="N170" s="30"/>
      <c r="O170" s="30"/>
      <c r="P170" s="30"/>
      <c r="Q170" s="101"/>
      <c r="R170" s="30"/>
      <c r="S170" s="30"/>
      <c r="T170" s="98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99"/>
      <c r="AL170" s="30"/>
      <c r="AM170" s="30"/>
      <c r="AN170" s="30"/>
      <c r="AO170" s="30"/>
      <c r="AP170" s="30"/>
      <c r="AQ170" s="30"/>
      <c r="AR170" s="30"/>
      <c r="AS170" s="100"/>
    </row>
    <row r="171" spans="1:45">
      <c r="A171" s="304"/>
      <c r="B171" s="40" t="s">
        <v>181</v>
      </c>
      <c r="C171" s="68" t="s">
        <v>252</v>
      </c>
      <c r="D171" s="30"/>
      <c r="E171" s="37">
        <v>100.44</v>
      </c>
      <c r="F171" s="37">
        <v>100.68</v>
      </c>
      <c r="G171" s="37">
        <v>100.44</v>
      </c>
      <c r="H171" s="37">
        <v>100.44</v>
      </c>
      <c r="I171" s="90" t="s">
        <v>247</v>
      </c>
      <c r="J171" s="37" t="s">
        <v>420</v>
      </c>
      <c r="K171" s="37">
        <v>5</v>
      </c>
      <c r="L171" s="37" t="s">
        <v>247</v>
      </c>
      <c r="M171" s="37" t="s">
        <v>247</v>
      </c>
      <c r="N171" s="37" t="s">
        <v>247</v>
      </c>
      <c r="O171" s="37">
        <v>4</v>
      </c>
      <c r="P171" s="48">
        <v>100</v>
      </c>
      <c r="Q171" s="108">
        <v>4</v>
      </c>
      <c r="R171" s="48">
        <v>100</v>
      </c>
      <c r="S171" s="48" t="s">
        <v>247</v>
      </c>
      <c r="T171" s="92" t="s">
        <v>247</v>
      </c>
      <c r="U171" s="48">
        <v>0.11799999999999999</v>
      </c>
      <c r="V171" s="48">
        <v>0</v>
      </c>
      <c r="W171" s="48" t="s">
        <v>247</v>
      </c>
      <c r="X171" s="48">
        <v>2E-3</v>
      </c>
      <c r="Y171" s="48">
        <v>0</v>
      </c>
      <c r="Z171" s="48" t="s">
        <v>247</v>
      </c>
      <c r="AA171" s="48" t="s">
        <v>247</v>
      </c>
      <c r="AB171" s="48" t="s">
        <v>247</v>
      </c>
      <c r="AC171" s="48" t="s">
        <v>247</v>
      </c>
      <c r="AD171" s="48" t="s">
        <v>247</v>
      </c>
      <c r="AE171" s="48" t="s">
        <v>247</v>
      </c>
      <c r="AF171" s="48" t="s">
        <v>247</v>
      </c>
      <c r="AG171" s="48" t="s">
        <v>247</v>
      </c>
      <c r="AH171" s="48" t="s">
        <v>247</v>
      </c>
      <c r="AI171" s="48" t="s">
        <v>247</v>
      </c>
      <c r="AJ171" s="48" t="s">
        <v>247</v>
      </c>
      <c r="AK171" s="93" t="s">
        <v>247</v>
      </c>
      <c r="AL171" s="48">
        <v>25</v>
      </c>
      <c r="AM171" s="48">
        <v>2</v>
      </c>
      <c r="AN171" s="48">
        <v>4</v>
      </c>
      <c r="AO171" s="48">
        <v>4</v>
      </c>
      <c r="AP171" s="48">
        <v>6</v>
      </c>
      <c r="AQ171" s="48">
        <v>6</v>
      </c>
      <c r="AR171" s="48" t="s">
        <v>247</v>
      </c>
      <c r="AS171" s="94" t="s">
        <v>247</v>
      </c>
    </row>
    <row r="172" spans="1:45">
      <c r="A172" s="304"/>
      <c r="B172" s="40" t="s">
        <v>182</v>
      </c>
      <c r="C172" s="68" t="s">
        <v>252</v>
      </c>
      <c r="D172" s="30"/>
      <c r="E172" s="37">
        <v>100.68</v>
      </c>
      <c r="F172" s="37">
        <v>100.68</v>
      </c>
      <c r="G172" s="37">
        <v>100.44</v>
      </c>
      <c r="H172" s="37">
        <v>100.44</v>
      </c>
      <c r="I172" s="90" t="s">
        <v>247</v>
      </c>
      <c r="J172" s="37" t="s">
        <v>420</v>
      </c>
      <c r="K172" s="37">
        <v>5</v>
      </c>
      <c r="L172" s="37" t="s">
        <v>247</v>
      </c>
      <c r="M172" s="37" t="s">
        <v>247</v>
      </c>
      <c r="N172" s="37" t="s">
        <v>247</v>
      </c>
      <c r="O172" s="37">
        <v>4</v>
      </c>
      <c r="P172" s="48">
        <v>80</v>
      </c>
      <c r="Q172" s="108">
        <v>4</v>
      </c>
      <c r="R172" s="48">
        <v>80</v>
      </c>
      <c r="S172" s="48" t="s">
        <v>247</v>
      </c>
      <c r="T172" s="92" t="s">
        <v>247</v>
      </c>
      <c r="U172" s="48">
        <v>0.122</v>
      </c>
      <c r="V172" s="48">
        <v>0</v>
      </c>
      <c r="W172" s="48" t="s">
        <v>247</v>
      </c>
      <c r="X172" s="48">
        <v>1.2999999999999999E-2</v>
      </c>
      <c r="Y172" s="48">
        <v>0</v>
      </c>
      <c r="Z172" s="48" t="s">
        <v>247</v>
      </c>
      <c r="AA172" s="48" t="s">
        <v>247</v>
      </c>
      <c r="AB172" s="48" t="s">
        <v>247</v>
      </c>
      <c r="AC172" s="48" t="s">
        <v>247</v>
      </c>
      <c r="AD172" s="48" t="s">
        <v>247</v>
      </c>
      <c r="AE172" s="48" t="s">
        <v>247</v>
      </c>
      <c r="AF172" s="48" t="s">
        <v>247</v>
      </c>
      <c r="AG172" s="48" t="s">
        <v>247</v>
      </c>
      <c r="AH172" s="48" t="s">
        <v>247</v>
      </c>
      <c r="AI172" s="48" t="s">
        <v>247</v>
      </c>
      <c r="AJ172" s="48" t="s">
        <v>247</v>
      </c>
      <c r="AK172" s="93" t="s">
        <v>247</v>
      </c>
      <c r="AL172" s="48">
        <v>25</v>
      </c>
      <c r="AM172" s="48">
        <v>2</v>
      </c>
      <c r="AN172" s="48">
        <v>5</v>
      </c>
      <c r="AO172" s="48">
        <v>6</v>
      </c>
      <c r="AP172" s="48">
        <v>5</v>
      </c>
      <c r="AQ172" s="48">
        <v>5</v>
      </c>
      <c r="AR172" s="48" t="s">
        <v>247</v>
      </c>
      <c r="AS172" s="94" t="s">
        <v>247</v>
      </c>
    </row>
    <row r="173" spans="1:45">
      <c r="A173" s="304"/>
      <c r="B173" s="40" t="s">
        <v>184</v>
      </c>
      <c r="C173" s="89" t="s">
        <v>252</v>
      </c>
      <c r="D173" s="27"/>
      <c r="E173" s="35">
        <v>120.4</v>
      </c>
      <c r="F173" s="35">
        <v>120.84</v>
      </c>
      <c r="G173" s="35">
        <v>120.28</v>
      </c>
      <c r="H173" s="35">
        <v>120.28</v>
      </c>
      <c r="I173" s="90" t="s">
        <v>247</v>
      </c>
      <c r="J173" s="35" t="s">
        <v>420</v>
      </c>
      <c r="K173" s="35">
        <v>5</v>
      </c>
      <c r="L173" s="35" t="s">
        <v>247</v>
      </c>
      <c r="M173" s="35" t="s">
        <v>247</v>
      </c>
      <c r="N173" s="35" t="s">
        <v>247</v>
      </c>
      <c r="O173" s="35">
        <v>4</v>
      </c>
      <c r="P173" s="66">
        <v>100</v>
      </c>
      <c r="Q173" s="109">
        <v>4</v>
      </c>
      <c r="R173" s="66">
        <v>100</v>
      </c>
      <c r="S173" s="66" t="s">
        <v>247</v>
      </c>
      <c r="T173" s="92" t="s">
        <v>247</v>
      </c>
      <c r="U173" s="66">
        <v>0.23100000000000001</v>
      </c>
      <c r="V173" s="66">
        <v>0</v>
      </c>
      <c r="W173" s="66" t="s">
        <v>247</v>
      </c>
      <c r="X173" s="66">
        <v>2E-3</v>
      </c>
      <c r="Y173" s="66">
        <v>0</v>
      </c>
      <c r="Z173" s="66" t="s">
        <v>247</v>
      </c>
      <c r="AA173" s="66" t="s">
        <v>247</v>
      </c>
      <c r="AB173" s="66" t="s">
        <v>247</v>
      </c>
      <c r="AC173" s="66" t="s">
        <v>247</v>
      </c>
      <c r="AD173" s="66" t="s">
        <v>247</v>
      </c>
      <c r="AE173" s="66" t="s">
        <v>247</v>
      </c>
      <c r="AF173" s="66" t="s">
        <v>247</v>
      </c>
      <c r="AG173" s="66" t="s">
        <v>247</v>
      </c>
      <c r="AH173" s="66" t="s">
        <v>247</v>
      </c>
      <c r="AI173" s="66" t="s">
        <v>247</v>
      </c>
      <c r="AJ173" s="66" t="s">
        <v>247</v>
      </c>
      <c r="AK173" s="93" t="s">
        <v>247</v>
      </c>
      <c r="AL173" s="66">
        <v>25</v>
      </c>
      <c r="AM173" s="66">
        <v>2</v>
      </c>
      <c r="AN173" s="66">
        <v>5</v>
      </c>
      <c r="AO173" s="66">
        <v>5</v>
      </c>
      <c r="AP173" s="66">
        <v>7</v>
      </c>
      <c r="AQ173" s="66">
        <v>7</v>
      </c>
      <c r="AR173" s="66" t="s">
        <v>247</v>
      </c>
      <c r="AS173" s="94" t="s">
        <v>247</v>
      </c>
    </row>
    <row r="174" spans="1:45">
      <c r="A174" s="304"/>
      <c r="B174" s="40" t="s">
        <v>185</v>
      </c>
      <c r="C174" s="46" t="s">
        <v>265</v>
      </c>
      <c r="D174" s="48"/>
      <c r="E174" s="110">
        <v>100.24</v>
      </c>
      <c r="F174" s="110">
        <v>100.68</v>
      </c>
      <c r="G174" s="110">
        <v>100.44</v>
      </c>
      <c r="H174" s="110">
        <v>100.44</v>
      </c>
      <c r="I174" s="111" t="s">
        <v>247</v>
      </c>
      <c r="J174" s="110" t="s">
        <v>420</v>
      </c>
      <c r="K174" s="110">
        <v>5</v>
      </c>
      <c r="L174" s="110" t="s">
        <v>247</v>
      </c>
      <c r="M174" s="110" t="s">
        <v>247</v>
      </c>
      <c r="N174" s="110" t="s">
        <v>247</v>
      </c>
      <c r="O174" s="110">
        <v>4</v>
      </c>
      <c r="P174" s="47">
        <v>100</v>
      </c>
      <c r="Q174" s="112">
        <v>4</v>
      </c>
      <c r="R174" s="47">
        <v>100</v>
      </c>
      <c r="S174" s="47" t="s">
        <v>247</v>
      </c>
      <c r="T174" s="113" t="s">
        <v>247</v>
      </c>
      <c r="U174" s="47">
        <v>6.8000000000000005E-2</v>
      </c>
      <c r="V174" s="47">
        <v>0</v>
      </c>
      <c r="W174" s="47" t="s">
        <v>247</v>
      </c>
      <c r="X174" s="47">
        <v>7.0000000000000001E-3</v>
      </c>
      <c r="Y174" s="47">
        <v>0</v>
      </c>
      <c r="Z174" s="47" t="s">
        <v>247</v>
      </c>
      <c r="AA174" s="47" t="s">
        <v>247</v>
      </c>
      <c r="AB174" s="47" t="s">
        <v>247</v>
      </c>
      <c r="AC174" s="47" t="s">
        <v>247</v>
      </c>
      <c r="AD174" s="47" t="s">
        <v>247</v>
      </c>
      <c r="AE174" s="47" t="s">
        <v>247</v>
      </c>
      <c r="AF174" s="47" t="s">
        <v>247</v>
      </c>
      <c r="AG174" s="47" t="s">
        <v>247</v>
      </c>
      <c r="AH174" s="47" t="s">
        <v>247</v>
      </c>
      <c r="AI174" s="47" t="s">
        <v>247</v>
      </c>
      <c r="AJ174" s="47" t="s">
        <v>247</v>
      </c>
      <c r="AK174" s="114" t="s">
        <v>247</v>
      </c>
      <c r="AL174" s="47">
        <v>25</v>
      </c>
      <c r="AM174" s="47">
        <v>2</v>
      </c>
      <c r="AN174" s="47">
        <v>5</v>
      </c>
      <c r="AO174" s="47">
        <v>5</v>
      </c>
      <c r="AP174" s="47">
        <v>5</v>
      </c>
      <c r="AQ174" s="47">
        <v>5</v>
      </c>
      <c r="AR174" s="47" t="s">
        <v>247</v>
      </c>
      <c r="AS174" s="115" t="s">
        <v>247</v>
      </c>
    </row>
    <row r="175" spans="1:45">
      <c r="A175" s="305"/>
      <c r="B175" s="40" t="s">
        <v>186</v>
      </c>
      <c r="C175" s="34" t="s">
        <v>246</v>
      </c>
      <c r="D175" s="23"/>
      <c r="E175" s="31">
        <v>100.76</v>
      </c>
      <c r="F175" s="31">
        <v>100.68</v>
      </c>
      <c r="G175" s="31">
        <v>100.44</v>
      </c>
      <c r="H175" s="31">
        <v>100.44</v>
      </c>
      <c r="I175" s="90" t="s">
        <v>247</v>
      </c>
      <c r="J175" s="36" t="s">
        <v>420</v>
      </c>
      <c r="K175" s="36">
        <v>5</v>
      </c>
      <c r="L175" s="36" t="s">
        <v>247</v>
      </c>
      <c r="M175" s="36" t="s">
        <v>247</v>
      </c>
      <c r="N175" s="36" t="s">
        <v>247</v>
      </c>
      <c r="O175" s="36">
        <v>4</v>
      </c>
      <c r="P175" s="31">
        <v>100</v>
      </c>
      <c r="Q175" s="95">
        <v>4</v>
      </c>
      <c r="R175" s="31">
        <v>100</v>
      </c>
      <c r="S175" s="31" t="s">
        <v>247</v>
      </c>
      <c r="T175" s="92" t="s">
        <v>247</v>
      </c>
      <c r="U175" s="31">
        <v>9.0999999999999998E-2</v>
      </c>
      <c r="V175" s="31">
        <v>0</v>
      </c>
      <c r="W175" s="31" t="s">
        <v>247</v>
      </c>
      <c r="X175" s="31">
        <v>1.0999999999999999E-2</v>
      </c>
      <c r="Y175" s="31">
        <v>0</v>
      </c>
      <c r="Z175" s="31" t="s">
        <v>247</v>
      </c>
      <c r="AA175" s="31" t="s">
        <v>247</v>
      </c>
      <c r="AB175" s="31" t="s">
        <v>247</v>
      </c>
      <c r="AC175" s="31" t="s">
        <v>247</v>
      </c>
      <c r="AD175" s="31" t="s">
        <v>247</v>
      </c>
      <c r="AE175" s="31" t="s">
        <v>247</v>
      </c>
      <c r="AF175" s="31" t="s">
        <v>247</v>
      </c>
      <c r="AG175" s="31" t="s">
        <v>247</v>
      </c>
      <c r="AH175" s="31" t="s">
        <v>247</v>
      </c>
      <c r="AI175" s="31" t="s">
        <v>247</v>
      </c>
      <c r="AJ175" s="31" t="s">
        <v>247</v>
      </c>
      <c r="AK175" s="93" t="s">
        <v>247</v>
      </c>
      <c r="AL175" s="31">
        <v>25</v>
      </c>
      <c r="AM175" s="31">
        <v>2</v>
      </c>
      <c r="AN175" s="31">
        <v>10</v>
      </c>
      <c r="AO175" s="31">
        <v>9</v>
      </c>
      <c r="AP175" s="31">
        <v>9</v>
      </c>
      <c r="AQ175" s="31">
        <v>9</v>
      </c>
      <c r="AR175" s="31" t="s">
        <v>247</v>
      </c>
      <c r="AS175" s="94" t="s">
        <v>247</v>
      </c>
    </row>
    <row r="176" spans="1:45" ht="12.75">
      <c r="B176" s="15" t="s">
        <v>246</v>
      </c>
    </row>
    <row r="177" spans="2:2" ht="12.75">
      <c r="B177" s="15" t="s">
        <v>251</v>
      </c>
    </row>
  </sheetData>
  <mergeCells count="15">
    <mergeCell ref="A103:A118"/>
    <mergeCell ref="A119:A134"/>
    <mergeCell ref="A135:A175"/>
    <mergeCell ref="A1:A2"/>
    <mergeCell ref="B1:B2"/>
    <mergeCell ref="A3:A22"/>
    <mergeCell ref="A23:A42"/>
    <mergeCell ref="A43:A62"/>
    <mergeCell ref="A63:A82"/>
    <mergeCell ref="A83:A102"/>
    <mergeCell ref="C1:D1"/>
    <mergeCell ref="E1:I1"/>
    <mergeCell ref="J1:T1"/>
    <mergeCell ref="U1:AK1"/>
    <mergeCell ref="AL1:AS1"/>
  </mergeCells>
  <phoneticPr fontId="17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1000"/>
  <sheetViews>
    <sheetView workbookViewId="0">
      <selection activeCell="E24" sqref="A1:E179"/>
    </sheetView>
  </sheetViews>
  <sheetFormatPr defaultColWidth="12.59765625" defaultRowHeight="15.75" customHeight="1"/>
  <sheetData>
    <row r="1" spans="1:5" ht="15.75" customHeight="1">
      <c r="A1" s="339" t="s">
        <v>0</v>
      </c>
      <c r="B1" s="339" t="s">
        <v>2</v>
      </c>
      <c r="C1" s="340" t="s">
        <v>421</v>
      </c>
      <c r="D1" s="280"/>
      <c r="E1" s="249" t="s">
        <v>230</v>
      </c>
    </row>
    <row r="2" spans="1:5" ht="15.75" customHeight="1">
      <c r="A2" s="278"/>
      <c r="B2" s="278"/>
      <c r="C2" s="250" t="s">
        <v>301</v>
      </c>
      <c r="D2" s="250" t="s">
        <v>232</v>
      </c>
      <c r="E2" s="249" t="s">
        <v>422</v>
      </c>
    </row>
    <row r="3" spans="1:5" ht="15.75" customHeight="1">
      <c r="A3" s="341" t="s">
        <v>3</v>
      </c>
      <c r="B3" s="251" t="s">
        <v>4</v>
      </c>
      <c r="C3" s="190" t="s">
        <v>246</v>
      </c>
      <c r="D3" s="190"/>
      <c r="E3" s="252">
        <v>100</v>
      </c>
    </row>
    <row r="4" spans="1:5" ht="15.75" customHeight="1">
      <c r="A4" s="280"/>
      <c r="B4" s="251" t="s">
        <v>5</v>
      </c>
      <c r="C4" s="190" t="s">
        <v>246</v>
      </c>
      <c r="D4" s="190"/>
      <c r="E4" s="252">
        <v>100</v>
      </c>
    </row>
    <row r="5" spans="1:5" ht="15.75" customHeight="1">
      <c r="A5" s="280"/>
      <c r="B5" s="251" t="s">
        <v>6</v>
      </c>
      <c r="C5" s="190" t="s">
        <v>246</v>
      </c>
      <c r="D5" s="190"/>
      <c r="E5" s="252">
        <v>100</v>
      </c>
    </row>
    <row r="6" spans="1:5" ht="15.75" customHeight="1">
      <c r="A6" s="280"/>
      <c r="B6" s="251" t="s">
        <v>7</v>
      </c>
      <c r="C6" s="190" t="s">
        <v>246</v>
      </c>
      <c r="D6" s="190"/>
      <c r="E6" s="252">
        <v>100</v>
      </c>
    </row>
    <row r="7" spans="1:5" ht="15.75" customHeight="1">
      <c r="A7" s="280"/>
      <c r="B7" s="251" t="s">
        <v>8</v>
      </c>
      <c r="C7" s="190" t="s">
        <v>246</v>
      </c>
      <c r="D7" s="190"/>
      <c r="E7" s="252">
        <v>100</v>
      </c>
    </row>
    <row r="8" spans="1:5" ht="15.75" customHeight="1">
      <c r="A8" s="280"/>
      <c r="B8" s="251" t="s">
        <v>9</v>
      </c>
      <c r="C8" s="190" t="s">
        <v>246</v>
      </c>
      <c r="D8" s="190"/>
      <c r="E8" s="252">
        <v>100</v>
      </c>
    </row>
    <row r="9" spans="1:5" ht="15.75" customHeight="1">
      <c r="A9" s="280"/>
      <c r="B9" s="253" t="s">
        <v>10</v>
      </c>
      <c r="C9" s="190" t="s">
        <v>248</v>
      </c>
      <c r="D9" s="254" t="s">
        <v>249</v>
      </c>
      <c r="E9" s="252">
        <v>0</v>
      </c>
    </row>
    <row r="10" spans="1:5" ht="15.75" customHeight="1">
      <c r="A10" s="280"/>
      <c r="B10" s="251" t="s">
        <v>11</v>
      </c>
      <c r="C10" s="190" t="s">
        <v>246</v>
      </c>
      <c r="D10" s="190"/>
      <c r="E10" s="252">
        <v>100</v>
      </c>
    </row>
    <row r="11" spans="1:5" ht="15.75" customHeight="1">
      <c r="A11" s="280"/>
      <c r="B11" s="251" t="s">
        <v>12</v>
      </c>
      <c r="C11" s="190" t="s">
        <v>246</v>
      </c>
      <c r="D11" s="190"/>
      <c r="E11" s="252">
        <v>100</v>
      </c>
    </row>
    <row r="12" spans="1:5" ht="15.75" customHeight="1">
      <c r="A12" s="280"/>
      <c r="B12" s="251" t="s">
        <v>13</v>
      </c>
      <c r="C12" s="190" t="s">
        <v>248</v>
      </c>
      <c r="D12" s="254" t="s">
        <v>249</v>
      </c>
      <c r="E12" s="252">
        <v>0</v>
      </c>
    </row>
    <row r="13" spans="1:5" ht="15.75" customHeight="1">
      <c r="A13" s="280"/>
      <c r="B13" s="251" t="s">
        <v>14</v>
      </c>
      <c r="C13" s="190" t="s">
        <v>246</v>
      </c>
      <c r="D13" s="190"/>
      <c r="E13" s="252">
        <v>100</v>
      </c>
    </row>
    <row r="14" spans="1:5" ht="15.75" customHeight="1">
      <c r="A14" s="280"/>
      <c r="B14" s="251" t="s">
        <v>15</v>
      </c>
      <c r="C14" s="190" t="s">
        <v>248</v>
      </c>
      <c r="D14" s="254" t="s">
        <v>249</v>
      </c>
      <c r="E14" s="252">
        <v>0</v>
      </c>
    </row>
    <row r="15" spans="1:5" ht="15.75" customHeight="1">
      <c r="A15" s="280"/>
      <c r="B15" s="251" t="s">
        <v>16</v>
      </c>
      <c r="C15" s="190" t="s">
        <v>246</v>
      </c>
      <c r="D15" s="190"/>
      <c r="E15" s="252">
        <v>100</v>
      </c>
    </row>
    <row r="16" spans="1:5" ht="15.75" customHeight="1">
      <c r="A16" s="280"/>
      <c r="B16" s="253" t="s">
        <v>17</v>
      </c>
      <c r="C16" s="190" t="s">
        <v>248</v>
      </c>
      <c r="D16" s="254" t="s">
        <v>249</v>
      </c>
      <c r="E16" s="252">
        <v>0</v>
      </c>
    </row>
    <row r="17" spans="1:5" ht="15.75" customHeight="1">
      <c r="A17" s="280"/>
      <c r="B17" s="251" t="s">
        <v>18</v>
      </c>
      <c r="C17" s="190" t="s">
        <v>246</v>
      </c>
      <c r="D17" s="190"/>
      <c r="E17" s="252">
        <v>100</v>
      </c>
    </row>
    <row r="18" spans="1:5" ht="15.75" customHeight="1">
      <c r="A18" s="280"/>
      <c r="B18" s="251" t="s">
        <v>19</v>
      </c>
      <c r="C18" s="190" t="s">
        <v>246</v>
      </c>
      <c r="D18" s="190"/>
      <c r="E18" s="252">
        <v>100</v>
      </c>
    </row>
    <row r="19" spans="1:5" ht="15.75" customHeight="1">
      <c r="A19" s="280"/>
      <c r="B19" s="251" t="s">
        <v>20</v>
      </c>
      <c r="C19" s="190" t="s">
        <v>246</v>
      </c>
      <c r="D19" s="190"/>
      <c r="E19" s="252">
        <v>100</v>
      </c>
    </row>
    <row r="20" spans="1:5" ht="15.75" customHeight="1">
      <c r="A20" s="280"/>
      <c r="B20" s="251" t="s">
        <v>21</v>
      </c>
      <c r="C20" s="190" t="s">
        <v>246</v>
      </c>
      <c r="D20" s="190"/>
      <c r="E20" s="252">
        <v>100</v>
      </c>
    </row>
    <row r="21" spans="1:5" ht="15.75" customHeight="1">
      <c r="A21" s="280"/>
      <c r="B21" s="251" t="s">
        <v>22</v>
      </c>
      <c r="C21" s="190" t="s">
        <v>246</v>
      </c>
      <c r="D21" s="190"/>
      <c r="E21" s="252">
        <v>100</v>
      </c>
    </row>
    <row r="22" spans="1:5" ht="15.75" customHeight="1">
      <c r="A22" s="280"/>
      <c r="B22" s="251" t="s">
        <v>23</v>
      </c>
      <c r="C22" s="190" t="s">
        <v>248</v>
      </c>
      <c r="D22" s="254" t="s">
        <v>249</v>
      </c>
      <c r="E22" s="252">
        <v>0</v>
      </c>
    </row>
    <row r="23" spans="1:5" ht="15.75" customHeight="1">
      <c r="A23" s="342" t="s">
        <v>24</v>
      </c>
      <c r="B23" s="255" t="s">
        <v>25</v>
      </c>
      <c r="C23" s="190" t="s">
        <v>246</v>
      </c>
      <c r="D23" s="190"/>
      <c r="E23" s="252">
        <v>100</v>
      </c>
    </row>
    <row r="24" spans="1:5" ht="15.75" customHeight="1">
      <c r="A24" s="280"/>
      <c r="B24" s="255" t="s">
        <v>26</v>
      </c>
      <c r="C24" s="190" t="s">
        <v>246</v>
      </c>
      <c r="D24" s="190"/>
      <c r="E24" s="252">
        <v>100</v>
      </c>
    </row>
    <row r="25" spans="1:5" ht="15.75" customHeight="1">
      <c r="A25" s="280"/>
      <c r="B25" s="255" t="s">
        <v>27</v>
      </c>
      <c r="C25" s="190" t="s">
        <v>248</v>
      </c>
      <c r="D25" s="254" t="s">
        <v>249</v>
      </c>
      <c r="E25" s="252">
        <v>0</v>
      </c>
    </row>
    <row r="26" spans="1:5" ht="15.75" customHeight="1">
      <c r="A26" s="280"/>
      <c r="B26" s="255" t="s">
        <v>28</v>
      </c>
      <c r="C26" s="190" t="s">
        <v>246</v>
      </c>
      <c r="D26" s="190"/>
      <c r="E26" s="252">
        <v>100</v>
      </c>
    </row>
    <row r="27" spans="1:5" ht="15.75" customHeight="1">
      <c r="A27" s="280"/>
      <c r="B27" s="255" t="s">
        <v>29</v>
      </c>
      <c r="C27" s="190" t="s">
        <v>248</v>
      </c>
      <c r="D27" s="254" t="s">
        <v>249</v>
      </c>
      <c r="E27" s="252">
        <v>0</v>
      </c>
    </row>
    <row r="28" spans="1:5" ht="15.75" customHeight="1">
      <c r="A28" s="280"/>
      <c r="B28" s="255" t="s">
        <v>31</v>
      </c>
      <c r="C28" s="190" t="s">
        <v>246</v>
      </c>
      <c r="D28" s="190"/>
      <c r="E28" s="252">
        <v>100</v>
      </c>
    </row>
    <row r="29" spans="1:5" ht="15.75" customHeight="1">
      <c r="A29" s="280"/>
      <c r="B29" s="255" t="s">
        <v>32</v>
      </c>
      <c r="C29" s="190" t="s">
        <v>246</v>
      </c>
      <c r="D29" s="190"/>
      <c r="E29" s="252">
        <v>100</v>
      </c>
    </row>
    <row r="30" spans="1:5" ht="15.75" customHeight="1">
      <c r="A30" s="280"/>
      <c r="B30" s="255" t="s">
        <v>33</v>
      </c>
      <c r="C30" s="190" t="s">
        <v>246</v>
      </c>
      <c r="D30" s="190"/>
      <c r="E30" s="252">
        <v>100</v>
      </c>
    </row>
    <row r="31" spans="1:5" ht="15.75" customHeight="1">
      <c r="A31" s="280"/>
      <c r="B31" s="255" t="s">
        <v>34</v>
      </c>
      <c r="C31" s="190" t="s">
        <v>248</v>
      </c>
      <c r="D31" s="254" t="s">
        <v>249</v>
      </c>
      <c r="E31" s="252">
        <v>0</v>
      </c>
    </row>
    <row r="32" spans="1:5" ht="15.75" customHeight="1">
      <c r="A32" s="280"/>
      <c r="B32" s="255" t="s">
        <v>35</v>
      </c>
      <c r="C32" s="190" t="s">
        <v>246</v>
      </c>
      <c r="D32" s="190"/>
      <c r="E32" s="252">
        <v>100</v>
      </c>
    </row>
    <row r="33" spans="1:5" ht="15.75" customHeight="1">
      <c r="A33" s="280"/>
      <c r="B33" s="255" t="s">
        <v>36</v>
      </c>
      <c r="C33" s="190" t="s">
        <v>246</v>
      </c>
      <c r="D33" s="190"/>
      <c r="E33" s="252">
        <v>100</v>
      </c>
    </row>
    <row r="34" spans="1:5" ht="15.75" customHeight="1">
      <c r="A34" s="280"/>
      <c r="B34" s="255" t="s">
        <v>37</v>
      </c>
      <c r="C34" s="190" t="s">
        <v>246</v>
      </c>
      <c r="D34" s="190"/>
      <c r="E34" s="252">
        <v>100</v>
      </c>
    </row>
    <row r="35" spans="1:5" ht="15.75" customHeight="1">
      <c r="A35" s="280"/>
      <c r="B35" s="255" t="s">
        <v>38</v>
      </c>
      <c r="C35" s="190" t="s">
        <v>246</v>
      </c>
      <c r="D35" s="190"/>
      <c r="E35" s="252">
        <v>100</v>
      </c>
    </row>
    <row r="36" spans="1:5" ht="15.75" customHeight="1">
      <c r="A36" s="280"/>
      <c r="B36" s="255" t="s">
        <v>39</v>
      </c>
      <c r="C36" s="190" t="s">
        <v>246</v>
      </c>
      <c r="D36" s="190"/>
      <c r="E36" s="252">
        <v>100</v>
      </c>
    </row>
    <row r="37" spans="1:5">
      <c r="A37" s="280"/>
      <c r="B37" s="255" t="s">
        <v>40</v>
      </c>
      <c r="C37" s="190" t="s">
        <v>248</v>
      </c>
      <c r="D37" s="254" t="s">
        <v>249</v>
      </c>
      <c r="E37" s="252">
        <v>0</v>
      </c>
    </row>
    <row r="38" spans="1:5">
      <c r="A38" s="280"/>
      <c r="B38" s="255" t="s">
        <v>41</v>
      </c>
      <c r="C38" s="190" t="s">
        <v>246</v>
      </c>
      <c r="D38" s="190"/>
      <c r="E38" s="252">
        <v>100</v>
      </c>
    </row>
    <row r="39" spans="1:5">
      <c r="A39" s="280"/>
      <c r="B39" s="255" t="s">
        <v>42</v>
      </c>
      <c r="C39" s="190" t="s">
        <v>246</v>
      </c>
      <c r="D39" s="190"/>
      <c r="E39" s="252">
        <v>100</v>
      </c>
    </row>
    <row r="40" spans="1:5">
      <c r="A40" s="280"/>
      <c r="B40" s="255" t="s">
        <v>43</v>
      </c>
      <c r="C40" s="190" t="s">
        <v>246</v>
      </c>
      <c r="D40" s="190"/>
      <c r="E40" s="252">
        <v>100</v>
      </c>
    </row>
    <row r="41" spans="1:5">
      <c r="A41" s="280"/>
      <c r="B41" s="255" t="s">
        <v>44</v>
      </c>
      <c r="C41" s="190" t="s">
        <v>246</v>
      </c>
      <c r="D41" s="190"/>
      <c r="E41" s="252">
        <v>100</v>
      </c>
    </row>
    <row r="42" spans="1:5">
      <c r="A42" s="280"/>
      <c r="B42" s="255" t="s">
        <v>45</v>
      </c>
      <c r="C42" s="190" t="s">
        <v>248</v>
      </c>
      <c r="D42" s="254" t="s">
        <v>249</v>
      </c>
      <c r="E42" s="252">
        <v>0</v>
      </c>
    </row>
    <row r="43" spans="1:5">
      <c r="A43" s="343" t="s">
        <v>46</v>
      </c>
      <c r="B43" s="256" t="s">
        <v>47</v>
      </c>
      <c r="C43" s="190" t="s">
        <v>246</v>
      </c>
      <c r="D43" s="190"/>
      <c r="E43" s="252">
        <v>100</v>
      </c>
    </row>
    <row r="44" spans="1:5">
      <c r="A44" s="280"/>
      <c r="B44" s="256" t="s">
        <v>48</v>
      </c>
      <c r="C44" s="190" t="s">
        <v>246</v>
      </c>
      <c r="D44" s="190"/>
      <c r="E44" s="252">
        <v>100</v>
      </c>
    </row>
    <row r="45" spans="1:5">
      <c r="A45" s="280"/>
      <c r="B45" s="256" t="s">
        <v>49</v>
      </c>
      <c r="C45" s="190" t="s">
        <v>248</v>
      </c>
      <c r="D45" s="254" t="s">
        <v>249</v>
      </c>
      <c r="E45" s="252">
        <v>0</v>
      </c>
    </row>
    <row r="46" spans="1:5">
      <c r="A46" s="280"/>
      <c r="B46" s="256" t="s">
        <v>50</v>
      </c>
      <c r="C46" s="190" t="s">
        <v>246</v>
      </c>
      <c r="D46" s="190"/>
      <c r="E46" s="252">
        <v>100</v>
      </c>
    </row>
    <row r="47" spans="1:5">
      <c r="A47" s="280"/>
      <c r="B47" s="256" t="s">
        <v>51</v>
      </c>
      <c r="C47" s="190" t="s">
        <v>246</v>
      </c>
      <c r="D47" s="190"/>
      <c r="E47" s="252">
        <v>100</v>
      </c>
    </row>
    <row r="48" spans="1:5">
      <c r="A48" s="280"/>
      <c r="B48" s="256" t="s">
        <v>52</v>
      </c>
      <c r="C48" s="190" t="s">
        <v>246</v>
      </c>
      <c r="D48" s="190"/>
      <c r="E48" s="252">
        <v>100</v>
      </c>
    </row>
    <row r="49" spans="1:5">
      <c r="A49" s="280"/>
      <c r="B49" s="256" t="s">
        <v>53</v>
      </c>
      <c r="C49" s="190" t="s">
        <v>246</v>
      </c>
      <c r="D49" s="190"/>
      <c r="E49" s="252">
        <v>100</v>
      </c>
    </row>
    <row r="50" spans="1:5">
      <c r="A50" s="280"/>
      <c r="B50" s="256" t="s">
        <v>54</v>
      </c>
      <c r="C50" s="190" t="s">
        <v>246</v>
      </c>
      <c r="D50" s="190"/>
      <c r="E50" s="252">
        <v>100</v>
      </c>
    </row>
    <row r="51" spans="1:5">
      <c r="A51" s="280"/>
      <c r="B51" s="256" t="s">
        <v>55</v>
      </c>
      <c r="C51" s="190" t="s">
        <v>248</v>
      </c>
      <c r="D51" s="254" t="s">
        <v>249</v>
      </c>
      <c r="E51" s="252">
        <v>0</v>
      </c>
    </row>
    <row r="52" spans="1:5">
      <c r="A52" s="280"/>
      <c r="B52" s="256" t="s">
        <v>56</v>
      </c>
      <c r="C52" s="190" t="s">
        <v>246</v>
      </c>
      <c r="D52" s="190"/>
      <c r="E52" s="252">
        <v>100</v>
      </c>
    </row>
    <row r="53" spans="1:5">
      <c r="A53" s="280"/>
      <c r="B53" s="256" t="s">
        <v>57</v>
      </c>
      <c r="C53" s="190" t="s">
        <v>246</v>
      </c>
      <c r="D53" s="190"/>
      <c r="E53" s="252">
        <v>100</v>
      </c>
    </row>
    <row r="54" spans="1:5">
      <c r="A54" s="280"/>
      <c r="B54" s="256" t="s">
        <v>58</v>
      </c>
      <c r="C54" s="190" t="s">
        <v>246</v>
      </c>
      <c r="D54" s="190"/>
      <c r="E54" s="252">
        <v>100</v>
      </c>
    </row>
    <row r="55" spans="1:5">
      <c r="A55" s="280"/>
      <c r="B55" s="256" t="s">
        <v>59</v>
      </c>
      <c r="C55" s="190" t="s">
        <v>246</v>
      </c>
      <c r="D55" s="190"/>
      <c r="E55" s="252">
        <v>100</v>
      </c>
    </row>
    <row r="56" spans="1:5">
      <c r="A56" s="280"/>
      <c r="B56" s="256" t="s">
        <v>60</v>
      </c>
      <c r="C56" s="190" t="s">
        <v>248</v>
      </c>
      <c r="D56" s="254" t="s">
        <v>249</v>
      </c>
      <c r="E56" s="252">
        <v>0</v>
      </c>
    </row>
    <row r="57" spans="1:5">
      <c r="A57" s="280"/>
      <c r="B57" s="256" t="s">
        <v>61</v>
      </c>
      <c r="C57" s="190" t="s">
        <v>246</v>
      </c>
      <c r="D57" s="190"/>
      <c r="E57" s="252">
        <v>100</v>
      </c>
    </row>
    <row r="58" spans="1:5">
      <c r="A58" s="280"/>
      <c r="B58" s="256" t="s">
        <v>62</v>
      </c>
      <c r="C58" s="190" t="s">
        <v>246</v>
      </c>
      <c r="D58" s="190"/>
      <c r="E58" s="252">
        <v>100</v>
      </c>
    </row>
    <row r="59" spans="1:5">
      <c r="A59" s="280"/>
      <c r="B59" s="256" t="s">
        <v>63</v>
      </c>
      <c r="C59" s="190" t="s">
        <v>246</v>
      </c>
      <c r="D59" s="190"/>
      <c r="E59" s="252">
        <v>100</v>
      </c>
    </row>
    <row r="60" spans="1:5">
      <c r="A60" s="280"/>
      <c r="B60" s="256" t="s">
        <v>64</v>
      </c>
      <c r="C60" s="190" t="s">
        <v>246</v>
      </c>
      <c r="D60" s="190"/>
      <c r="E60" s="252">
        <v>100</v>
      </c>
    </row>
    <row r="61" spans="1:5">
      <c r="A61" s="280"/>
      <c r="B61" s="256" t="s">
        <v>65</v>
      </c>
      <c r="C61" s="190" t="s">
        <v>246</v>
      </c>
      <c r="D61" s="190"/>
      <c r="E61" s="252">
        <v>100</v>
      </c>
    </row>
    <row r="62" spans="1:5">
      <c r="A62" s="280"/>
      <c r="B62" s="256" t="s">
        <v>66</v>
      </c>
      <c r="C62" s="190" t="s">
        <v>246</v>
      </c>
      <c r="D62" s="190"/>
      <c r="E62" s="252">
        <v>100</v>
      </c>
    </row>
    <row r="63" spans="1:5">
      <c r="A63" s="348" t="s">
        <v>67</v>
      </c>
      <c r="B63" s="257" t="s">
        <v>68</v>
      </c>
      <c r="C63" s="190" t="s">
        <v>246</v>
      </c>
      <c r="D63" s="190"/>
      <c r="E63" s="252">
        <v>100</v>
      </c>
    </row>
    <row r="64" spans="1:5">
      <c r="A64" s="280"/>
      <c r="B64" s="257" t="s">
        <v>69</v>
      </c>
      <c r="C64" s="190" t="s">
        <v>246</v>
      </c>
      <c r="D64" s="190"/>
      <c r="E64" s="252">
        <v>100</v>
      </c>
    </row>
    <row r="65" spans="1:5">
      <c r="A65" s="280"/>
      <c r="B65" s="258" t="s">
        <v>70</v>
      </c>
      <c r="C65" s="190" t="s">
        <v>248</v>
      </c>
      <c r="D65" s="254" t="s">
        <v>249</v>
      </c>
      <c r="E65" s="252">
        <v>0</v>
      </c>
    </row>
    <row r="66" spans="1:5">
      <c r="A66" s="280"/>
      <c r="B66" s="253" t="s">
        <v>71</v>
      </c>
      <c r="C66" s="190" t="s">
        <v>248</v>
      </c>
      <c r="D66" s="254" t="s">
        <v>249</v>
      </c>
      <c r="E66" s="252">
        <v>0</v>
      </c>
    </row>
    <row r="67" spans="1:5">
      <c r="A67" s="280"/>
      <c r="B67" s="257" t="s">
        <v>72</v>
      </c>
      <c r="C67" s="190" t="s">
        <v>248</v>
      </c>
      <c r="D67" s="254" t="s">
        <v>249</v>
      </c>
      <c r="E67" s="252">
        <v>0</v>
      </c>
    </row>
    <row r="68" spans="1:5">
      <c r="A68" s="280"/>
      <c r="B68" s="257" t="s">
        <v>73</v>
      </c>
      <c r="C68" s="190" t="s">
        <v>248</v>
      </c>
      <c r="D68" s="254" t="s">
        <v>249</v>
      </c>
      <c r="E68" s="252">
        <v>0</v>
      </c>
    </row>
    <row r="69" spans="1:5">
      <c r="A69" s="280"/>
      <c r="B69" s="257" t="s">
        <v>74</v>
      </c>
      <c r="C69" s="190" t="s">
        <v>248</v>
      </c>
      <c r="D69" s="254" t="s">
        <v>249</v>
      </c>
      <c r="E69" s="252">
        <v>0</v>
      </c>
    </row>
    <row r="70" spans="1:5">
      <c r="A70" s="280"/>
      <c r="B70" s="257" t="s">
        <v>75</v>
      </c>
      <c r="C70" s="190" t="s">
        <v>246</v>
      </c>
      <c r="D70" s="190"/>
      <c r="E70" s="252">
        <v>100</v>
      </c>
    </row>
    <row r="71" spans="1:5">
      <c r="A71" s="280"/>
      <c r="B71" s="257" t="s">
        <v>76</v>
      </c>
      <c r="C71" s="190" t="s">
        <v>248</v>
      </c>
      <c r="D71" s="254" t="s">
        <v>249</v>
      </c>
      <c r="E71" s="252">
        <v>0</v>
      </c>
    </row>
    <row r="72" spans="1:5">
      <c r="A72" s="280"/>
      <c r="B72" s="257" t="s">
        <v>77</v>
      </c>
      <c r="C72" s="190" t="s">
        <v>246</v>
      </c>
      <c r="D72" s="190"/>
      <c r="E72" s="252">
        <v>100</v>
      </c>
    </row>
    <row r="73" spans="1:5">
      <c r="A73" s="280"/>
      <c r="B73" s="257" t="s">
        <v>78</v>
      </c>
      <c r="C73" s="190" t="s">
        <v>246</v>
      </c>
      <c r="D73" s="190"/>
      <c r="E73" s="252">
        <v>100</v>
      </c>
    </row>
    <row r="74" spans="1:5">
      <c r="A74" s="280"/>
      <c r="B74" s="257" t="s">
        <v>79</v>
      </c>
      <c r="C74" s="190" t="s">
        <v>246</v>
      </c>
      <c r="D74" s="190"/>
      <c r="E74" s="252">
        <v>100</v>
      </c>
    </row>
    <row r="75" spans="1:5">
      <c r="A75" s="280"/>
      <c r="B75" s="257" t="s">
        <v>80</v>
      </c>
      <c r="C75" s="190" t="s">
        <v>246</v>
      </c>
      <c r="D75" s="190"/>
      <c r="E75" s="252">
        <v>100</v>
      </c>
    </row>
    <row r="76" spans="1:5">
      <c r="A76" s="280"/>
      <c r="B76" s="257" t="s">
        <v>81</v>
      </c>
      <c r="C76" s="190" t="s">
        <v>246</v>
      </c>
      <c r="D76" s="190"/>
      <c r="E76" s="252">
        <v>100</v>
      </c>
    </row>
    <row r="77" spans="1:5">
      <c r="A77" s="280"/>
      <c r="B77" s="257" t="s">
        <v>82</v>
      </c>
      <c r="C77" s="190" t="s">
        <v>246</v>
      </c>
      <c r="D77" s="190"/>
      <c r="E77" s="252">
        <v>100</v>
      </c>
    </row>
    <row r="78" spans="1:5">
      <c r="A78" s="280"/>
      <c r="B78" s="257" t="s">
        <v>83</v>
      </c>
      <c r="C78" s="190" t="s">
        <v>246</v>
      </c>
      <c r="D78" s="190"/>
      <c r="E78" s="252">
        <v>100</v>
      </c>
    </row>
    <row r="79" spans="1:5">
      <c r="A79" s="280"/>
      <c r="B79" s="257" t="s">
        <v>84</v>
      </c>
      <c r="C79" s="190" t="s">
        <v>248</v>
      </c>
      <c r="D79" s="254" t="s">
        <v>249</v>
      </c>
      <c r="E79" s="252">
        <v>0</v>
      </c>
    </row>
    <row r="80" spans="1:5">
      <c r="A80" s="280"/>
      <c r="B80" s="257" t="s">
        <v>85</v>
      </c>
      <c r="C80" s="190" t="s">
        <v>246</v>
      </c>
      <c r="D80" s="190"/>
      <c r="E80" s="252">
        <v>100</v>
      </c>
    </row>
    <row r="81" spans="1:5">
      <c r="A81" s="280"/>
      <c r="B81" s="257" t="s">
        <v>86</v>
      </c>
      <c r="C81" s="190" t="s">
        <v>246</v>
      </c>
      <c r="D81" s="190"/>
      <c r="E81" s="252">
        <v>100</v>
      </c>
    </row>
    <row r="82" spans="1:5">
      <c r="A82" s="280"/>
      <c r="B82" s="257" t="s">
        <v>87</v>
      </c>
      <c r="C82" s="190" t="s">
        <v>246</v>
      </c>
      <c r="D82" s="190"/>
      <c r="E82" s="252">
        <v>100</v>
      </c>
    </row>
    <row r="83" spans="1:5">
      <c r="A83" s="344" t="s">
        <v>88</v>
      </c>
      <c r="B83" s="259" t="s">
        <v>89</v>
      </c>
      <c r="C83" s="190" t="s">
        <v>246</v>
      </c>
      <c r="D83" s="190"/>
      <c r="E83" s="252">
        <v>100</v>
      </c>
    </row>
    <row r="84" spans="1:5">
      <c r="A84" s="280"/>
      <c r="B84" s="259" t="s">
        <v>90</v>
      </c>
      <c r="C84" s="190" t="s">
        <v>246</v>
      </c>
      <c r="D84" s="190"/>
      <c r="E84" s="252">
        <v>100</v>
      </c>
    </row>
    <row r="85" spans="1:5">
      <c r="A85" s="280"/>
      <c r="B85" s="259" t="s">
        <v>91</v>
      </c>
      <c r="C85" s="190" t="s">
        <v>246</v>
      </c>
      <c r="D85" s="190"/>
      <c r="E85" s="252">
        <v>100</v>
      </c>
    </row>
    <row r="86" spans="1:5">
      <c r="A86" s="280"/>
      <c r="B86" s="259" t="s">
        <v>92</v>
      </c>
      <c r="C86" s="190" t="s">
        <v>246</v>
      </c>
      <c r="D86" s="190"/>
      <c r="E86" s="252">
        <v>100</v>
      </c>
    </row>
    <row r="87" spans="1:5">
      <c r="A87" s="280"/>
      <c r="B87" s="259" t="s">
        <v>93</v>
      </c>
      <c r="C87" s="190" t="s">
        <v>246</v>
      </c>
      <c r="D87" s="190"/>
      <c r="E87" s="252">
        <v>100</v>
      </c>
    </row>
    <row r="88" spans="1:5">
      <c r="A88" s="280"/>
      <c r="B88" s="259" t="s">
        <v>94</v>
      </c>
      <c r="C88" s="190" t="s">
        <v>246</v>
      </c>
      <c r="D88" s="190"/>
      <c r="E88" s="252">
        <v>100</v>
      </c>
    </row>
    <row r="89" spans="1:5">
      <c r="A89" s="280"/>
      <c r="B89" s="259" t="s">
        <v>95</v>
      </c>
      <c r="C89" s="190" t="s">
        <v>248</v>
      </c>
      <c r="D89" s="254" t="s">
        <v>249</v>
      </c>
      <c r="E89" s="252">
        <v>0</v>
      </c>
    </row>
    <row r="90" spans="1:5">
      <c r="A90" s="280"/>
      <c r="B90" s="259" t="s">
        <v>96</v>
      </c>
      <c r="C90" s="190" t="s">
        <v>246</v>
      </c>
      <c r="D90" s="190"/>
      <c r="E90" s="252">
        <v>100</v>
      </c>
    </row>
    <row r="91" spans="1:5">
      <c r="A91" s="280"/>
      <c r="B91" s="259" t="s">
        <v>97</v>
      </c>
      <c r="C91" s="190" t="s">
        <v>246</v>
      </c>
      <c r="D91" s="190"/>
      <c r="E91" s="252">
        <v>100</v>
      </c>
    </row>
    <row r="92" spans="1:5">
      <c r="A92" s="280"/>
      <c r="B92" s="259" t="s">
        <v>98</v>
      </c>
      <c r="C92" s="190" t="s">
        <v>246</v>
      </c>
      <c r="D92" s="190"/>
      <c r="E92" s="252">
        <v>100</v>
      </c>
    </row>
    <row r="93" spans="1:5">
      <c r="A93" s="280"/>
      <c r="B93" s="259" t="s">
        <v>99</v>
      </c>
      <c r="C93" s="190" t="s">
        <v>246</v>
      </c>
      <c r="D93" s="190"/>
      <c r="E93" s="252">
        <v>100</v>
      </c>
    </row>
    <row r="94" spans="1:5">
      <c r="A94" s="280"/>
      <c r="B94" s="259" t="s">
        <v>100</v>
      </c>
      <c r="C94" s="190" t="s">
        <v>246</v>
      </c>
      <c r="D94" s="190"/>
      <c r="E94" s="252">
        <v>100</v>
      </c>
    </row>
    <row r="95" spans="1:5">
      <c r="A95" s="280"/>
      <c r="B95" s="259" t="s">
        <v>101</v>
      </c>
      <c r="C95" s="190" t="s">
        <v>248</v>
      </c>
      <c r="D95" s="254" t="s">
        <v>249</v>
      </c>
      <c r="E95" s="252">
        <v>0</v>
      </c>
    </row>
    <row r="96" spans="1:5">
      <c r="A96" s="280"/>
      <c r="B96" s="259" t="s">
        <v>102</v>
      </c>
      <c r="C96" s="190" t="s">
        <v>246</v>
      </c>
      <c r="D96" s="190"/>
      <c r="E96" s="252">
        <v>100</v>
      </c>
    </row>
    <row r="97" spans="1:5">
      <c r="A97" s="280"/>
      <c r="B97" s="253" t="s">
        <v>103</v>
      </c>
      <c r="C97" s="190" t="s">
        <v>248</v>
      </c>
      <c r="D97" s="254" t="s">
        <v>249</v>
      </c>
      <c r="E97" s="252">
        <v>0</v>
      </c>
    </row>
    <row r="98" spans="1:5">
      <c r="A98" s="280"/>
      <c r="B98" s="259" t="s">
        <v>104</v>
      </c>
      <c r="C98" s="190" t="s">
        <v>246</v>
      </c>
      <c r="D98" s="190"/>
      <c r="E98" s="252">
        <v>100</v>
      </c>
    </row>
    <row r="99" spans="1:5">
      <c r="A99" s="280"/>
      <c r="B99" s="259" t="s">
        <v>105</v>
      </c>
      <c r="C99" s="190" t="s">
        <v>246</v>
      </c>
      <c r="D99" s="190"/>
      <c r="E99" s="252">
        <v>100</v>
      </c>
    </row>
    <row r="100" spans="1:5">
      <c r="A100" s="280"/>
      <c r="B100" s="259" t="s">
        <v>106</v>
      </c>
      <c r="C100" s="190" t="s">
        <v>246</v>
      </c>
      <c r="D100" s="190"/>
      <c r="E100" s="252">
        <v>100</v>
      </c>
    </row>
    <row r="101" spans="1:5">
      <c r="A101" s="280"/>
      <c r="B101" s="259" t="s">
        <v>107</v>
      </c>
      <c r="C101" s="190" t="s">
        <v>248</v>
      </c>
      <c r="D101" s="254" t="s">
        <v>249</v>
      </c>
      <c r="E101" s="252">
        <v>0</v>
      </c>
    </row>
    <row r="102" spans="1:5">
      <c r="A102" s="280"/>
      <c r="B102" s="259" t="s">
        <v>108</v>
      </c>
      <c r="C102" s="190" t="s">
        <v>246</v>
      </c>
      <c r="D102" s="190"/>
      <c r="E102" s="252">
        <v>100</v>
      </c>
    </row>
    <row r="103" spans="1:5">
      <c r="A103" s="345" t="s">
        <v>109</v>
      </c>
      <c r="B103" s="260" t="s">
        <v>110</v>
      </c>
      <c r="C103" s="190" t="s">
        <v>246</v>
      </c>
      <c r="D103" s="190"/>
      <c r="E103" s="252">
        <v>100</v>
      </c>
    </row>
    <row r="104" spans="1:5">
      <c r="A104" s="280"/>
      <c r="B104" s="260" t="s">
        <v>111</v>
      </c>
      <c r="C104" s="190" t="s">
        <v>246</v>
      </c>
      <c r="D104" s="190"/>
      <c r="E104" s="252">
        <v>100</v>
      </c>
    </row>
    <row r="105" spans="1:5">
      <c r="A105" s="280"/>
      <c r="B105" s="260" t="s">
        <v>112</v>
      </c>
      <c r="C105" s="190" t="s">
        <v>246</v>
      </c>
      <c r="D105" s="190"/>
      <c r="E105" s="252">
        <v>100</v>
      </c>
    </row>
    <row r="106" spans="1:5">
      <c r="A106" s="280"/>
      <c r="B106" s="260" t="s">
        <v>113</v>
      </c>
      <c r="C106" s="190" t="s">
        <v>246</v>
      </c>
      <c r="D106" s="190"/>
      <c r="E106" s="252">
        <v>100</v>
      </c>
    </row>
    <row r="107" spans="1:5">
      <c r="A107" s="280"/>
      <c r="B107" s="260" t="s">
        <v>114</v>
      </c>
      <c r="C107" s="190" t="s">
        <v>246</v>
      </c>
      <c r="D107" s="190"/>
      <c r="E107" s="252">
        <v>100</v>
      </c>
    </row>
    <row r="108" spans="1:5">
      <c r="A108" s="280"/>
      <c r="B108" s="260" t="s">
        <v>115</v>
      </c>
      <c r="C108" s="190" t="s">
        <v>246</v>
      </c>
      <c r="D108" s="190"/>
      <c r="E108" s="252">
        <v>100</v>
      </c>
    </row>
    <row r="109" spans="1:5">
      <c r="A109" s="280"/>
      <c r="B109" s="260" t="s">
        <v>116</v>
      </c>
      <c r="C109" s="190" t="s">
        <v>246</v>
      </c>
      <c r="D109" s="190"/>
      <c r="E109" s="252">
        <v>100</v>
      </c>
    </row>
    <row r="110" spans="1:5">
      <c r="A110" s="280"/>
      <c r="B110" s="260" t="s">
        <v>117</v>
      </c>
      <c r="C110" s="190" t="s">
        <v>246</v>
      </c>
      <c r="D110" s="190"/>
      <c r="E110" s="252">
        <v>100</v>
      </c>
    </row>
    <row r="111" spans="1:5">
      <c r="A111" s="280"/>
      <c r="B111" s="260" t="s">
        <v>118</v>
      </c>
      <c r="C111" s="190" t="s">
        <v>246</v>
      </c>
      <c r="D111" s="190"/>
      <c r="E111" s="252">
        <v>100</v>
      </c>
    </row>
    <row r="112" spans="1:5">
      <c r="A112" s="280"/>
      <c r="B112" s="260" t="s">
        <v>119</v>
      </c>
      <c r="C112" s="190" t="s">
        <v>246</v>
      </c>
      <c r="D112" s="190"/>
      <c r="E112" s="252">
        <v>100</v>
      </c>
    </row>
    <row r="113" spans="1:5">
      <c r="A113" s="280"/>
      <c r="B113" s="260" t="s">
        <v>120</v>
      </c>
      <c r="C113" s="190" t="s">
        <v>246</v>
      </c>
      <c r="D113" s="190"/>
      <c r="E113" s="252">
        <v>100</v>
      </c>
    </row>
    <row r="114" spans="1:5">
      <c r="A114" s="280"/>
      <c r="B114" s="260" t="s">
        <v>121</v>
      </c>
      <c r="C114" s="190" t="s">
        <v>246</v>
      </c>
      <c r="D114" s="190"/>
      <c r="E114" s="252">
        <v>100</v>
      </c>
    </row>
    <row r="115" spans="1:5">
      <c r="A115" s="280"/>
      <c r="B115" s="260" t="s">
        <v>122</v>
      </c>
      <c r="C115" s="190" t="s">
        <v>246</v>
      </c>
      <c r="D115" s="190"/>
      <c r="E115" s="252">
        <v>100</v>
      </c>
    </row>
    <row r="116" spans="1:5">
      <c r="A116" s="280"/>
      <c r="B116" s="260" t="s">
        <v>123</v>
      </c>
      <c r="C116" s="190" t="s">
        <v>246</v>
      </c>
      <c r="D116" s="190"/>
      <c r="E116" s="252">
        <v>100</v>
      </c>
    </row>
    <row r="117" spans="1:5">
      <c r="A117" s="280"/>
      <c r="B117" s="260" t="s">
        <v>124</v>
      </c>
      <c r="C117" s="190" t="s">
        <v>246</v>
      </c>
      <c r="D117" s="190"/>
      <c r="E117" s="252">
        <v>100</v>
      </c>
    </row>
    <row r="118" spans="1:5">
      <c r="A118" s="280"/>
      <c r="B118" s="260" t="s">
        <v>125</v>
      </c>
      <c r="C118" s="190" t="s">
        <v>246</v>
      </c>
      <c r="D118" s="190"/>
      <c r="E118" s="252">
        <v>100</v>
      </c>
    </row>
    <row r="119" spans="1:5">
      <c r="A119" s="346" t="s">
        <v>126</v>
      </c>
      <c r="B119" s="261" t="s">
        <v>127</v>
      </c>
      <c r="C119" s="190" t="s">
        <v>248</v>
      </c>
      <c r="D119" s="254" t="s">
        <v>249</v>
      </c>
      <c r="E119" s="252">
        <v>0</v>
      </c>
    </row>
    <row r="120" spans="1:5">
      <c r="A120" s="280"/>
      <c r="B120" s="261" t="s">
        <v>128</v>
      </c>
      <c r="C120" s="190" t="s">
        <v>246</v>
      </c>
      <c r="D120" s="190"/>
      <c r="E120" s="252">
        <v>100</v>
      </c>
    </row>
    <row r="121" spans="1:5">
      <c r="A121" s="280"/>
      <c r="B121" s="261" t="s">
        <v>129</v>
      </c>
      <c r="C121" s="190" t="s">
        <v>246</v>
      </c>
      <c r="D121" s="190"/>
      <c r="E121" s="252">
        <v>100</v>
      </c>
    </row>
    <row r="122" spans="1:5">
      <c r="A122" s="280"/>
      <c r="B122" s="261" t="s">
        <v>130</v>
      </c>
      <c r="C122" s="190" t="s">
        <v>246</v>
      </c>
      <c r="D122" s="190"/>
      <c r="E122" s="252">
        <v>100</v>
      </c>
    </row>
    <row r="123" spans="1:5">
      <c r="A123" s="280"/>
      <c r="B123" s="261" t="s">
        <v>131</v>
      </c>
      <c r="C123" s="190" t="s">
        <v>246</v>
      </c>
      <c r="D123" s="190"/>
      <c r="E123" s="252">
        <v>100</v>
      </c>
    </row>
    <row r="124" spans="1:5">
      <c r="A124" s="280"/>
      <c r="B124" s="261" t="s">
        <v>132</v>
      </c>
      <c r="C124" s="190" t="s">
        <v>246</v>
      </c>
      <c r="D124" s="190"/>
      <c r="E124" s="252">
        <v>100</v>
      </c>
    </row>
    <row r="125" spans="1:5">
      <c r="A125" s="280"/>
      <c r="B125" s="261" t="s">
        <v>133</v>
      </c>
      <c r="C125" s="190" t="s">
        <v>246</v>
      </c>
      <c r="D125" s="190"/>
      <c r="E125" s="252">
        <v>100</v>
      </c>
    </row>
    <row r="126" spans="1:5">
      <c r="A126" s="280"/>
      <c r="B126" s="261" t="s">
        <v>134</v>
      </c>
      <c r="C126" s="190" t="s">
        <v>248</v>
      </c>
      <c r="D126" s="254" t="s">
        <v>249</v>
      </c>
      <c r="E126" s="252">
        <v>0</v>
      </c>
    </row>
    <row r="127" spans="1:5">
      <c r="A127" s="280"/>
      <c r="B127" s="261" t="s">
        <v>135</v>
      </c>
      <c r="C127" s="190" t="s">
        <v>246</v>
      </c>
      <c r="D127" s="190"/>
      <c r="E127" s="252">
        <v>100</v>
      </c>
    </row>
    <row r="128" spans="1:5">
      <c r="A128" s="280"/>
      <c r="B128" s="261" t="s">
        <v>136</v>
      </c>
      <c r="C128" s="190" t="s">
        <v>246</v>
      </c>
      <c r="D128" s="190"/>
      <c r="E128" s="252">
        <v>100</v>
      </c>
    </row>
    <row r="129" spans="1:5">
      <c r="A129" s="280"/>
      <c r="B129" s="261" t="s">
        <v>137</v>
      </c>
      <c r="C129" s="190" t="s">
        <v>248</v>
      </c>
      <c r="D129" s="254" t="s">
        <v>249</v>
      </c>
      <c r="E129" s="252">
        <v>0</v>
      </c>
    </row>
    <row r="130" spans="1:5">
      <c r="A130" s="280"/>
      <c r="B130" s="261" t="s">
        <v>138</v>
      </c>
      <c r="C130" s="190" t="s">
        <v>248</v>
      </c>
      <c r="D130" s="254" t="s">
        <v>249</v>
      </c>
      <c r="E130" s="252">
        <v>0</v>
      </c>
    </row>
    <row r="131" spans="1:5">
      <c r="A131" s="280"/>
      <c r="B131" s="261" t="s">
        <v>139</v>
      </c>
      <c r="C131" s="190" t="s">
        <v>248</v>
      </c>
      <c r="D131" s="254" t="s">
        <v>249</v>
      </c>
      <c r="E131" s="252">
        <v>0</v>
      </c>
    </row>
    <row r="132" spans="1:5">
      <c r="A132" s="280"/>
      <c r="B132" s="261" t="s">
        <v>140</v>
      </c>
      <c r="C132" s="190" t="s">
        <v>246</v>
      </c>
      <c r="D132" s="190"/>
      <c r="E132" s="252">
        <v>100</v>
      </c>
    </row>
    <row r="133" spans="1:5">
      <c r="A133" s="280"/>
      <c r="B133" s="261" t="s">
        <v>141</v>
      </c>
      <c r="C133" s="190" t="s">
        <v>246</v>
      </c>
      <c r="D133" s="190"/>
      <c r="E133" s="252">
        <v>100</v>
      </c>
    </row>
    <row r="134" spans="1:5">
      <c r="A134" s="280"/>
      <c r="B134" s="261" t="s">
        <v>142</v>
      </c>
      <c r="C134" s="190" t="s">
        <v>248</v>
      </c>
      <c r="D134" s="254" t="s">
        <v>249</v>
      </c>
      <c r="E134" s="252">
        <v>0</v>
      </c>
    </row>
    <row r="135" spans="1:5">
      <c r="A135" s="347" t="s">
        <v>143</v>
      </c>
      <c r="B135" s="262" t="s">
        <v>144</v>
      </c>
      <c r="C135" s="190" t="s">
        <v>246</v>
      </c>
      <c r="D135" s="190"/>
      <c r="E135" s="252">
        <v>100</v>
      </c>
    </row>
    <row r="136" spans="1:5">
      <c r="A136" s="280"/>
      <c r="B136" s="253" t="s">
        <v>145</v>
      </c>
      <c r="C136" s="190" t="s">
        <v>248</v>
      </c>
      <c r="D136" s="254" t="s">
        <v>249</v>
      </c>
      <c r="E136" s="252">
        <v>0</v>
      </c>
    </row>
    <row r="137" spans="1:5">
      <c r="A137" s="280"/>
      <c r="B137" s="262" t="s">
        <v>146</v>
      </c>
      <c r="C137" s="190" t="s">
        <v>246</v>
      </c>
      <c r="D137" s="190"/>
      <c r="E137" s="252">
        <v>100</v>
      </c>
    </row>
    <row r="138" spans="1:5">
      <c r="A138" s="280"/>
      <c r="B138" s="262" t="s">
        <v>148</v>
      </c>
      <c r="C138" s="190" t="s">
        <v>248</v>
      </c>
      <c r="D138" s="254" t="s">
        <v>249</v>
      </c>
      <c r="E138" s="252">
        <v>0</v>
      </c>
    </row>
    <row r="139" spans="1:5">
      <c r="A139" s="280"/>
      <c r="B139" s="262" t="s">
        <v>149</v>
      </c>
      <c r="C139" s="190" t="s">
        <v>248</v>
      </c>
      <c r="D139" s="254" t="s">
        <v>249</v>
      </c>
      <c r="E139" s="252">
        <v>0</v>
      </c>
    </row>
    <row r="140" spans="1:5">
      <c r="A140" s="280"/>
      <c r="B140" s="262" t="s">
        <v>150</v>
      </c>
      <c r="C140" s="190" t="s">
        <v>246</v>
      </c>
      <c r="D140" s="190"/>
      <c r="E140" s="252">
        <v>100</v>
      </c>
    </row>
    <row r="141" spans="1:5">
      <c r="A141" s="280"/>
      <c r="B141" s="262" t="s">
        <v>151</v>
      </c>
      <c r="C141" s="190" t="s">
        <v>246</v>
      </c>
      <c r="D141" s="190"/>
      <c r="E141" s="252">
        <v>100</v>
      </c>
    </row>
    <row r="142" spans="1:5">
      <c r="A142" s="280"/>
      <c r="B142" s="262" t="s">
        <v>152</v>
      </c>
      <c r="C142" s="190" t="s">
        <v>246</v>
      </c>
      <c r="D142" s="190"/>
      <c r="E142" s="252">
        <v>100</v>
      </c>
    </row>
    <row r="143" spans="1:5">
      <c r="A143" s="280"/>
      <c r="B143" s="262" t="s">
        <v>153</v>
      </c>
      <c r="C143" s="190" t="s">
        <v>246</v>
      </c>
      <c r="D143" s="190"/>
      <c r="E143" s="252">
        <v>100</v>
      </c>
    </row>
    <row r="144" spans="1:5">
      <c r="A144" s="280"/>
      <c r="B144" s="262" t="s">
        <v>154</v>
      </c>
      <c r="C144" s="190" t="s">
        <v>246</v>
      </c>
      <c r="D144" s="190"/>
      <c r="E144" s="252">
        <v>100</v>
      </c>
    </row>
    <row r="145" spans="1:5">
      <c r="A145" s="280"/>
      <c r="B145" s="262" t="s">
        <v>155</v>
      </c>
      <c r="C145" s="190" t="s">
        <v>246</v>
      </c>
      <c r="D145" s="190"/>
      <c r="E145" s="252">
        <v>100</v>
      </c>
    </row>
    <row r="146" spans="1:5">
      <c r="A146" s="280"/>
      <c r="B146" s="253" t="s">
        <v>156</v>
      </c>
      <c r="C146" s="190" t="s">
        <v>248</v>
      </c>
      <c r="D146" s="254" t="s">
        <v>249</v>
      </c>
      <c r="E146" s="252">
        <v>0</v>
      </c>
    </row>
    <row r="147" spans="1:5">
      <c r="A147" s="280"/>
      <c r="B147" s="262" t="s">
        <v>157</v>
      </c>
      <c r="C147" s="190" t="s">
        <v>246</v>
      </c>
      <c r="D147" s="190"/>
      <c r="E147" s="252">
        <v>100</v>
      </c>
    </row>
    <row r="148" spans="1:5">
      <c r="A148" s="280"/>
      <c r="B148" s="262" t="s">
        <v>158</v>
      </c>
      <c r="C148" s="190" t="s">
        <v>246</v>
      </c>
      <c r="D148" s="190"/>
      <c r="E148" s="252">
        <v>100</v>
      </c>
    </row>
    <row r="149" spans="1:5">
      <c r="A149" s="280"/>
      <c r="B149" s="262" t="s">
        <v>159</v>
      </c>
      <c r="C149" s="263" t="s">
        <v>246</v>
      </c>
      <c r="D149" s="263"/>
      <c r="E149" s="252">
        <v>100</v>
      </c>
    </row>
    <row r="150" spans="1:5">
      <c r="A150" s="280"/>
      <c r="B150" s="262" t="s">
        <v>160</v>
      </c>
      <c r="C150" s="190" t="s">
        <v>246</v>
      </c>
      <c r="D150" s="264"/>
      <c r="E150" s="252">
        <v>100</v>
      </c>
    </row>
    <row r="151" spans="1:5">
      <c r="A151" s="280"/>
      <c r="B151" s="262" t="s">
        <v>161</v>
      </c>
      <c r="C151" s="263" t="s">
        <v>246</v>
      </c>
      <c r="D151" s="263"/>
      <c r="E151" s="252">
        <v>100</v>
      </c>
    </row>
    <row r="152" spans="1:5">
      <c r="A152" s="280"/>
      <c r="B152" s="265" t="s">
        <v>162</v>
      </c>
      <c r="C152" s="264" t="s">
        <v>246</v>
      </c>
      <c r="D152" s="264"/>
      <c r="E152" s="252">
        <v>100</v>
      </c>
    </row>
    <row r="153" spans="1:5">
      <c r="A153" s="280"/>
      <c r="B153" s="265" t="s">
        <v>163</v>
      </c>
      <c r="C153" s="263" t="s">
        <v>248</v>
      </c>
      <c r="D153" s="263" t="s">
        <v>249</v>
      </c>
      <c r="E153" s="252">
        <v>0</v>
      </c>
    </row>
    <row r="154" spans="1:5">
      <c r="A154" s="280"/>
      <c r="B154" s="265" t="s">
        <v>164</v>
      </c>
      <c r="C154" s="264" t="s">
        <v>248</v>
      </c>
      <c r="D154" s="266" t="s">
        <v>249</v>
      </c>
      <c r="E154" s="252">
        <v>0</v>
      </c>
    </row>
    <row r="155" spans="1:5">
      <c r="A155" s="280"/>
      <c r="B155" s="265" t="s">
        <v>165</v>
      </c>
      <c r="C155" s="263" t="s">
        <v>246</v>
      </c>
      <c r="D155" s="263"/>
      <c r="E155" s="252">
        <v>100</v>
      </c>
    </row>
    <row r="156" spans="1:5">
      <c r="A156" s="280"/>
      <c r="B156" s="265" t="s">
        <v>166</v>
      </c>
      <c r="C156" s="264" t="s">
        <v>246</v>
      </c>
      <c r="D156" s="264"/>
      <c r="E156" s="252">
        <v>100</v>
      </c>
    </row>
    <row r="157" spans="1:5">
      <c r="A157" s="280"/>
      <c r="B157" s="265" t="s">
        <v>167</v>
      </c>
      <c r="C157" s="263" t="s">
        <v>246</v>
      </c>
      <c r="D157" s="263"/>
      <c r="E157" s="252">
        <v>100</v>
      </c>
    </row>
    <row r="158" spans="1:5">
      <c r="A158" s="280"/>
      <c r="B158" s="265" t="s">
        <v>168</v>
      </c>
      <c r="C158" s="263" t="s">
        <v>246</v>
      </c>
      <c r="D158" s="264"/>
      <c r="E158" s="252">
        <v>100</v>
      </c>
    </row>
    <row r="159" spans="1:5">
      <c r="A159" s="280"/>
      <c r="B159" s="265" t="s">
        <v>169</v>
      </c>
      <c r="C159" s="263" t="s">
        <v>246</v>
      </c>
      <c r="D159" s="263"/>
      <c r="E159" s="252">
        <v>100</v>
      </c>
    </row>
    <row r="160" spans="1:5">
      <c r="A160" s="280"/>
      <c r="B160" s="265" t="s">
        <v>170</v>
      </c>
      <c r="C160" s="264" t="s">
        <v>246</v>
      </c>
      <c r="D160" s="264"/>
      <c r="E160" s="252">
        <v>100</v>
      </c>
    </row>
    <row r="161" spans="1:5">
      <c r="A161" s="280"/>
      <c r="B161" s="265" t="s">
        <v>171</v>
      </c>
      <c r="C161" s="263" t="s">
        <v>246</v>
      </c>
      <c r="D161" s="263"/>
      <c r="E161" s="252">
        <v>100</v>
      </c>
    </row>
    <row r="162" spans="1:5">
      <c r="A162" s="280"/>
      <c r="B162" s="265" t="s">
        <v>172</v>
      </c>
      <c r="C162" s="264" t="s">
        <v>246</v>
      </c>
      <c r="D162" s="264"/>
      <c r="E162" s="252">
        <v>100</v>
      </c>
    </row>
    <row r="163" spans="1:5">
      <c r="A163" s="280"/>
      <c r="B163" s="265" t="s">
        <v>173</v>
      </c>
      <c r="C163" s="263" t="s">
        <v>246</v>
      </c>
      <c r="D163" s="263"/>
      <c r="E163" s="252">
        <v>100</v>
      </c>
    </row>
    <row r="164" spans="1:5">
      <c r="A164" s="280"/>
      <c r="B164" s="265" t="s">
        <v>174</v>
      </c>
      <c r="C164" s="264" t="s">
        <v>246</v>
      </c>
      <c r="D164" s="263"/>
      <c r="E164" s="252">
        <v>100</v>
      </c>
    </row>
    <row r="165" spans="1:5">
      <c r="A165" s="280"/>
      <c r="B165" s="265" t="s">
        <v>175</v>
      </c>
      <c r="C165" s="263" t="s">
        <v>246</v>
      </c>
      <c r="D165" s="263"/>
      <c r="E165" s="252">
        <v>100</v>
      </c>
    </row>
    <row r="166" spans="1:5">
      <c r="A166" s="280"/>
      <c r="B166" s="265" t="s">
        <v>176</v>
      </c>
      <c r="C166" s="264" t="s">
        <v>246</v>
      </c>
      <c r="D166" s="263"/>
      <c r="E166" s="252">
        <v>100</v>
      </c>
    </row>
    <row r="167" spans="1:5">
      <c r="A167" s="280"/>
      <c r="B167" s="265" t="s">
        <v>177</v>
      </c>
      <c r="C167" s="263" t="s">
        <v>246</v>
      </c>
      <c r="D167" s="263"/>
      <c r="E167" s="252">
        <v>100</v>
      </c>
    </row>
    <row r="168" spans="1:5">
      <c r="A168" s="280"/>
      <c r="B168" s="265" t="s">
        <v>178</v>
      </c>
      <c r="C168" s="264" t="s">
        <v>246</v>
      </c>
      <c r="D168" s="263"/>
      <c r="E168" s="252">
        <v>100</v>
      </c>
    </row>
    <row r="169" spans="1:5">
      <c r="A169" s="280"/>
      <c r="B169" s="265" t="s">
        <v>179</v>
      </c>
      <c r="C169" s="263" t="s">
        <v>246</v>
      </c>
      <c r="D169" s="263"/>
      <c r="E169" s="252">
        <v>100</v>
      </c>
    </row>
    <row r="170" spans="1:5">
      <c r="A170" s="280"/>
      <c r="B170" s="265" t="s">
        <v>180</v>
      </c>
      <c r="C170" s="264" t="s">
        <v>248</v>
      </c>
      <c r="D170" s="266" t="s">
        <v>249</v>
      </c>
      <c r="E170" s="252">
        <v>0</v>
      </c>
    </row>
    <row r="171" spans="1:5">
      <c r="A171" s="280"/>
      <c r="B171" s="267" t="s">
        <v>181</v>
      </c>
      <c r="C171" s="190" t="s">
        <v>246</v>
      </c>
      <c r="D171" s="263"/>
      <c r="E171" s="252">
        <v>100</v>
      </c>
    </row>
    <row r="172" spans="1:5">
      <c r="A172" s="280"/>
      <c r="B172" s="267" t="s">
        <v>182</v>
      </c>
      <c r="C172" s="190" t="s">
        <v>246</v>
      </c>
      <c r="D172" s="263"/>
      <c r="E172" s="252">
        <v>100</v>
      </c>
    </row>
    <row r="173" spans="1:5">
      <c r="A173" s="280"/>
      <c r="B173" s="267" t="s">
        <v>184</v>
      </c>
      <c r="C173" s="190" t="s">
        <v>246</v>
      </c>
      <c r="D173" s="190"/>
      <c r="E173" s="252">
        <v>100</v>
      </c>
    </row>
    <row r="174" spans="1:5">
      <c r="A174" s="280"/>
      <c r="B174" s="267" t="s">
        <v>185</v>
      </c>
      <c r="C174" s="190" t="s">
        <v>246</v>
      </c>
      <c r="D174" s="263"/>
      <c r="E174" s="252">
        <v>100</v>
      </c>
    </row>
    <row r="175" spans="1:5">
      <c r="A175" s="280"/>
      <c r="B175" s="267" t="s">
        <v>186</v>
      </c>
      <c r="C175" s="190" t="s">
        <v>246</v>
      </c>
      <c r="D175" s="190"/>
      <c r="E175" s="252">
        <v>100</v>
      </c>
    </row>
    <row r="176" spans="1:5" ht="12.75">
      <c r="A176" s="280"/>
      <c r="B176" s="190"/>
      <c r="C176" s="190"/>
      <c r="D176" s="190"/>
      <c r="E176" s="263"/>
    </row>
    <row r="177" spans="1:5" ht="12.75">
      <c r="A177" s="280"/>
      <c r="B177" s="190"/>
      <c r="C177" s="190"/>
      <c r="D177" s="190"/>
      <c r="E177" s="263"/>
    </row>
    <row r="178" spans="1:5" ht="12.75">
      <c r="A178" s="280"/>
      <c r="B178" s="190"/>
      <c r="C178" s="190"/>
      <c r="D178" s="190"/>
      <c r="E178" s="190"/>
    </row>
    <row r="179" spans="1:5" ht="12.75">
      <c r="A179" s="280"/>
      <c r="B179" s="190"/>
      <c r="C179" s="190"/>
      <c r="D179" s="190"/>
      <c r="E179" s="190"/>
    </row>
    <row r="180" spans="1:5" ht="12.75">
      <c r="E180" s="15"/>
    </row>
    <row r="181" spans="1:5" ht="12.75">
      <c r="E181" s="15"/>
    </row>
    <row r="182" spans="1:5" ht="12.75">
      <c r="E182" s="15"/>
    </row>
    <row r="183" spans="1:5" ht="12.75">
      <c r="E183" s="15"/>
    </row>
    <row r="184" spans="1:5" ht="12.75">
      <c r="E184" s="15"/>
    </row>
    <row r="185" spans="1:5" ht="12.75">
      <c r="E185" s="15"/>
    </row>
    <row r="186" spans="1:5" ht="12.75">
      <c r="E186" s="15"/>
    </row>
    <row r="187" spans="1:5" ht="12.75">
      <c r="E187" s="15"/>
    </row>
    <row r="188" spans="1:5" ht="12.75">
      <c r="E188" s="15"/>
    </row>
    <row r="189" spans="1:5" ht="12.75">
      <c r="E189" s="15"/>
    </row>
    <row r="190" spans="1:5" ht="12.75">
      <c r="E190" s="15"/>
    </row>
    <row r="191" spans="1:5" ht="12.75">
      <c r="E191" s="15"/>
    </row>
    <row r="192" spans="1:5" ht="12.75">
      <c r="E192" s="15"/>
    </row>
    <row r="193" spans="5:5" ht="12.75">
      <c r="E193" s="15"/>
    </row>
    <row r="194" spans="5:5" ht="12.75">
      <c r="E194" s="15"/>
    </row>
    <row r="195" spans="5:5" ht="12.75">
      <c r="E195" s="15"/>
    </row>
    <row r="196" spans="5:5" ht="12.75">
      <c r="E196" s="15"/>
    </row>
    <row r="197" spans="5:5" ht="12.75">
      <c r="E197" s="15"/>
    </row>
    <row r="198" spans="5:5" ht="12.75">
      <c r="E198" s="15"/>
    </row>
    <row r="199" spans="5:5" ht="12.75">
      <c r="E199" s="15"/>
    </row>
    <row r="200" spans="5:5" ht="12.75">
      <c r="E200" s="15"/>
    </row>
    <row r="201" spans="5:5" ht="12.75">
      <c r="E201" s="15"/>
    </row>
    <row r="202" spans="5:5" ht="12.75">
      <c r="E202" s="15"/>
    </row>
    <row r="203" spans="5:5" ht="12.75">
      <c r="E203" s="15"/>
    </row>
    <row r="204" spans="5:5" ht="12.75">
      <c r="E204" s="15"/>
    </row>
    <row r="205" spans="5:5" ht="12.75">
      <c r="E205" s="15"/>
    </row>
    <row r="206" spans="5:5" ht="12.75">
      <c r="E206" s="15"/>
    </row>
    <row r="207" spans="5:5" ht="12.75">
      <c r="E207" s="15"/>
    </row>
    <row r="208" spans="5:5" ht="12.75">
      <c r="E208" s="15"/>
    </row>
    <row r="209" spans="5:5" ht="12.75">
      <c r="E209" s="15"/>
    </row>
    <row r="210" spans="5:5" ht="12.75">
      <c r="E210" s="15"/>
    </row>
    <row r="211" spans="5:5" ht="12.75">
      <c r="E211" s="15"/>
    </row>
    <row r="212" spans="5:5" ht="12.75">
      <c r="E212" s="15"/>
    </row>
    <row r="213" spans="5:5" ht="12.75">
      <c r="E213" s="15"/>
    </row>
    <row r="214" spans="5:5" ht="12.75">
      <c r="E214" s="15"/>
    </row>
    <row r="215" spans="5:5" ht="12.75">
      <c r="E215" s="15"/>
    </row>
    <row r="216" spans="5:5" ht="12.75">
      <c r="E216" s="15"/>
    </row>
    <row r="217" spans="5:5" ht="12.75">
      <c r="E217" s="15"/>
    </row>
    <row r="218" spans="5:5" ht="12.75">
      <c r="E218" s="15"/>
    </row>
    <row r="219" spans="5:5" ht="12.75">
      <c r="E219" s="15"/>
    </row>
    <row r="220" spans="5:5" ht="12.75">
      <c r="E220" s="15"/>
    </row>
    <row r="221" spans="5:5" ht="12.75">
      <c r="E221" s="15"/>
    </row>
    <row r="222" spans="5:5" ht="12.75">
      <c r="E222" s="15"/>
    </row>
    <row r="223" spans="5:5" ht="12.75">
      <c r="E223" s="15"/>
    </row>
    <row r="224" spans="5:5" ht="12.75">
      <c r="E224" s="15"/>
    </row>
    <row r="225" spans="5:5" ht="12.75">
      <c r="E225" s="15"/>
    </row>
    <row r="226" spans="5:5" ht="12.75">
      <c r="E226" s="15"/>
    </row>
    <row r="227" spans="5:5" ht="12.75">
      <c r="E227" s="15"/>
    </row>
    <row r="228" spans="5:5" ht="12.75">
      <c r="E228" s="15"/>
    </row>
    <row r="229" spans="5:5" ht="12.75">
      <c r="E229" s="15"/>
    </row>
    <row r="230" spans="5:5" ht="12.75">
      <c r="E230" s="15"/>
    </row>
    <row r="231" spans="5:5" ht="12.75">
      <c r="E231" s="15"/>
    </row>
    <row r="232" spans="5:5" ht="12.75">
      <c r="E232" s="15"/>
    </row>
    <row r="233" spans="5:5" ht="12.75">
      <c r="E233" s="15"/>
    </row>
    <row r="234" spans="5:5" ht="12.75">
      <c r="E234" s="15"/>
    </row>
    <row r="235" spans="5:5" ht="12.75">
      <c r="E235" s="15"/>
    </row>
    <row r="236" spans="5:5" ht="12.75">
      <c r="E236" s="15"/>
    </row>
    <row r="237" spans="5:5" ht="12.75">
      <c r="E237" s="15"/>
    </row>
    <row r="238" spans="5:5" ht="12.75">
      <c r="E238" s="15"/>
    </row>
    <row r="239" spans="5:5" ht="12.75">
      <c r="E239" s="15"/>
    </row>
    <row r="240" spans="5:5" ht="12.75">
      <c r="E240" s="15"/>
    </row>
    <row r="241" spans="5:5" ht="12.75">
      <c r="E241" s="15"/>
    </row>
    <row r="242" spans="5:5" ht="12.75">
      <c r="E242" s="15"/>
    </row>
    <row r="243" spans="5:5" ht="12.75">
      <c r="E243" s="15"/>
    </row>
    <row r="244" spans="5:5" ht="12.75">
      <c r="E244" s="15"/>
    </row>
    <row r="245" spans="5:5" ht="12.75">
      <c r="E245" s="15"/>
    </row>
    <row r="246" spans="5:5" ht="12.75">
      <c r="E246" s="15"/>
    </row>
    <row r="247" spans="5:5" ht="12.75">
      <c r="E247" s="15"/>
    </row>
    <row r="248" spans="5:5" ht="12.75">
      <c r="E248" s="15"/>
    </row>
    <row r="249" spans="5:5" ht="12.75">
      <c r="E249" s="15"/>
    </row>
    <row r="250" spans="5:5" ht="12.75">
      <c r="E250" s="15"/>
    </row>
    <row r="251" spans="5:5" ht="12.75">
      <c r="E251" s="15"/>
    </row>
    <row r="252" spans="5:5" ht="12.75">
      <c r="E252" s="15"/>
    </row>
    <row r="253" spans="5:5" ht="12.75">
      <c r="E253" s="15"/>
    </row>
    <row r="254" spans="5:5" ht="12.75">
      <c r="E254" s="15"/>
    </row>
    <row r="255" spans="5:5" ht="12.75">
      <c r="E255" s="15"/>
    </row>
    <row r="256" spans="5:5" ht="12.75">
      <c r="E256" s="15"/>
    </row>
    <row r="257" spans="5:5" ht="12.75">
      <c r="E257" s="15"/>
    </row>
    <row r="258" spans="5:5" ht="12.75">
      <c r="E258" s="15"/>
    </row>
    <row r="259" spans="5:5" ht="12.75">
      <c r="E259" s="15"/>
    </row>
    <row r="260" spans="5:5" ht="12.75">
      <c r="E260" s="15"/>
    </row>
    <row r="261" spans="5:5" ht="12.75">
      <c r="E261" s="15"/>
    </row>
    <row r="262" spans="5:5" ht="12.75">
      <c r="E262" s="15"/>
    </row>
    <row r="263" spans="5:5" ht="12.75">
      <c r="E263" s="15"/>
    </row>
    <row r="264" spans="5:5" ht="12.75">
      <c r="E264" s="15"/>
    </row>
    <row r="265" spans="5:5" ht="12.75">
      <c r="E265" s="15"/>
    </row>
    <row r="266" spans="5:5" ht="12.75">
      <c r="E266" s="15"/>
    </row>
    <row r="267" spans="5:5" ht="12.75">
      <c r="E267" s="15"/>
    </row>
    <row r="268" spans="5:5" ht="12.75">
      <c r="E268" s="15"/>
    </row>
    <row r="269" spans="5:5" ht="12.75">
      <c r="E269" s="15"/>
    </row>
    <row r="270" spans="5:5" ht="12.75">
      <c r="E270" s="15"/>
    </row>
    <row r="271" spans="5:5" ht="12.75">
      <c r="E271" s="15"/>
    </row>
    <row r="272" spans="5:5" ht="12.75">
      <c r="E272" s="15"/>
    </row>
    <row r="273" spans="5:5" ht="12.75">
      <c r="E273" s="15"/>
    </row>
    <row r="274" spans="5:5" ht="12.75">
      <c r="E274" s="15"/>
    </row>
    <row r="275" spans="5:5" ht="12.75">
      <c r="E275" s="15"/>
    </row>
    <row r="276" spans="5:5" ht="12.75">
      <c r="E276" s="15"/>
    </row>
    <row r="277" spans="5:5" ht="12.75">
      <c r="E277" s="15"/>
    </row>
    <row r="278" spans="5:5" ht="12.75">
      <c r="E278" s="15"/>
    </row>
    <row r="279" spans="5:5" ht="12.75">
      <c r="E279" s="15"/>
    </row>
    <row r="280" spans="5:5" ht="12.75">
      <c r="E280" s="15"/>
    </row>
    <row r="281" spans="5:5" ht="12.75">
      <c r="E281" s="15"/>
    </row>
    <row r="282" spans="5:5" ht="12.75">
      <c r="E282" s="15"/>
    </row>
    <row r="283" spans="5:5" ht="12.75">
      <c r="E283" s="15"/>
    </row>
    <row r="284" spans="5:5" ht="12.75">
      <c r="E284" s="15"/>
    </row>
    <row r="285" spans="5:5" ht="12.75">
      <c r="E285" s="15"/>
    </row>
    <row r="286" spans="5:5" ht="12.75">
      <c r="E286" s="15"/>
    </row>
    <row r="287" spans="5:5" ht="12.75">
      <c r="E287" s="15"/>
    </row>
    <row r="288" spans="5:5" ht="12.75">
      <c r="E288" s="15"/>
    </row>
    <row r="289" spans="5:5" ht="12.75">
      <c r="E289" s="15"/>
    </row>
    <row r="290" spans="5:5" ht="12.75">
      <c r="E290" s="15"/>
    </row>
    <row r="291" spans="5:5" ht="12.75">
      <c r="E291" s="15"/>
    </row>
    <row r="292" spans="5:5" ht="12.75">
      <c r="E292" s="15"/>
    </row>
    <row r="293" spans="5:5" ht="12.75">
      <c r="E293" s="15"/>
    </row>
    <row r="294" spans="5:5" ht="12.75">
      <c r="E294" s="15"/>
    </row>
    <row r="295" spans="5:5" ht="12.75">
      <c r="E295" s="15"/>
    </row>
    <row r="296" spans="5:5" ht="12.75">
      <c r="E296" s="15"/>
    </row>
    <row r="297" spans="5:5" ht="12.75">
      <c r="E297" s="15"/>
    </row>
    <row r="298" spans="5:5" ht="12.75">
      <c r="E298" s="15"/>
    </row>
    <row r="299" spans="5:5" ht="12.75">
      <c r="E299" s="15"/>
    </row>
    <row r="300" spans="5:5" ht="12.75">
      <c r="E300" s="15"/>
    </row>
    <row r="301" spans="5:5" ht="12.75">
      <c r="E301" s="15"/>
    </row>
    <row r="302" spans="5:5" ht="12.75">
      <c r="E302" s="15"/>
    </row>
    <row r="303" spans="5:5" ht="12.75">
      <c r="E303" s="15"/>
    </row>
    <row r="304" spans="5:5" ht="12.75">
      <c r="E304" s="15"/>
    </row>
    <row r="305" spans="5:5" ht="12.75">
      <c r="E305" s="15"/>
    </row>
    <row r="306" spans="5:5" ht="12.75">
      <c r="E306" s="15"/>
    </row>
    <row r="307" spans="5:5" ht="12.75">
      <c r="E307" s="15"/>
    </row>
    <row r="308" spans="5:5" ht="12.75">
      <c r="E308" s="15"/>
    </row>
    <row r="309" spans="5:5" ht="12.75">
      <c r="E309" s="15"/>
    </row>
    <row r="310" spans="5:5" ht="12.75">
      <c r="E310" s="15"/>
    </row>
    <row r="311" spans="5:5" ht="12.75">
      <c r="E311" s="15"/>
    </row>
    <row r="312" spans="5:5" ht="12.75">
      <c r="E312" s="15"/>
    </row>
    <row r="313" spans="5:5" ht="12.75">
      <c r="E313" s="15"/>
    </row>
    <row r="314" spans="5:5" ht="12.75">
      <c r="E314" s="15"/>
    </row>
    <row r="315" spans="5:5" ht="12.75">
      <c r="E315" s="15"/>
    </row>
    <row r="316" spans="5:5" ht="12.75">
      <c r="E316" s="15"/>
    </row>
    <row r="317" spans="5:5" ht="12.75">
      <c r="E317" s="15"/>
    </row>
    <row r="318" spans="5:5" ht="12.75">
      <c r="E318" s="15"/>
    </row>
    <row r="319" spans="5:5" ht="12.75">
      <c r="E319" s="15"/>
    </row>
    <row r="320" spans="5:5" ht="12.75">
      <c r="E320" s="15"/>
    </row>
    <row r="321" spans="5:5" ht="12.75">
      <c r="E321" s="15"/>
    </row>
    <row r="322" spans="5:5" ht="12.75">
      <c r="E322" s="15"/>
    </row>
    <row r="323" spans="5:5" ht="12.75">
      <c r="E323" s="15"/>
    </row>
    <row r="324" spans="5:5" ht="12.75">
      <c r="E324" s="15"/>
    </row>
    <row r="325" spans="5:5" ht="12.75">
      <c r="E325" s="15"/>
    </row>
    <row r="326" spans="5:5" ht="12.75">
      <c r="E326" s="15"/>
    </row>
    <row r="327" spans="5:5" ht="12.75">
      <c r="E327" s="15"/>
    </row>
    <row r="328" spans="5:5" ht="12.75">
      <c r="E328" s="15"/>
    </row>
    <row r="329" spans="5:5" ht="12.75">
      <c r="E329" s="15"/>
    </row>
    <row r="330" spans="5:5" ht="12.75">
      <c r="E330" s="15"/>
    </row>
    <row r="331" spans="5:5" ht="12.75">
      <c r="E331" s="15"/>
    </row>
    <row r="332" spans="5:5" ht="12.75">
      <c r="E332" s="15"/>
    </row>
    <row r="333" spans="5:5" ht="12.75">
      <c r="E333" s="15"/>
    </row>
    <row r="334" spans="5:5" ht="12.75">
      <c r="E334" s="15"/>
    </row>
    <row r="335" spans="5:5" ht="12.75">
      <c r="E335" s="15"/>
    </row>
    <row r="336" spans="5:5" ht="12.75">
      <c r="E336" s="15"/>
    </row>
    <row r="337" spans="5:5" ht="12.75">
      <c r="E337" s="15"/>
    </row>
    <row r="338" spans="5:5" ht="12.75">
      <c r="E338" s="15"/>
    </row>
    <row r="339" spans="5:5" ht="12.75">
      <c r="E339" s="15"/>
    </row>
    <row r="340" spans="5:5" ht="12.75">
      <c r="E340" s="15"/>
    </row>
    <row r="341" spans="5:5" ht="12.75">
      <c r="E341" s="15"/>
    </row>
    <row r="342" spans="5:5" ht="12.75">
      <c r="E342" s="15"/>
    </row>
    <row r="343" spans="5:5" ht="12.75">
      <c r="E343" s="15"/>
    </row>
    <row r="344" spans="5:5" ht="12.75">
      <c r="E344" s="15"/>
    </row>
    <row r="345" spans="5:5" ht="12.75">
      <c r="E345" s="15"/>
    </row>
    <row r="346" spans="5:5" ht="12.75">
      <c r="E346" s="15"/>
    </row>
    <row r="347" spans="5:5" ht="12.75">
      <c r="E347" s="15"/>
    </row>
    <row r="348" spans="5:5" ht="12.75">
      <c r="E348" s="15"/>
    </row>
    <row r="349" spans="5:5" ht="12.75">
      <c r="E349" s="15"/>
    </row>
    <row r="350" spans="5:5" ht="12.75">
      <c r="E350" s="15"/>
    </row>
    <row r="351" spans="5:5" ht="12.75">
      <c r="E351" s="15"/>
    </row>
    <row r="352" spans="5:5" ht="12.75">
      <c r="E352" s="15"/>
    </row>
    <row r="353" spans="5:5" ht="12.75">
      <c r="E353" s="15"/>
    </row>
    <row r="354" spans="5:5" ht="12.75">
      <c r="E354" s="15"/>
    </row>
    <row r="355" spans="5:5" ht="12.75">
      <c r="E355" s="15"/>
    </row>
    <row r="356" spans="5:5" ht="12.75">
      <c r="E356" s="15"/>
    </row>
    <row r="357" spans="5:5" ht="12.75">
      <c r="E357" s="15"/>
    </row>
    <row r="358" spans="5:5" ht="12.75">
      <c r="E358" s="15"/>
    </row>
    <row r="359" spans="5:5" ht="12.75">
      <c r="E359" s="15"/>
    </row>
    <row r="360" spans="5:5" ht="12.75">
      <c r="E360" s="15"/>
    </row>
    <row r="361" spans="5:5" ht="12.75">
      <c r="E361" s="15"/>
    </row>
    <row r="362" spans="5:5" ht="12.75">
      <c r="E362" s="15"/>
    </row>
    <row r="363" spans="5:5" ht="12.75">
      <c r="E363" s="15"/>
    </row>
    <row r="364" spans="5:5" ht="12.75">
      <c r="E364" s="15"/>
    </row>
    <row r="365" spans="5:5" ht="12.75">
      <c r="E365" s="15"/>
    </row>
    <row r="366" spans="5:5" ht="12.75">
      <c r="E366" s="15"/>
    </row>
    <row r="367" spans="5:5" ht="12.75">
      <c r="E367" s="15"/>
    </row>
    <row r="368" spans="5:5" ht="12.75">
      <c r="E368" s="15"/>
    </row>
    <row r="369" spans="5:5" ht="12.75">
      <c r="E369" s="15"/>
    </row>
    <row r="370" spans="5:5" ht="12.75">
      <c r="E370" s="15"/>
    </row>
    <row r="371" spans="5:5" ht="12.75">
      <c r="E371" s="15"/>
    </row>
    <row r="372" spans="5:5" ht="12.75">
      <c r="E372" s="15"/>
    </row>
    <row r="373" spans="5:5" ht="12.75">
      <c r="E373" s="15"/>
    </row>
    <row r="374" spans="5:5" ht="12.75">
      <c r="E374" s="15"/>
    </row>
    <row r="375" spans="5:5" ht="12.75">
      <c r="E375" s="15"/>
    </row>
    <row r="376" spans="5:5" ht="12.75">
      <c r="E376" s="15"/>
    </row>
    <row r="377" spans="5:5" ht="12.75">
      <c r="E377" s="15"/>
    </row>
    <row r="378" spans="5:5" ht="12.75">
      <c r="E378" s="15"/>
    </row>
    <row r="379" spans="5:5" ht="12.75">
      <c r="E379" s="15"/>
    </row>
    <row r="380" spans="5:5" ht="12.75">
      <c r="E380" s="15"/>
    </row>
    <row r="381" spans="5:5" ht="12.75">
      <c r="E381" s="15"/>
    </row>
    <row r="382" spans="5:5" ht="12.75">
      <c r="E382" s="15"/>
    </row>
    <row r="383" spans="5:5" ht="12.75">
      <c r="E383" s="15"/>
    </row>
    <row r="384" spans="5:5" ht="12.75">
      <c r="E384" s="15"/>
    </row>
    <row r="385" spans="5:5" ht="12.75">
      <c r="E385" s="15"/>
    </row>
    <row r="386" spans="5:5" ht="12.75">
      <c r="E386" s="15"/>
    </row>
    <row r="387" spans="5:5" ht="12.75">
      <c r="E387" s="15"/>
    </row>
    <row r="388" spans="5:5" ht="12.75">
      <c r="E388" s="15"/>
    </row>
    <row r="389" spans="5:5" ht="12.75">
      <c r="E389" s="15"/>
    </row>
    <row r="390" spans="5:5" ht="12.75">
      <c r="E390" s="15"/>
    </row>
    <row r="391" spans="5:5" ht="12.75">
      <c r="E391" s="15"/>
    </row>
    <row r="392" spans="5:5" ht="12.75">
      <c r="E392" s="15"/>
    </row>
    <row r="393" spans="5:5" ht="12.75">
      <c r="E393" s="15"/>
    </row>
    <row r="394" spans="5:5" ht="12.75">
      <c r="E394" s="15"/>
    </row>
    <row r="395" spans="5:5" ht="12.75">
      <c r="E395" s="15"/>
    </row>
    <row r="396" spans="5:5" ht="12.75">
      <c r="E396" s="15"/>
    </row>
    <row r="397" spans="5:5" ht="12.75">
      <c r="E397" s="15"/>
    </row>
    <row r="398" spans="5:5" ht="12.75">
      <c r="E398" s="15"/>
    </row>
    <row r="399" spans="5:5" ht="12.75">
      <c r="E399" s="15"/>
    </row>
    <row r="400" spans="5:5" ht="12.75">
      <c r="E400" s="15"/>
    </row>
    <row r="401" spans="5:5" ht="12.75">
      <c r="E401" s="15"/>
    </row>
    <row r="402" spans="5:5" ht="12.75">
      <c r="E402" s="15"/>
    </row>
    <row r="403" spans="5:5" ht="12.75">
      <c r="E403" s="15"/>
    </row>
    <row r="404" spans="5:5" ht="12.75">
      <c r="E404" s="15"/>
    </row>
    <row r="405" spans="5:5" ht="12.75">
      <c r="E405" s="15"/>
    </row>
    <row r="406" spans="5:5" ht="12.75">
      <c r="E406" s="15"/>
    </row>
    <row r="407" spans="5:5" ht="12.75">
      <c r="E407" s="15"/>
    </row>
    <row r="408" spans="5:5" ht="12.75">
      <c r="E408" s="15"/>
    </row>
    <row r="409" spans="5:5" ht="12.75">
      <c r="E409" s="15"/>
    </row>
    <row r="410" spans="5:5" ht="12.75">
      <c r="E410" s="15"/>
    </row>
    <row r="411" spans="5:5" ht="12.75">
      <c r="E411" s="15"/>
    </row>
    <row r="412" spans="5:5" ht="12.75">
      <c r="E412" s="15"/>
    </row>
    <row r="413" spans="5:5" ht="12.75">
      <c r="E413" s="15"/>
    </row>
    <row r="414" spans="5:5" ht="12.75">
      <c r="E414" s="15"/>
    </row>
    <row r="415" spans="5:5" ht="12.75">
      <c r="E415" s="15"/>
    </row>
    <row r="416" spans="5:5" ht="12.75">
      <c r="E416" s="15"/>
    </row>
    <row r="417" spans="5:5" ht="12.75">
      <c r="E417" s="15"/>
    </row>
    <row r="418" spans="5:5" ht="12.75">
      <c r="E418" s="15"/>
    </row>
    <row r="419" spans="5:5" ht="12.75">
      <c r="E419" s="15"/>
    </row>
    <row r="420" spans="5:5" ht="12.75">
      <c r="E420" s="15"/>
    </row>
    <row r="421" spans="5:5" ht="12.75">
      <c r="E421" s="15"/>
    </row>
    <row r="422" spans="5:5" ht="12.75">
      <c r="E422" s="15"/>
    </row>
    <row r="423" spans="5:5" ht="12.75">
      <c r="E423" s="15"/>
    </row>
    <row r="424" spans="5:5" ht="12.75">
      <c r="E424" s="15"/>
    </row>
    <row r="425" spans="5:5" ht="12.75">
      <c r="E425" s="15"/>
    </row>
    <row r="426" spans="5:5" ht="12.75">
      <c r="E426" s="15"/>
    </row>
    <row r="427" spans="5:5" ht="12.75">
      <c r="E427" s="15"/>
    </row>
    <row r="428" spans="5:5" ht="12.75">
      <c r="E428" s="15"/>
    </row>
    <row r="429" spans="5:5" ht="12.75">
      <c r="E429" s="15"/>
    </row>
    <row r="430" spans="5:5" ht="12.75">
      <c r="E430" s="15"/>
    </row>
    <row r="431" spans="5:5" ht="12.75">
      <c r="E431" s="15"/>
    </row>
    <row r="432" spans="5:5" ht="12.75">
      <c r="E432" s="15"/>
    </row>
    <row r="433" spans="5:5" ht="12.75">
      <c r="E433" s="15"/>
    </row>
    <row r="434" spans="5:5" ht="12.75">
      <c r="E434" s="15"/>
    </row>
    <row r="435" spans="5:5" ht="12.75">
      <c r="E435" s="15"/>
    </row>
    <row r="436" spans="5:5" ht="12.75">
      <c r="E436" s="15"/>
    </row>
    <row r="437" spans="5:5" ht="12.75">
      <c r="E437" s="15"/>
    </row>
    <row r="438" spans="5:5" ht="12.75">
      <c r="E438" s="15"/>
    </row>
    <row r="439" spans="5:5" ht="12.75">
      <c r="E439" s="15"/>
    </row>
    <row r="440" spans="5:5" ht="12.75">
      <c r="E440" s="15"/>
    </row>
    <row r="441" spans="5:5" ht="12.75">
      <c r="E441" s="15"/>
    </row>
    <row r="442" spans="5:5" ht="12.75">
      <c r="E442" s="15"/>
    </row>
    <row r="443" spans="5:5" ht="12.75">
      <c r="E443" s="15"/>
    </row>
    <row r="444" spans="5:5" ht="12.75">
      <c r="E444" s="15"/>
    </row>
    <row r="445" spans="5:5" ht="12.75">
      <c r="E445" s="15"/>
    </row>
    <row r="446" spans="5:5" ht="12.75">
      <c r="E446" s="15"/>
    </row>
    <row r="447" spans="5:5" ht="12.75">
      <c r="E447" s="15"/>
    </row>
    <row r="448" spans="5:5" ht="12.75">
      <c r="E448" s="15"/>
    </row>
    <row r="449" spans="5:5" ht="12.75">
      <c r="E449" s="15"/>
    </row>
    <row r="450" spans="5:5" ht="12.75">
      <c r="E450" s="15"/>
    </row>
    <row r="451" spans="5:5" ht="12.75">
      <c r="E451" s="15"/>
    </row>
    <row r="452" spans="5:5" ht="12.75">
      <c r="E452" s="15"/>
    </row>
    <row r="453" spans="5:5" ht="12.75">
      <c r="E453" s="15"/>
    </row>
    <row r="454" spans="5:5" ht="12.75">
      <c r="E454" s="15"/>
    </row>
    <row r="455" spans="5:5" ht="12.75">
      <c r="E455" s="15"/>
    </row>
    <row r="456" spans="5:5" ht="12.75">
      <c r="E456" s="15"/>
    </row>
    <row r="457" spans="5:5" ht="12.75">
      <c r="E457" s="15"/>
    </row>
    <row r="458" spans="5:5" ht="12.75">
      <c r="E458" s="15"/>
    </row>
    <row r="459" spans="5:5" ht="12.75">
      <c r="E459" s="15"/>
    </row>
    <row r="460" spans="5:5" ht="12.75">
      <c r="E460" s="15"/>
    </row>
    <row r="461" spans="5:5" ht="12.75">
      <c r="E461" s="15"/>
    </row>
    <row r="462" spans="5:5" ht="12.75">
      <c r="E462" s="15"/>
    </row>
    <row r="463" spans="5:5" ht="12.75">
      <c r="E463" s="15"/>
    </row>
    <row r="464" spans="5:5" ht="12.75">
      <c r="E464" s="15"/>
    </row>
    <row r="465" spans="5:5" ht="12.75">
      <c r="E465" s="15"/>
    </row>
    <row r="466" spans="5:5" ht="12.75">
      <c r="E466" s="15"/>
    </row>
    <row r="467" spans="5:5" ht="12.75">
      <c r="E467" s="15"/>
    </row>
    <row r="468" spans="5:5" ht="12.75">
      <c r="E468" s="15"/>
    </row>
    <row r="469" spans="5:5" ht="12.75">
      <c r="E469" s="15"/>
    </row>
    <row r="470" spans="5:5" ht="12.75">
      <c r="E470" s="15"/>
    </row>
    <row r="471" spans="5:5" ht="12.75">
      <c r="E471" s="15"/>
    </row>
    <row r="472" spans="5:5" ht="12.75">
      <c r="E472" s="15"/>
    </row>
    <row r="473" spans="5:5" ht="12.75">
      <c r="E473" s="15"/>
    </row>
    <row r="474" spans="5:5" ht="12.75">
      <c r="E474" s="15"/>
    </row>
    <row r="475" spans="5:5" ht="12.75">
      <c r="E475" s="15"/>
    </row>
    <row r="476" spans="5:5" ht="12.75">
      <c r="E476" s="15"/>
    </row>
    <row r="477" spans="5:5" ht="12.75">
      <c r="E477" s="15"/>
    </row>
    <row r="478" spans="5:5" ht="12.75">
      <c r="E478" s="15"/>
    </row>
    <row r="479" spans="5:5" ht="12.75">
      <c r="E479" s="15"/>
    </row>
    <row r="480" spans="5:5" ht="12.75">
      <c r="E480" s="15"/>
    </row>
    <row r="481" spans="5:5" ht="12.75">
      <c r="E481" s="15"/>
    </row>
    <row r="482" spans="5:5" ht="12.75">
      <c r="E482" s="15"/>
    </row>
    <row r="483" spans="5:5" ht="12.75">
      <c r="E483" s="15"/>
    </row>
    <row r="484" spans="5:5" ht="12.75">
      <c r="E484" s="15"/>
    </row>
    <row r="485" spans="5:5" ht="12.75">
      <c r="E485" s="15"/>
    </row>
    <row r="486" spans="5:5" ht="12.75">
      <c r="E486" s="15"/>
    </row>
    <row r="487" spans="5:5" ht="12.75">
      <c r="E487" s="15"/>
    </row>
    <row r="488" spans="5:5" ht="12.75">
      <c r="E488" s="15"/>
    </row>
    <row r="489" spans="5:5" ht="12.75">
      <c r="E489" s="15"/>
    </row>
    <row r="490" spans="5:5" ht="12.75">
      <c r="E490" s="15"/>
    </row>
    <row r="491" spans="5:5" ht="12.75">
      <c r="E491" s="15"/>
    </row>
    <row r="492" spans="5:5" ht="12.75">
      <c r="E492" s="15"/>
    </row>
    <row r="493" spans="5:5" ht="12.75">
      <c r="E493" s="15"/>
    </row>
    <row r="494" spans="5:5" ht="12.75">
      <c r="E494" s="15"/>
    </row>
    <row r="495" spans="5:5" ht="12.75">
      <c r="E495" s="15"/>
    </row>
    <row r="496" spans="5:5" ht="12.75">
      <c r="E496" s="15"/>
    </row>
    <row r="497" spans="5:5" ht="12.75">
      <c r="E497" s="15"/>
    </row>
    <row r="498" spans="5:5" ht="12.75">
      <c r="E498" s="15"/>
    </row>
    <row r="499" spans="5:5" ht="12.75">
      <c r="E499" s="15"/>
    </row>
    <row r="500" spans="5:5" ht="12.75">
      <c r="E500" s="15"/>
    </row>
    <row r="501" spans="5:5" ht="12.75">
      <c r="E501" s="15"/>
    </row>
    <row r="502" spans="5:5" ht="12.75">
      <c r="E502" s="15"/>
    </row>
    <row r="503" spans="5:5" ht="12.75">
      <c r="E503" s="15"/>
    </row>
    <row r="504" spans="5:5" ht="12.75">
      <c r="E504" s="15"/>
    </row>
    <row r="505" spans="5:5" ht="12.75">
      <c r="E505" s="15"/>
    </row>
    <row r="506" spans="5:5" ht="12.75">
      <c r="E506" s="15"/>
    </row>
    <row r="507" spans="5:5" ht="12.75">
      <c r="E507" s="15"/>
    </row>
    <row r="508" spans="5:5" ht="12.75">
      <c r="E508" s="15"/>
    </row>
    <row r="509" spans="5:5" ht="12.75">
      <c r="E509" s="15"/>
    </row>
    <row r="510" spans="5:5" ht="12.75">
      <c r="E510" s="15"/>
    </row>
    <row r="511" spans="5:5" ht="12.75">
      <c r="E511" s="15"/>
    </row>
    <row r="512" spans="5:5" ht="12.75">
      <c r="E512" s="15"/>
    </row>
    <row r="513" spans="5:5" ht="12.75">
      <c r="E513" s="15"/>
    </row>
    <row r="514" spans="5:5" ht="12.75">
      <c r="E514" s="15"/>
    </row>
    <row r="515" spans="5:5" ht="12.75">
      <c r="E515" s="15"/>
    </row>
    <row r="516" spans="5:5" ht="12.75">
      <c r="E516" s="15"/>
    </row>
    <row r="517" spans="5:5" ht="12.75">
      <c r="E517" s="15"/>
    </row>
    <row r="518" spans="5:5" ht="12.75">
      <c r="E518" s="15"/>
    </row>
    <row r="519" spans="5:5" ht="12.75">
      <c r="E519" s="15"/>
    </row>
    <row r="520" spans="5:5" ht="12.75">
      <c r="E520" s="15"/>
    </row>
    <row r="521" spans="5:5" ht="12.75">
      <c r="E521" s="15"/>
    </row>
    <row r="522" spans="5:5" ht="12.75">
      <c r="E522" s="15"/>
    </row>
    <row r="523" spans="5:5" ht="12.75">
      <c r="E523" s="15"/>
    </row>
    <row r="524" spans="5:5" ht="12.75">
      <c r="E524" s="15"/>
    </row>
    <row r="525" spans="5:5" ht="12.75">
      <c r="E525" s="15"/>
    </row>
    <row r="526" spans="5:5" ht="12.75">
      <c r="E526" s="15"/>
    </row>
    <row r="527" spans="5:5" ht="12.75">
      <c r="E527" s="15"/>
    </row>
    <row r="528" spans="5:5" ht="12.75">
      <c r="E528" s="15"/>
    </row>
    <row r="529" spans="5:5" ht="12.75">
      <c r="E529" s="15"/>
    </row>
    <row r="530" spans="5:5" ht="12.75">
      <c r="E530" s="15"/>
    </row>
    <row r="531" spans="5:5" ht="12.75">
      <c r="E531" s="15"/>
    </row>
    <row r="532" spans="5:5" ht="12.75">
      <c r="E532" s="15"/>
    </row>
    <row r="533" spans="5:5" ht="12.75">
      <c r="E533" s="15"/>
    </row>
    <row r="534" spans="5:5" ht="12.75">
      <c r="E534" s="15"/>
    </row>
    <row r="535" spans="5:5" ht="12.75">
      <c r="E535" s="15"/>
    </row>
    <row r="536" spans="5:5" ht="12.75">
      <c r="E536" s="15"/>
    </row>
    <row r="537" spans="5:5" ht="12.75">
      <c r="E537" s="15"/>
    </row>
    <row r="538" spans="5:5" ht="12.75">
      <c r="E538" s="15"/>
    </row>
    <row r="539" spans="5:5" ht="12.75">
      <c r="E539" s="15"/>
    </row>
    <row r="540" spans="5:5" ht="12.75">
      <c r="E540" s="15"/>
    </row>
    <row r="541" spans="5:5" ht="12.75">
      <c r="E541" s="15"/>
    </row>
    <row r="542" spans="5:5" ht="12.75">
      <c r="E542" s="15"/>
    </row>
    <row r="543" spans="5:5" ht="12.75">
      <c r="E543" s="15"/>
    </row>
    <row r="544" spans="5:5" ht="12.75">
      <c r="E544" s="15"/>
    </row>
    <row r="545" spans="5:5" ht="12.75">
      <c r="E545" s="15"/>
    </row>
    <row r="546" spans="5:5" ht="12.75">
      <c r="E546" s="15"/>
    </row>
    <row r="547" spans="5:5" ht="12.75">
      <c r="E547" s="15"/>
    </row>
    <row r="548" spans="5:5" ht="12.75">
      <c r="E548" s="15"/>
    </row>
    <row r="549" spans="5:5" ht="12.75">
      <c r="E549" s="15"/>
    </row>
    <row r="550" spans="5:5" ht="12.75">
      <c r="E550" s="15"/>
    </row>
    <row r="551" spans="5:5" ht="12.75">
      <c r="E551" s="15"/>
    </row>
    <row r="552" spans="5:5" ht="12.75">
      <c r="E552" s="15"/>
    </row>
    <row r="553" spans="5:5" ht="12.75">
      <c r="E553" s="15"/>
    </row>
    <row r="554" spans="5:5" ht="12.75">
      <c r="E554" s="15"/>
    </row>
    <row r="555" spans="5:5" ht="12.75">
      <c r="E555" s="15"/>
    </row>
    <row r="556" spans="5:5" ht="12.75">
      <c r="E556" s="15"/>
    </row>
    <row r="557" spans="5:5" ht="12.75">
      <c r="E557" s="15"/>
    </row>
    <row r="558" spans="5:5" ht="12.75">
      <c r="E558" s="15"/>
    </row>
    <row r="559" spans="5:5" ht="12.75">
      <c r="E559" s="15"/>
    </row>
    <row r="560" spans="5:5" ht="12.75">
      <c r="E560" s="15"/>
    </row>
    <row r="561" spans="5:5" ht="12.75">
      <c r="E561" s="15"/>
    </row>
    <row r="562" spans="5:5" ht="12.75">
      <c r="E562" s="15"/>
    </row>
    <row r="563" spans="5:5" ht="12.75">
      <c r="E563" s="15"/>
    </row>
    <row r="564" spans="5:5" ht="12.75">
      <c r="E564" s="15"/>
    </row>
    <row r="565" spans="5:5" ht="12.75">
      <c r="E565" s="15"/>
    </row>
    <row r="566" spans="5:5" ht="12.75">
      <c r="E566" s="15"/>
    </row>
    <row r="567" spans="5:5" ht="12.75">
      <c r="E567" s="15"/>
    </row>
    <row r="568" spans="5:5" ht="12.75">
      <c r="E568" s="15"/>
    </row>
    <row r="569" spans="5:5" ht="12.75">
      <c r="E569" s="15"/>
    </row>
    <row r="570" spans="5:5" ht="12.75">
      <c r="E570" s="15"/>
    </row>
    <row r="571" spans="5:5" ht="12.75">
      <c r="E571" s="15"/>
    </row>
    <row r="572" spans="5:5" ht="12.75">
      <c r="E572" s="15"/>
    </row>
    <row r="573" spans="5:5" ht="12.75">
      <c r="E573" s="15"/>
    </row>
    <row r="574" spans="5:5" ht="12.75">
      <c r="E574" s="15"/>
    </row>
    <row r="575" spans="5:5" ht="12.75">
      <c r="E575" s="15"/>
    </row>
    <row r="576" spans="5:5" ht="12.75">
      <c r="E576" s="15"/>
    </row>
    <row r="577" spans="5:5" ht="12.75">
      <c r="E577" s="15"/>
    </row>
    <row r="578" spans="5:5" ht="12.75">
      <c r="E578" s="15"/>
    </row>
    <row r="579" spans="5:5" ht="12.75">
      <c r="E579" s="15"/>
    </row>
    <row r="580" spans="5:5" ht="12.75">
      <c r="E580" s="15"/>
    </row>
    <row r="581" spans="5:5" ht="12.75">
      <c r="E581" s="15"/>
    </row>
    <row r="582" spans="5:5" ht="12.75">
      <c r="E582" s="15"/>
    </row>
    <row r="583" spans="5:5" ht="12.75">
      <c r="E583" s="15"/>
    </row>
    <row r="584" spans="5:5" ht="12.75">
      <c r="E584" s="15"/>
    </row>
    <row r="585" spans="5:5" ht="12.75">
      <c r="E585" s="15"/>
    </row>
    <row r="586" spans="5:5" ht="12.75">
      <c r="E586" s="15"/>
    </row>
    <row r="587" spans="5:5" ht="12.75">
      <c r="E587" s="15"/>
    </row>
    <row r="588" spans="5:5" ht="12.75">
      <c r="E588" s="15"/>
    </row>
    <row r="589" spans="5:5" ht="12.75">
      <c r="E589" s="15"/>
    </row>
    <row r="590" spans="5:5" ht="12.75">
      <c r="E590" s="15"/>
    </row>
    <row r="591" spans="5:5" ht="12.75">
      <c r="E591" s="15"/>
    </row>
    <row r="592" spans="5:5" ht="12.75">
      <c r="E592" s="15"/>
    </row>
    <row r="593" spans="5:5" ht="12.75">
      <c r="E593" s="15"/>
    </row>
    <row r="594" spans="5:5" ht="12.75">
      <c r="E594" s="15"/>
    </row>
    <row r="595" spans="5:5" ht="12.75">
      <c r="E595" s="15"/>
    </row>
    <row r="596" spans="5:5" ht="12.75">
      <c r="E596" s="15"/>
    </row>
    <row r="597" spans="5:5" ht="12.75">
      <c r="E597" s="15"/>
    </row>
    <row r="598" spans="5:5" ht="12.75">
      <c r="E598" s="15"/>
    </row>
    <row r="599" spans="5:5" ht="12.75">
      <c r="E599" s="15"/>
    </row>
    <row r="600" spans="5:5" ht="12.75">
      <c r="E600" s="15"/>
    </row>
    <row r="601" spans="5:5" ht="12.75">
      <c r="E601" s="15"/>
    </row>
    <row r="602" spans="5:5" ht="12.75">
      <c r="E602" s="15"/>
    </row>
    <row r="603" spans="5:5" ht="12.75">
      <c r="E603" s="15"/>
    </row>
    <row r="604" spans="5:5" ht="12.75">
      <c r="E604" s="15"/>
    </row>
    <row r="605" spans="5:5" ht="12.75">
      <c r="E605" s="15"/>
    </row>
    <row r="606" spans="5:5" ht="12.75">
      <c r="E606" s="15"/>
    </row>
    <row r="607" spans="5:5" ht="12.75">
      <c r="E607" s="15"/>
    </row>
    <row r="608" spans="5:5" ht="12.75">
      <c r="E608" s="15"/>
    </row>
    <row r="609" spans="5:5" ht="12.75">
      <c r="E609" s="15"/>
    </row>
    <row r="610" spans="5:5" ht="12.75">
      <c r="E610" s="15"/>
    </row>
    <row r="611" spans="5:5" ht="12.75">
      <c r="E611" s="15"/>
    </row>
    <row r="612" spans="5:5" ht="12.75">
      <c r="E612" s="15"/>
    </row>
    <row r="613" spans="5:5" ht="12.75">
      <c r="E613" s="15"/>
    </row>
    <row r="614" spans="5:5" ht="12.75">
      <c r="E614" s="15"/>
    </row>
    <row r="615" spans="5:5" ht="12.75">
      <c r="E615" s="15"/>
    </row>
    <row r="616" spans="5:5" ht="12.75">
      <c r="E616" s="15"/>
    </row>
    <row r="617" spans="5:5" ht="12.75">
      <c r="E617" s="15"/>
    </row>
    <row r="618" spans="5:5" ht="12.75">
      <c r="E618" s="15"/>
    </row>
    <row r="619" spans="5:5" ht="12.75">
      <c r="E619" s="15"/>
    </row>
    <row r="620" spans="5:5" ht="12.75">
      <c r="E620" s="15"/>
    </row>
    <row r="621" spans="5:5" ht="12.75">
      <c r="E621" s="15"/>
    </row>
    <row r="622" spans="5:5" ht="12.75">
      <c r="E622" s="15"/>
    </row>
    <row r="623" spans="5:5" ht="12.75">
      <c r="E623" s="15"/>
    </row>
    <row r="624" spans="5:5" ht="12.75">
      <c r="E624" s="15"/>
    </row>
    <row r="625" spans="5:5" ht="12.75">
      <c r="E625" s="15"/>
    </row>
    <row r="626" spans="5:5" ht="12.75">
      <c r="E626" s="15"/>
    </row>
    <row r="627" spans="5:5" ht="12.75">
      <c r="E627" s="15"/>
    </row>
    <row r="628" spans="5:5" ht="12.75">
      <c r="E628" s="15"/>
    </row>
    <row r="629" spans="5:5" ht="12.75">
      <c r="E629" s="15"/>
    </row>
    <row r="630" spans="5:5" ht="12.75">
      <c r="E630" s="15"/>
    </row>
    <row r="631" spans="5:5" ht="12.75">
      <c r="E631" s="15"/>
    </row>
    <row r="632" spans="5:5" ht="12.75">
      <c r="E632" s="15"/>
    </row>
    <row r="633" spans="5:5" ht="12.75">
      <c r="E633" s="15"/>
    </row>
    <row r="634" spans="5:5" ht="12.75">
      <c r="E634" s="15"/>
    </row>
    <row r="635" spans="5:5" ht="12.75">
      <c r="E635" s="15"/>
    </row>
    <row r="636" spans="5:5" ht="12.75">
      <c r="E636" s="15"/>
    </row>
    <row r="637" spans="5:5" ht="12.75">
      <c r="E637" s="15"/>
    </row>
    <row r="638" spans="5:5" ht="12.75">
      <c r="E638" s="15"/>
    </row>
    <row r="639" spans="5:5" ht="12.75">
      <c r="E639" s="15"/>
    </row>
    <row r="640" spans="5:5" ht="12.75">
      <c r="E640" s="15"/>
    </row>
    <row r="641" spans="5:5" ht="12.75">
      <c r="E641" s="15"/>
    </row>
    <row r="642" spans="5:5" ht="12.75">
      <c r="E642" s="15"/>
    </row>
    <row r="643" spans="5:5" ht="12.75">
      <c r="E643" s="15"/>
    </row>
    <row r="644" spans="5:5" ht="12.75">
      <c r="E644" s="15"/>
    </row>
    <row r="645" spans="5:5" ht="12.75">
      <c r="E645" s="15"/>
    </row>
    <row r="646" spans="5:5" ht="12.75">
      <c r="E646" s="15"/>
    </row>
    <row r="647" spans="5:5" ht="12.75">
      <c r="E647" s="15"/>
    </row>
    <row r="648" spans="5:5" ht="12.75">
      <c r="E648" s="15"/>
    </row>
    <row r="649" spans="5:5" ht="12.75">
      <c r="E649" s="15"/>
    </row>
    <row r="650" spans="5:5" ht="12.75">
      <c r="E650" s="15"/>
    </row>
    <row r="651" spans="5:5" ht="12.75">
      <c r="E651" s="15"/>
    </row>
    <row r="652" spans="5:5" ht="12.75">
      <c r="E652" s="15"/>
    </row>
    <row r="653" spans="5:5" ht="12.75">
      <c r="E653" s="15"/>
    </row>
    <row r="654" spans="5:5" ht="12.75">
      <c r="E654" s="15"/>
    </row>
    <row r="655" spans="5:5" ht="12.75">
      <c r="E655" s="15"/>
    </row>
    <row r="656" spans="5:5" ht="12.75">
      <c r="E656" s="15"/>
    </row>
    <row r="657" spans="5:5" ht="12.75">
      <c r="E657" s="15"/>
    </row>
    <row r="658" spans="5:5" ht="12.75">
      <c r="E658" s="15"/>
    </row>
    <row r="659" spans="5:5" ht="12.75">
      <c r="E659" s="15"/>
    </row>
    <row r="660" spans="5:5" ht="12.75">
      <c r="E660" s="15"/>
    </row>
    <row r="661" spans="5:5" ht="12.75">
      <c r="E661" s="15"/>
    </row>
    <row r="662" spans="5:5" ht="12.75">
      <c r="E662" s="15"/>
    </row>
    <row r="663" spans="5:5" ht="12.75">
      <c r="E663" s="15"/>
    </row>
    <row r="664" spans="5:5" ht="12.75">
      <c r="E664" s="15"/>
    </row>
    <row r="665" spans="5:5" ht="12.75">
      <c r="E665" s="15"/>
    </row>
    <row r="666" spans="5:5" ht="12.75">
      <c r="E666" s="15"/>
    </row>
    <row r="667" spans="5:5" ht="12.75">
      <c r="E667" s="15"/>
    </row>
    <row r="668" spans="5:5" ht="12.75">
      <c r="E668" s="15"/>
    </row>
    <row r="669" spans="5:5" ht="12.75">
      <c r="E669" s="15"/>
    </row>
    <row r="670" spans="5:5" ht="12.75">
      <c r="E670" s="15"/>
    </row>
    <row r="671" spans="5:5" ht="12.75">
      <c r="E671" s="15"/>
    </row>
    <row r="672" spans="5:5" ht="12.75">
      <c r="E672" s="15"/>
    </row>
    <row r="673" spans="5:5" ht="12.75">
      <c r="E673" s="15"/>
    </row>
    <row r="674" spans="5:5" ht="12.75">
      <c r="E674" s="15"/>
    </row>
    <row r="675" spans="5:5" ht="12.75">
      <c r="E675" s="15"/>
    </row>
    <row r="676" spans="5:5" ht="12.75">
      <c r="E676" s="15"/>
    </row>
    <row r="677" spans="5:5" ht="12.75">
      <c r="E677" s="15"/>
    </row>
    <row r="678" spans="5:5" ht="12.75">
      <c r="E678" s="15"/>
    </row>
    <row r="679" spans="5:5" ht="12.75">
      <c r="E679" s="15"/>
    </row>
    <row r="680" spans="5:5" ht="12.75">
      <c r="E680" s="15"/>
    </row>
    <row r="681" spans="5:5" ht="12.75">
      <c r="E681" s="15"/>
    </row>
    <row r="682" spans="5:5" ht="12.75">
      <c r="E682" s="15"/>
    </row>
    <row r="683" spans="5:5" ht="12.75">
      <c r="E683" s="15"/>
    </row>
    <row r="684" spans="5:5" ht="12.75">
      <c r="E684" s="15"/>
    </row>
    <row r="685" spans="5:5" ht="12.75">
      <c r="E685" s="15"/>
    </row>
    <row r="686" spans="5:5" ht="12.75">
      <c r="E686" s="15"/>
    </row>
    <row r="687" spans="5:5" ht="12.75">
      <c r="E687" s="15"/>
    </row>
    <row r="688" spans="5:5" ht="12.75">
      <c r="E688" s="15"/>
    </row>
    <row r="689" spans="5:5" ht="12.75">
      <c r="E689" s="15"/>
    </row>
    <row r="690" spans="5:5" ht="12.75">
      <c r="E690" s="15"/>
    </row>
    <row r="691" spans="5:5" ht="12.75">
      <c r="E691" s="15"/>
    </row>
    <row r="692" spans="5:5" ht="12.75">
      <c r="E692" s="15"/>
    </row>
    <row r="693" spans="5:5" ht="12.75">
      <c r="E693" s="15"/>
    </row>
    <row r="694" spans="5:5" ht="12.75">
      <c r="E694" s="15"/>
    </row>
    <row r="695" spans="5:5" ht="12.75">
      <c r="E695" s="15"/>
    </row>
    <row r="696" spans="5:5" ht="12.75">
      <c r="E696" s="15"/>
    </row>
    <row r="697" spans="5:5" ht="12.75">
      <c r="E697" s="15"/>
    </row>
    <row r="698" spans="5:5" ht="12.75">
      <c r="E698" s="15"/>
    </row>
    <row r="699" spans="5:5" ht="12.75">
      <c r="E699" s="15"/>
    </row>
    <row r="700" spans="5:5" ht="12.75">
      <c r="E700" s="15"/>
    </row>
    <row r="701" spans="5:5" ht="12.75">
      <c r="E701" s="15"/>
    </row>
    <row r="702" spans="5:5" ht="12.75">
      <c r="E702" s="15"/>
    </row>
    <row r="703" spans="5:5" ht="12.75">
      <c r="E703" s="15"/>
    </row>
    <row r="704" spans="5:5" ht="12.75">
      <c r="E704" s="15"/>
    </row>
    <row r="705" spans="5:5" ht="12.75">
      <c r="E705" s="15"/>
    </row>
    <row r="706" spans="5:5" ht="12.75">
      <c r="E706" s="15"/>
    </row>
    <row r="707" spans="5:5" ht="12.75">
      <c r="E707" s="15"/>
    </row>
    <row r="708" spans="5:5" ht="12.75">
      <c r="E708" s="15"/>
    </row>
    <row r="709" spans="5:5" ht="12.75">
      <c r="E709" s="15"/>
    </row>
    <row r="710" spans="5:5" ht="12.75">
      <c r="E710" s="15"/>
    </row>
    <row r="711" spans="5:5" ht="12.75">
      <c r="E711" s="15"/>
    </row>
    <row r="712" spans="5:5" ht="12.75">
      <c r="E712" s="15"/>
    </row>
    <row r="713" spans="5:5" ht="12.75">
      <c r="E713" s="15"/>
    </row>
    <row r="714" spans="5:5" ht="12.75">
      <c r="E714" s="15"/>
    </row>
    <row r="715" spans="5:5" ht="12.75">
      <c r="E715" s="15"/>
    </row>
    <row r="716" spans="5:5" ht="12.75">
      <c r="E716" s="15"/>
    </row>
    <row r="717" spans="5:5" ht="12.75">
      <c r="E717" s="15"/>
    </row>
    <row r="718" spans="5:5" ht="12.75">
      <c r="E718" s="15"/>
    </row>
    <row r="719" spans="5:5" ht="12.75">
      <c r="E719" s="15"/>
    </row>
    <row r="720" spans="5:5" ht="12.75">
      <c r="E720" s="15"/>
    </row>
    <row r="721" spans="5:5" ht="12.75">
      <c r="E721" s="15"/>
    </row>
    <row r="722" spans="5:5" ht="12.75">
      <c r="E722" s="15"/>
    </row>
    <row r="723" spans="5:5" ht="12.75">
      <c r="E723" s="15"/>
    </row>
    <row r="724" spans="5:5" ht="12.75">
      <c r="E724" s="15"/>
    </row>
    <row r="725" spans="5:5" ht="12.75">
      <c r="E725" s="15"/>
    </row>
    <row r="726" spans="5:5" ht="12.75">
      <c r="E726" s="15"/>
    </row>
    <row r="727" spans="5:5" ht="12.75">
      <c r="E727" s="15"/>
    </row>
    <row r="728" spans="5:5" ht="12.75">
      <c r="E728" s="15"/>
    </row>
    <row r="729" spans="5:5" ht="12.75">
      <c r="E729" s="15"/>
    </row>
    <row r="730" spans="5:5" ht="12.75">
      <c r="E730" s="15"/>
    </row>
    <row r="731" spans="5:5" ht="12.75">
      <c r="E731" s="15"/>
    </row>
    <row r="732" spans="5:5" ht="12.75">
      <c r="E732" s="15"/>
    </row>
    <row r="733" spans="5:5" ht="12.75">
      <c r="E733" s="15"/>
    </row>
    <row r="734" spans="5:5" ht="12.75">
      <c r="E734" s="15"/>
    </row>
    <row r="735" spans="5:5" ht="12.75">
      <c r="E735" s="15"/>
    </row>
    <row r="736" spans="5:5" ht="12.75">
      <c r="E736" s="15"/>
    </row>
    <row r="737" spans="5:5" ht="12.75">
      <c r="E737" s="15"/>
    </row>
    <row r="738" spans="5:5" ht="12.75">
      <c r="E738" s="15"/>
    </row>
    <row r="739" spans="5:5" ht="12.75">
      <c r="E739" s="15"/>
    </row>
    <row r="740" spans="5:5" ht="12.75">
      <c r="E740" s="15"/>
    </row>
    <row r="741" spans="5:5" ht="12.75">
      <c r="E741" s="15"/>
    </row>
    <row r="742" spans="5:5" ht="12.75">
      <c r="E742" s="15"/>
    </row>
    <row r="743" spans="5:5" ht="12.75">
      <c r="E743" s="15"/>
    </row>
    <row r="744" spans="5:5" ht="12.75">
      <c r="E744" s="15"/>
    </row>
    <row r="745" spans="5:5" ht="12.75">
      <c r="E745" s="15"/>
    </row>
    <row r="746" spans="5:5" ht="12.75">
      <c r="E746" s="15"/>
    </row>
    <row r="747" spans="5:5" ht="12.75">
      <c r="E747" s="15"/>
    </row>
    <row r="748" spans="5:5" ht="12.75">
      <c r="E748" s="15"/>
    </row>
    <row r="749" spans="5:5" ht="12.75">
      <c r="E749" s="15"/>
    </row>
    <row r="750" spans="5:5" ht="12.75">
      <c r="E750" s="15"/>
    </row>
    <row r="751" spans="5:5" ht="12.75">
      <c r="E751" s="15"/>
    </row>
    <row r="752" spans="5:5" ht="12.75">
      <c r="E752" s="15"/>
    </row>
    <row r="753" spans="5:5" ht="12.75">
      <c r="E753" s="15"/>
    </row>
    <row r="754" spans="5:5" ht="12.75">
      <c r="E754" s="15"/>
    </row>
    <row r="755" spans="5:5" ht="12.75">
      <c r="E755" s="15"/>
    </row>
    <row r="756" spans="5:5" ht="12.75">
      <c r="E756" s="15"/>
    </row>
    <row r="757" spans="5:5" ht="12.75">
      <c r="E757" s="15"/>
    </row>
    <row r="758" spans="5:5" ht="12.75">
      <c r="E758" s="15"/>
    </row>
    <row r="759" spans="5:5" ht="12.75">
      <c r="E759" s="15"/>
    </row>
    <row r="760" spans="5:5" ht="12.75">
      <c r="E760" s="15"/>
    </row>
    <row r="761" spans="5:5" ht="12.75">
      <c r="E761" s="15"/>
    </row>
    <row r="762" spans="5:5" ht="12.75">
      <c r="E762" s="15"/>
    </row>
    <row r="763" spans="5:5" ht="12.75">
      <c r="E763" s="15"/>
    </row>
    <row r="764" spans="5:5" ht="12.75">
      <c r="E764" s="15"/>
    </row>
    <row r="765" spans="5:5" ht="12.75">
      <c r="E765" s="15"/>
    </row>
    <row r="766" spans="5:5" ht="12.75">
      <c r="E766" s="15"/>
    </row>
    <row r="767" spans="5:5" ht="12.75">
      <c r="E767" s="15"/>
    </row>
    <row r="768" spans="5:5" ht="12.75">
      <c r="E768" s="15"/>
    </row>
    <row r="769" spans="5:5" ht="12.75">
      <c r="E769" s="15"/>
    </row>
    <row r="770" spans="5:5" ht="12.75">
      <c r="E770" s="15"/>
    </row>
    <row r="771" spans="5:5" ht="12.75">
      <c r="E771" s="15"/>
    </row>
    <row r="772" spans="5:5" ht="12.75">
      <c r="E772" s="15"/>
    </row>
    <row r="773" spans="5:5" ht="12.75">
      <c r="E773" s="15"/>
    </row>
    <row r="774" spans="5:5" ht="12.75">
      <c r="E774" s="15"/>
    </row>
    <row r="775" spans="5:5" ht="12.75">
      <c r="E775" s="15"/>
    </row>
    <row r="776" spans="5:5" ht="12.75">
      <c r="E776" s="15"/>
    </row>
    <row r="777" spans="5:5" ht="12.75">
      <c r="E777" s="15"/>
    </row>
    <row r="778" spans="5:5" ht="12.75">
      <c r="E778" s="15"/>
    </row>
    <row r="779" spans="5:5" ht="12.75">
      <c r="E779" s="15"/>
    </row>
    <row r="780" spans="5:5" ht="12.75">
      <c r="E780" s="15"/>
    </row>
    <row r="781" spans="5:5" ht="12.75">
      <c r="E781" s="15"/>
    </row>
    <row r="782" spans="5:5" ht="12.75">
      <c r="E782" s="15"/>
    </row>
    <row r="783" spans="5:5" ht="12.75">
      <c r="E783" s="15"/>
    </row>
    <row r="784" spans="5:5" ht="12.75">
      <c r="E784" s="15"/>
    </row>
    <row r="785" spans="5:5" ht="12.75">
      <c r="E785" s="15"/>
    </row>
    <row r="786" spans="5:5" ht="12.75">
      <c r="E786" s="15"/>
    </row>
    <row r="787" spans="5:5" ht="12.75">
      <c r="E787" s="15"/>
    </row>
    <row r="788" spans="5:5" ht="12.75">
      <c r="E788" s="15"/>
    </row>
    <row r="789" spans="5:5" ht="12.75">
      <c r="E789" s="15"/>
    </row>
    <row r="790" spans="5:5" ht="12.75">
      <c r="E790" s="15"/>
    </row>
    <row r="791" spans="5:5" ht="12.75">
      <c r="E791" s="15"/>
    </row>
    <row r="792" spans="5:5" ht="12.75">
      <c r="E792" s="15"/>
    </row>
    <row r="793" spans="5:5" ht="12.75">
      <c r="E793" s="15"/>
    </row>
    <row r="794" spans="5:5" ht="12.75">
      <c r="E794" s="15"/>
    </row>
    <row r="795" spans="5:5" ht="12.75">
      <c r="E795" s="15"/>
    </row>
    <row r="796" spans="5:5" ht="12.75">
      <c r="E796" s="15"/>
    </row>
    <row r="797" spans="5:5" ht="12.75">
      <c r="E797" s="15"/>
    </row>
    <row r="798" spans="5:5" ht="12.75">
      <c r="E798" s="15"/>
    </row>
    <row r="799" spans="5:5" ht="12.75">
      <c r="E799" s="15"/>
    </row>
    <row r="800" spans="5:5" ht="12.75">
      <c r="E800" s="15"/>
    </row>
    <row r="801" spans="5:5" ht="12.75">
      <c r="E801" s="15"/>
    </row>
    <row r="802" spans="5:5" ht="12.75">
      <c r="E802" s="15"/>
    </row>
    <row r="803" spans="5:5" ht="12.75">
      <c r="E803" s="15"/>
    </row>
    <row r="804" spans="5:5" ht="12.75">
      <c r="E804" s="15"/>
    </row>
    <row r="805" spans="5:5" ht="12.75">
      <c r="E805" s="15"/>
    </row>
    <row r="806" spans="5:5" ht="12.75">
      <c r="E806" s="15"/>
    </row>
    <row r="807" spans="5:5" ht="12.75">
      <c r="E807" s="15"/>
    </row>
    <row r="808" spans="5:5" ht="12.75">
      <c r="E808" s="15"/>
    </row>
    <row r="809" spans="5:5" ht="12.75">
      <c r="E809" s="15"/>
    </row>
    <row r="810" spans="5:5" ht="12.75">
      <c r="E810" s="15"/>
    </row>
    <row r="811" spans="5:5" ht="12.75">
      <c r="E811" s="15"/>
    </row>
    <row r="812" spans="5:5" ht="12.75">
      <c r="E812" s="15"/>
    </row>
    <row r="813" spans="5:5" ht="12.75">
      <c r="E813" s="15"/>
    </row>
    <row r="814" spans="5:5" ht="12.75">
      <c r="E814" s="15"/>
    </row>
    <row r="815" spans="5:5" ht="12.75">
      <c r="E815" s="15"/>
    </row>
    <row r="816" spans="5:5" ht="12.75">
      <c r="E816" s="15"/>
    </row>
    <row r="817" spans="5:5" ht="12.75">
      <c r="E817" s="15"/>
    </row>
    <row r="818" spans="5:5" ht="12.75">
      <c r="E818" s="15"/>
    </row>
    <row r="819" spans="5:5" ht="12.75">
      <c r="E819" s="15"/>
    </row>
    <row r="820" spans="5:5" ht="12.75">
      <c r="E820" s="15"/>
    </row>
    <row r="821" spans="5:5" ht="12.75">
      <c r="E821" s="15"/>
    </row>
    <row r="822" spans="5:5" ht="12.75">
      <c r="E822" s="15"/>
    </row>
    <row r="823" spans="5:5" ht="12.75">
      <c r="E823" s="15"/>
    </row>
    <row r="824" spans="5:5" ht="12.75">
      <c r="E824" s="15"/>
    </row>
    <row r="825" spans="5:5" ht="12.75">
      <c r="E825" s="15"/>
    </row>
    <row r="826" spans="5:5" ht="12.75">
      <c r="E826" s="15"/>
    </row>
    <row r="827" spans="5:5" ht="12.75">
      <c r="E827" s="15"/>
    </row>
    <row r="828" spans="5:5" ht="12.75">
      <c r="E828" s="15"/>
    </row>
    <row r="829" spans="5:5" ht="12.75">
      <c r="E829" s="15"/>
    </row>
    <row r="830" spans="5:5" ht="12.75">
      <c r="E830" s="15"/>
    </row>
    <row r="831" spans="5:5" ht="12.75">
      <c r="E831" s="15"/>
    </row>
    <row r="832" spans="5:5" ht="12.75">
      <c r="E832" s="15"/>
    </row>
    <row r="833" spans="5:5" ht="12.75">
      <c r="E833" s="15"/>
    </row>
    <row r="834" spans="5:5" ht="12.75">
      <c r="E834" s="15"/>
    </row>
    <row r="835" spans="5:5" ht="12.75">
      <c r="E835" s="15"/>
    </row>
    <row r="836" spans="5:5" ht="12.75">
      <c r="E836" s="15"/>
    </row>
    <row r="837" spans="5:5" ht="12.75">
      <c r="E837" s="15"/>
    </row>
    <row r="838" spans="5:5" ht="12.75">
      <c r="E838" s="15"/>
    </row>
    <row r="839" spans="5:5" ht="12.75">
      <c r="E839" s="15"/>
    </row>
    <row r="840" spans="5:5" ht="12.75">
      <c r="E840" s="15"/>
    </row>
    <row r="841" spans="5:5" ht="12.75">
      <c r="E841" s="15"/>
    </row>
    <row r="842" spans="5:5" ht="12.75">
      <c r="E842" s="15"/>
    </row>
    <row r="843" spans="5:5" ht="12.75">
      <c r="E843" s="15"/>
    </row>
    <row r="844" spans="5:5" ht="12.75">
      <c r="E844" s="15"/>
    </row>
    <row r="845" spans="5:5" ht="12.75">
      <c r="E845" s="15"/>
    </row>
    <row r="846" spans="5:5" ht="12.75">
      <c r="E846" s="15"/>
    </row>
    <row r="847" spans="5:5" ht="12.75">
      <c r="E847" s="15"/>
    </row>
    <row r="848" spans="5:5" ht="12.75">
      <c r="E848" s="15"/>
    </row>
    <row r="849" spans="5:5" ht="12.75">
      <c r="E849" s="15"/>
    </row>
    <row r="850" spans="5:5" ht="12.75">
      <c r="E850" s="15"/>
    </row>
    <row r="851" spans="5:5" ht="12.75">
      <c r="E851" s="15"/>
    </row>
    <row r="852" spans="5:5" ht="12.75">
      <c r="E852" s="15"/>
    </row>
    <row r="853" spans="5:5" ht="12.75">
      <c r="E853" s="15"/>
    </row>
    <row r="854" spans="5:5" ht="12.75">
      <c r="E854" s="15"/>
    </row>
    <row r="855" spans="5:5" ht="12.75">
      <c r="E855" s="15"/>
    </row>
    <row r="856" spans="5:5" ht="12.75">
      <c r="E856" s="15"/>
    </row>
    <row r="857" spans="5:5" ht="12.75">
      <c r="E857" s="15"/>
    </row>
    <row r="858" spans="5:5" ht="12.75">
      <c r="E858" s="15"/>
    </row>
    <row r="859" spans="5:5" ht="12.75">
      <c r="E859" s="15"/>
    </row>
    <row r="860" spans="5:5" ht="12.75">
      <c r="E860" s="15"/>
    </row>
    <row r="861" spans="5:5" ht="12.75">
      <c r="E861" s="15"/>
    </row>
    <row r="862" spans="5:5" ht="12.75">
      <c r="E862" s="15"/>
    </row>
    <row r="863" spans="5:5" ht="12.75">
      <c r="E863" s="15"/>
    </row>
    <row r="864" spans="5:5" ht="12.75">
      <c r="E864" s="15"/>
    </row>
    <row r="865" spans="5:5" ht="12.75">
      <c r="E865" s="15"/>
    </row>
    <row r="866" spans="5:5" ht="12.75">
      <c r="E866" s="15"/>
    </row>
    <row r="867" spans="5:5" ht="12.75">
      <c r="E867" s="15"/>
    </row>
    <row r="868" spans="5:5" ht="12.75">
      <c r="E868" s="15"/>
    </row>
    <row r="869" spans="5:5" ht="12.75">
      <c r="E869" s="15"/>
    </row>
    <row r="870" spans="5:5" ht="12.75">
      <c r="E870" s="15"/>
    </row>
    <row r="871" spans="5:5" ht="12.75">
      <c r="E871" s="15"/>
    </row>
    <row r="872" spans="5:5" ht="12.75">
      <c r="E872" s="15"/>
    </row>
    <row r="873" spans="5:5" ht="12.75">
      <c r="E873" s="15"/>
    </row>
    <row r="874" spans="5:5" ht="12.75">
      <c r="E874" s="15"/>
    </row>
    <row r="875" spans="5:5" ht="12.75">
      <c r="E875" s="15"/>
    </row>
    <row r="876" spans="5:5" ht="12.75">
      <c r="E876" s="15"/>
    </row>
    <row r="877" spans="5:5" ht="12.75">
      <c r="E877" s="15"/>
    </row>
    <row r="878" spans="5:5" ht="12.75">
      <c r="E878" s="15"/>
    </row>
    <row r="879" spans="5:5" ht="12.75">
      <c r="E879" s="15"/>
    </row>
    <row r="880" spans="5:5" ht="12.75">
      <c r="E880" s="15"/>
    </row>
    <row r="881" spans="5:5" ht="12.75">
      <c r="E881" s="15"/>
    </row>
    <row r="882" spans="5:5" ht="12.75">
      <c r="E882" s="15"/>
    </row>
    <row r="883" spans="5:5" ht="12.75">
      <c r="E883" s="15"/>
    </row>
    <row r="884" spans="5:5" ht="12.75">
      <c r="E884" s="15"/>
    </row>
    <row r="885" spans="5:5" ht="12.75">
      <c r="E885" s="15"/>
    </row>
    <row r="886" spans="5:5" ht="12.75">
      <c r="E886" s="15"/>
    </row>
    <row r="887" spans="5:5" ht="12.75">
      <c r="E887" s="15"/>
    </row>
    <row r="888" spans="5:5" ht="12.75">
      <c r="E888" s="15"/>
    </row>
    <row r="889" spans="5:5" ht="12.75">
      <c r="E889" s="15"/>
    </row>
    <row r="890" spans="5:5" ht="12.75">
      <c r="E890" s="15"/>
    </row>
    <row r="891" spans="5:5" ht="12.75">
      <c r="E891" s="15"/>
    </row>
    <row r="892" spans="5:5" ht="12.75">
      <c r="E892" s="15"/>
    </row>
    <row r="893" spans="5:5" ht="12.75">
      <c r="E893" s="15"/>
    </row>
    <row r="894" spans="5:5" ht="12.75">
      <c r="E894" s="15"/>
    </row>
    <row r="895" spans="5:5" ht="12.75">
      <c r="E895" s="15"/>
    </row>
    <row r="896" spans="5:5" ht="12.75">
      <c r="E896" s="15"/>
    </row>
    <row r="897" spans="5:5" ht="12.75">
      <c r="E897" s="15"/>
    </row>
    <row r="898" spans="5:5" ht="12.75">
      <c r="E898" s="15"/>
    </row>
    <row r="899" spans="5:5" ht="12.75">
      <c r="E899" s="15"/>
    </row>
    <row r="900" spans="5:5" ht="12.75">
      <c r="E900" s="15"/>
    </row>
    <row r="901" spans="5:5" ht="12.75">
      <c r="E901" s="15"/>
    </row>
    <row r="902" spans="5:5" ht="12.75">
      <c r="E902" s="15"/>
    </row>
    <row r="903" spans="5:5" ht="12.75">
      <c r="E903" s="15"/>
    </row>
    <row r="904" spans="5:5" ht="12.75">
      <c r="E904" s="15"/>
    </row>
    <row r="905" spans="5:5" ht="12.75">
      <c r="E905" s="15"/>
    </row>
    <row r="906" spans="5:5" ht="12.75">
      <c r="E906" s="15"/>
    </row>
    <row r="907" spans="5:5" ht="12.75">
      <c r="E907" s="15"/>
    </row>
    <row r="908" spans="5:5" ht="12.75">
      <c r="E908" s="15"/>
    </row>
    <row r="909" spans="5:5" ht="12.75">
      <c r="E909" s="15"/>
    </row>
    <row r="910" spans="5:5" ht="12.75">
      <c r="E910" s="15"/>
    </row>
    <row r="911" spans="5:5" ht="12.75">
      <c r="E911" s="15"/>
    </row>
    <row r="912" spans="5:5" ht="12.75">
      <c r="E912" s="15"/>
    </row>
    <row r="913" spans="5:5" ht="12.75">
      <c r="E913" s="15"/>
    </row>
    <row r="914" spans="5:5" ht="12.75">
      <c r="E914" s="15"/>
    </row>
    <row r="915" spans="5:5" ht="12.75">
      <c r="E915" s="15"/>
    </row>
    <row r="916" spans="5:5" ht="12.75">
      <c r="E916" s="15"/>
    </row>
    <row r="917" spans="5:5" ht="12.75">
      <c r="E917" s="15"/>
    </row>
    <row r="918" spans="5:5" ht="12.75">
      <c r="E918" s="15"/>
    </row>
    <row r="919" spans="5:5" ht="12.75">
      <c r="E919" s="15"/>
    </row>
    <row r="920" spans="5:5" ht="12.75">
      <c r="E920" s="15"/>
    </row>
    <row r="921" spans="5:5" ht="12.75">
      <c r="E921" s="15"/>
    </row>
    <row r="922" spans="5:5" ht="12.75">
      <c r="E922" s="15"/>
    </row>
    <row r="923" spans="5:5" ht="12.75">
      <c r="E923" s="15"/>
    </row>
    <row r="924" spans="5:5" ht="12.75">
      <c r="E924" s="15"/>
    </row>
    <row r="925" spans="5:5" ht="12.75">
      <c r="E925" s="15"/>
    </row>
    <row r="926" spans="5:5" ht="12.75">
      <c r="E926" s="15"/>
    </row>
    <row r="927" spans="5:5" ht="12.75">
      <c r="E927" s="15"/>
    </row>
    <row r="928" spans="5:5" ht="12.75">
      <c r="E928" s="15"/>
    </row>
    <row r="929" spans="5:5" ht="12.75">
      <c r="E929" s="15"/>
    </row>
    <row r="930" spans="5:5" ht="12.75">
      <c r="E930" s="15"/>
    </row>
    <row r="931" spans="5:5" ht="12.75">
      <c r="E931" s="15"/>
    </row>
    <row r="932" spans="5:5" ht="12.75">
      <c r="E932" s="15"/>
    </row>
    <row r="933" spans="5:5" ht="12.75">
      <c r="E933" s="15"/>
    </row>
    <row r="934" spans="5:5" ht="12.75">
      <c r="E934" s="15"/>
    </row>
    <row r="935" spans="5:5" ht="12.75">
      <c r="E935" s="15"/>
    </row>
    <row r="936" spans="5:5" ht="12.75">
      <c r="E936" s="15"/>
    </row>
    <row r="937" spans="5:5" ht="12.75">
      <c r="E937" s="15"/>
    </row>
    <row r="938" spans="5:5" ht="12.75">
      <c r="E938" s="15"/>
    </row>
    <row r="939" spans="5:5" ht="12.75">
      <c r="E939" s="15"/>
    </row>
    <row r="940" spans="5:5" ht="12.75">
      <c r="E940" s="15"/>
    </row>
    <row r="941" spans="5:5" ht="12.75">
      <c r="E941" s="15"/>
    </row>
    <row r="942" spans="5:5" ht="12.75">
      <c r="E942" s="15"/>
    </row>
    <row r="943" spans="5:5" ht="12.75">
      <c r="E943" s="15"/>
    </row>
    <row r="944" spans="5:5" ht="12.75">
      <c r="E944" s="15"/>
    </row>
    <row r="945" spans="5:5" ht="12.75">
      <c r="E945" s="15"/>
    </row>
    <row r="946" spans="5:5" ht="12.75">
      <c r="E946" s="15"/>
    </row>
    <row r="947" spans="5:5" ht="12.75">
      <c r="E947" s="15"/>
    </row>
    <row r="948" spans="5:5" ht="12.75">
      <c r="E948" s="15"/>
    </row>
    <row r="949" spans="5:5" ht="12.75">
      <c r="E949" s="15"/>
    </row>
    <row r="950" spans="5:5" ht="12.75">
      <c r="E950" s="15"/>
    </row>
    <row r="951" spans="5:5" ht="12.75">
      <c r="E951" s="15"/>
    </row>
    <row r="952" spans="5:5" ht="12.75">
      <c r="E952" s="15"/>
    </row>
    <row r="953" spans="5:5" ht="12.75">
      <c r="E953" s="15"/>
    </row>
    <row r="954" spans="5:5" ht="12.75">
      <c r="E954" s="15"/>
    </row>
    <row r="955" spans="5:5" ht="12.75">
      <c r="E955" s="15"/>
    </row>
    <row r="956" spans="5:5" ht="12.75">
      <c r="E956" s="15"/>
    </row>
    <row r="957" spans="5:5" ht="12.75">
      <c r="E957" s="15"/>
    </row>
    <row r="958" spans="5:5" ht="12.75">
      <c r="E958" s="15"/>
    </row>
    <row r="959" spans="5:5" ht="12.75">
      <c r="E959" s="15"/>
    </row>
    <row r="960" spans="5:5" ht="12.75">
      <c r="E960" s="15"/>
    </row>
    <row r="961" spans="5:5" ht="12.75">
      <c r="E961" s="15"/>
    </row>
    <row r="962" spans="5:5" ht="12.75">
      <c r="E962" s="15"/>
    </row>
    <row r="963" spans="5:5" ht="12.75">
      <c r="E963" s="15"/>
    </row>
    <row r="964" spans="5:5" ht="12.75">
      <c r="E964" s="15"/>
    </row>
    <row r="965" spans="5:5" ht="12.75">
      <c r="E965" s="15"/>
    </row>
    <row r="966" spans="5:5" ht="12.75">
      <c r="E966" s="15"/>
    </row>
    <row r="967" spans="5:5" ht="12.75">
      <c r="E967" s="15"/>
    </row>
    <row r="968" spans="5:5" ht="12.75">
      <c r="E968" s="15"/>
    </row>
    <row r="969" spans="5:5" ht="12.75">
      <c r="E969" s="15"/>
    </row>
    <row r="970" spans="5:5" ht="12.75">
      <c r="E970" s="15"/>
    </row>
    <row r="971" spans="5:5" ht="12.75">
      <c r="E971" s="15"/>
    </row>
    <row r="972" spans="5:5" ht="12.75">
      <c r="E972" s="15"/>
    </row>
    <row r="973" spans="5:5" ht="12.75">
      <c r="E973" s="15"/>
    </row>
    <row r="974" spans="5:5" ht="12.75">
      <c r="E974" s="15"/>
    </row>
    <row r="975" spans="5:5" ht="12.75">
      <c r="E975" s="15"/>
    </row>
    <row r="976" spans="5:5" ht="12.75">
      <c r="E976" s="15"/>
    </row>
    <row r="977" spans="5:5" ht="12.75">
      <c r="E977" s="15"/>
    </row>
    <row r="978" spans="5:5" ht="12.75">
      <c r="E978" s="15"/>
    </row>
    <row r="979" spans="5:5" ht="12.75">
      <c r="E979" s="15"/>
    </row>
    <row r="980" spans="5:5" ht="12.75">
      <c r="E980" s="15"/>
    </row>
    <row r="981" spans="5:5" ht="12.75">
      <c r="E981" s="15"/>
    </row>
    <row r="982" spans="5:5" ht="12.75">
      <c r="E982" s="15"/>
    </row>
    <row r="983" spans="5:5" ht="12.75">
      <c r="E983" s="15"/>
    </row>
    <row r="984" spans="5:5" ht="12.75">
      <c r="E984" s="15"/>
    </row>
    <row r="985" spans="5:5" ht="12.75">
      <c r="E985" s="15"/>
    </row>
    <row r="986" spans="5:5" ht="12.75">
      <c r="E986" s="15"/>
    </row>
    <row r="987" spans="5:5" ht="12.75">
      <c r="E987" s="15"/>
    </row>
    <row r="988" spans="5:5" ht="12.75">
      <c r="E988" s="15"/>
    </row>
    <row r="989" spans="5:5" ht="12.75">
      <c r="E989" s="15"/>
    </row>
    <row r="990" spans="5:5" ht="12.75">
      <c r="E990" s="15"/>
    </row>
    <row r="991" spans="5:5" ht="12.75">
      <c r="E991" s="15"/>
    </row>
    <row r="992" spans="5:5" ht="12.75">
      <c r="E992" s="15"/>
    </row>
    <row r="993" spans="5:5" ht="12.75">
      <c r="E993" s="15"/>
    </row>
    <row r="994" spans="5:5" ht="12.75">
      <c r="E994" s="15"/>
    </row>
    <row r="995" spans="5:5" ht="12.75">
      <c r="E995" s="15"/>
    </row>
    <row r="996" spans="5:5" ht="12.75">
      <c r="E996" s="15"/>
    </row>
    <row r="997" spans="5:5" ht="12.75">
      <c r="E997" s="15"/>
    </row>
    <row r="998" spans="5:5" ht="12.75">
      <c r="E998" s="15"/>
    </row>
    <row r="999" spans="5:5" ht="12.75">
      <c r="E999" s="15"/>
    </row>
    <row r="1000" spans="5:5" ht="12.75">
      <c r="E1000" s="15"/>
    </row>
  </sheetData>
  <mergeCells count="11">
    <mergeCell ref="A83:A102"/>
    <mergeCell ref="A103:A118"/>
    <mergeCell ref="A119:A134"/>
    <mergeCell ref="A135:A179"/>
    <mergeCell ref="A1:A2"/>
    <mergeCell ref="A63:A82"/>
    <mergeCell ref="B1:B2"/>
    <mergeCell ref="C1:D1"/>
    <mergeCell ref="A3:A22"/>
    <mergeCell ref="A23:A42"/>
    <mergeCell ref="A43:A62"/>
  </mergeCells>
  <phoneticPr fontId="1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X191"/>
  <sheetViews>
    <sheetView workbookViewId="0">
      <selection activeCell="K28" sqref="K28"/>
    </sheetView>
  </sheetViews>
  <sheetFormatPr defaultColWidth="12.59765625" defaultRowHeight="15.75" customHeight="1"/>
  <cols>
    <col min="18" max="18" width="14.3984375" customWidth="1"/>
  </cols>
  <sheetData>
    <row r="1" spans="1:24" ht="12.75">
      <c r="A1" s="350" t="s">
        <v>0</v>
      </c>
      <c r="B1" s="350" t="s">
        <v>2</v>
      </c>
      <c r="C1" s="351" t="s">
        <v>307</v>
      </c>
      <c r="D1" s="352" t="s">
        <v>423</v>
      </c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32"/>
      <c r="P1" s="353" t="s">
        <v>424</v>
      </c>
      <c r="Q1" s="313"/>
      <c r="R1" s="313"/>
      <c r="S1" s="332"/>
      <c r="T1" s="354" t="s">
        <v>425</v>
      </c>
      <c r="U1" s="313"/>
      <c r="V1" s="332"/>
      <c r="W1" s="349" t="s">
        <v>426</v>
      </c>
      <c r="X1" s="349" t="s">
        <v>308</v>
      </c>
    </row>
    <row r="2" spans="1:24" ht="12.75">
      <c r="A2" s="311"/>
      <c r="B2" s="311"/>
      <c r="C2" s="305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116">
        <v>7</v>
      </c>
      <c r="K2" s="116">
        <v>8</v>
      </c>
      <c r="L2" s="116">
        <v>9</v>
      </c>
      <c r="M2" s="116">
        <v>10</v>
      </c>
      <c r="N2" s="116">
        <v>11</v>
      </c>
      <c r="O2" s="116">
        <v>12</v>
      </c>
      <c r="P2" s="117" t="s">
        <v>427</v>
      </c>
      <c r="Q2" s="117" t="s">
        <v>428</v>
      </c>
      <c r="R2" s="117" t="s">
        <v>429</v>
      </c>
      <c r="S2" s="117" t="s">
        <v>430</v>
      </c>
      <c r="T2" s="118" t="s">
        <v>431</v>
      </c>
      <c r="U2" s="118" t="s">
        <v>432</v>
      </c>
      <c r="V2" s="118" t="s">
        <v>433</v>
      </c>
      <c r="W2" s="305"/>
      <c r="X2" s="305"/>
    </row>
    <row r="3" spans="1:24">
      <c r="A3" s="303" t="s">
        <v>3</v>
      </c>
      <c r="B3" s="1" t="s">
        <v>4</v>
      </c>
      <c r="C3" s="119" t="b">
        <f t="shared" ref="C3:C175" si="0">IF(ISBLANK(D3), TRUE, FALSE)</f>
        <v>0</v>
      </c>
      <c r="D3" s="116">
        <v>1</v>
      </c>
      <c r="E3" s="116">
        <v>1</v>
      </c>
      <c r="F3" s="116">
        <v>1</v>
      </c>
      <c r="G3" s="116">
        <v>1</v>
      </c>
      <c r="H3" s="116">
        <v>1</v>
      </c>
      <c r="I3" s="116">
        <v>1</v>
      </c>
      <c r="J3" s="116">
        <v>1</v>
      </c>
      <c r="K3" s="116">
        <v>1</v>
      </c>
      <c r="L3" s="116">
        <v>1</v>
      </c>
      <c r="M3" s="116">
        <v>1</v>
      </c>
      <c r="N3" s="116">
        <v>1</v>
      </c>
      <c r="O3" s="116">
        <v>0</v>
      </c>
      <c r="P3" s="117">
        <v>16.5</v>
      </c>
      <c r="Q3" s="117">
        <v>13.5</v>
      </c>
      <c r="R3" s="117">
        <v>7.5</v>
      </c>
      <c r="S3" s="117">
        <v>15</v>
      </c>
      <c r="T3" s="118">
        <v>7.5</v>
      </c>
      <c r="U3" s="118">
        <v>5</v>
      </c>
      <c r="V3" s="120">
        <v>3</v>
      </c>
      <c r="W3" s="119">
        <f t="shared" ref="W3:W175" si="1">IF(C3=FALSE, SUM(D3:V3), "")</f>
        <v>79</v>
      </c>
      <c r="X3" s="119">
        <f t="shared" ref="X3:X175" si="2">IF(C3=FALSE, IF(W3&gt;100, 100, W3), "")</f>
        <v>79</v>
      </c>
    </row>
    <row r="4" spans="1:24">
      <c r="A4" s="304"/>
      <c r="B4" s="1" t="s">
        <v>5</v>
      </c>
      <c r="C4" s="119" t="b">
        <f t="shared" si="0"/>
        <v>0</v>
      </c>
      <c r="D4" s="116">
        <v>2</v>
      </c>
      <c r="E4" s="116">
        <v>2</v>
      </c>
      <c r="F4" s="116">
        <v>2</v>
      </c>
      <c r="G4" s="116">
        <v>1</v>
      </c>
      <c r="H4" s="116">
        <v>2</v>
      </c>
      <c r="I4" s="116">
        <v>1</v>
      </c>
      <c r="J4" s="116">
        <v>2</v>
      </c>
      <c r="K4" s="116">
        <v>2</v>
      </c>
      <c r="L4" s="116">
        <v>2</v>
      </c>
      <c r="M4" s="116">
        <v>2</v>
      </c>
      <c r="N4" s="116">
        <v>1</v>
      </c>
      <c r="O4" s="116">
        <v>2</v>
      </c>
      <c r="P4" s="117">
        <v>19.5</v>
      </c>
      <c r="Q4" s="117">
        <v>15</v>
      </c>
      <c r="R4" s="117">
        <v>12</v>
      </c>
      <c r="S4" s="117">
        <v>15</v>
      </c>
      <c r="T4" s="118">
        <v>7</v>
      </c>
      <c r="U4" s="118">
        <v>5</v>
      </c>
      <c r="V4" s="118">
        <v>5</v>
      </c>
      <c r="W4" s="119">
        <f t="shared" si="1"/>
        <v>99.5</v>
      </c>
      <c r="X4" s="119">
        <f t="shared" si="2"/>
        <v>99.5</v>
      </c>
    </row>
    <row r="5" spans="1:24">
      <c r="A5" s="304"/>
      <c r="B5" s="1" t="s">
        <v>6</v>
      </c>
      <c r="C5" s="119" t="b">
        <f t="shared" si="0"/>
        <v>0</v>
      </c>
      <c r="D5" s="116">
        <v>2</v>
      </c>
      <c r="E5" s="116">
        <v>2</v>
      </c>
      <c r="F5" s="116">
        <v>2</v>
      </c>
      <c r="G5" s="116">
        <v>1</v>
      </c>
      <c r="H5" s="116">
        <v>1</v>
      </c>
      <c r="I5" s="116">
        <v>1</v>
      </c>
      <c r="J5" s="116">
        <v>2</v>
      </c>
      <c r="K5" s="116">
        <v>0</v>
      </c>
      <c r="L5" s="116">
        <v>2</v>
      </c>
      <c r="M5" s="116">
        <v>2</v>
      </c>
      <c r="N5" s="116">
        <v>1</v>
      </c>
      <c r="O5" s="116">
        <v>2</v>
      </c>
      <c r="P5" s="117">
        <v>16.5</v>
      </c>
      <c r="Q5" s="117">
        <v>12</v>
      </c>
      <c r="R5" s="117">
        <v>9</v>
      </c>
      <c r="S5" s="117">
        <v>15</v>
      </c>
      <c r="T5" s="118">
        <v>8.5</v>
      </c>
      <c r="U5" s="118">
        <v>4</v>
      </c>
      <c r="V5" s="118">
        <v>5</v>
      </c>
      <c r="W5" s="119">
        <f t="shared" si="1"/>
        <v>88</v>
      </c>
      <c r="X5" s="119">
        <f t="shared" si="2"/>
        <v>88</v>
      </c>
    </row>
    <row r="6" spans="1:24">
      <c r="A6" s="304"/>
      <c r="B6" s="1" t="s">
        <v>7</v>
      </c>
      <c r="C6" s="119" t="b">
        <f t="shared" si="0"/>
        <v>0</v>
      </c>
      <c r="D6" s="116">
        <v>1</v>
      </c>
      <c r="E6" s="116">
        <v>1</v>
      </c>
      <c r="F6" s="116">
        <v>0</v>
      </c>
      <c r="G6" s="116">
        <v>1</v>
      </c>
      <c r="H6" s="116">
        <v>1</v>
      </c>
      <c r="I6" s="116">
        <v>1</v>
      </c>
      <c r="J6" s="116">
        <v>1</v>
      </c>
      <c r="K6" s="116">
        <v>1</v>
      </c>
      <c r="L6" s="116">
        <v>1</v>
      </c>
      <c r="M6" s="116">
        <v>1</v>
      </c>
      <c r="N6" s="116">
        <v>1</v>
      </c>
      <c r="O6" s="116">
        <v>1</v>
      </c>
      <c r="P6" s="117">
        <v>19.5</v>
      </c>
      <c r="Q6" s="117">
        <v>16.5</v>
      </c>
      <c r="R6" s="117">
        <v>12</v>
      </c>
      <c r="S6" s="117">
        <v>15</v>
      </c>
      <c r="T6" s="118">
        <v>11</v>
      </c>
      <c r="U6" s="118">
        <v>5</v>
      </c>
      <c r="V6" s="118">
        <v>4</v>
      </c>
      <c r="W6" s="119">
        <f t="shared" si="1"/>
        <v>94</v>
      </c>
      <c r="X6" s="119">
        <f t="shared" si="2"/>
        <v>94</v>
      </c>
    </row>
    <row r="7" spans="1:24">
      <c r="A7" s="304"/>
      <c r="B7" s="1" t="s">
        <v>8</v>
      </c>
      <c r="C7" s="119" t="b">
        <f t="shared" si="0"/>
        <v>0</v>
      </c>
      <c r="D7" s="116">
        <v>2</v>
      </c>
      <c r="E7" s="116">
        <v>2</v>
      </c>
      <c r="F7" s="116">
        <v>2</v>
      </c>
      <c r="G7" s="116">
        <v>0</v>
      </c>
      <c r="H7" s="116">
        <v>2</v>
      </c>
      <c r="I7" s="116">
        <v>1</v>
      </c>
      <c r="J7" s="116">
        <v>2</v>
      </c>
      <c r="K7" s="116">
        <v>2</v>
      </c>
      <c r="L7" s="116">
        <v>2</v>
      </c>
      <c r="M7" s="116">
        <v>0</v>
      </c>
      <c r="N7" s="116">
        <v>1</v>
      </c>
      <c r="O7" s="116">
        <v>2</v>
      </c>
      <c r="P7" s="117">
        <v>16.5</v>
      </c>
      <c r="Q7" s="117">
        <v>15</v>
      </c>
      <c r="R7" s="117">
        <v>10.5</v>
      </c>
      <c r="S7" s="117">
        <v>13.5</v>
      </c>
      <c r="T7" s="118">
        <v>6</v>
      </c>
      <c r="U7" s="118">
        <v>5</v>
      </c>
      <c r="V7" s="118">
        <v>5</v>
      </c>
      <c r="W7" s="119">
        <f t="shared" si="1"/>
        <v>89.5</v>
      </c>
      <c r="X7" s="119">
        <f t="shared" si="2"/>
        <v>89.5</v>
      </c>
    </row>
    <row r="8" spans="1:24">
      <c r="A8" s="304"/>
      <c r="B8" s="1" t="s">
        <v>9</v>
      </c>
      <c r="C8" s="119" t="b">
        <f t="shared" si="0"/>
        <v>0</v>
      </c>
      <c r="D8" s="116">
        <v>0</v>
      </c>
      <c r="E8" s="116">
        <v>1</v>
      </c>
      <c r="F8" s="116">
        <v>1</v>
      </c>
      <c r="G8" s="116">
        <v>1</v>
      </c>
      <c r="H8" s="116">
        <v>0</v>
      </c>
      <c r="I8" s="116">
        <v>1</v>
      </c>
      <c r="J8" s="116">
        <v>1</v>
      </c>
      <c r="K8" s="116">
        <v>0</v>
      </c>
      <c r="L8" s="116">
        <v>1</v>
      </c>
      <c r="M8" s="116">
        <v>0</v>
      </c>
      <c r="N8" s="116">
        <v>0</v>
      </c>
      <c r="O8" s="116">
        <v>0</v>
      </c>
      <c r="P8" s="117">
        <v>16.5</v>
      </c>
      <c r="Q8" s="117">
        <v>15</v>
      </c>
      <c r="R8" s="117">
        <v>7.5</v>
      </c>
      <c r="S8" s="117">
        <v>13.5</v>
      </c>
      <c r="T8" s="118">
        <v>7</v>
      </c>
      <c r="U8" s="118">
        <v>5</v>
      </c>
      <c r="V8" s="118">
        <v>0</v>
      </c>
      <c r="W8" s="119">
        <f t="shared" si="1"/>
        <v>70.5</v>
      </c>
      <c r="X8" s="119">
        <f t="shared" si="2"/>
        <v>70.5</v>
      </c>
    </row>
    <row r="9" spans="1:24">
      <c r="A9" s="304"/>
      <c r="B9" s="38" t="s">
        <v>10</v>
      </c>
      <c r="C9" s="119" t="b">
        <f t="shared" si="0"/>
        <v>1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7"/>
      <c r="Q9" s="117"/>
      <c r="R9" s="117"/>
      <c r="S9" s="117"/>
      <c r="T9" s="118"/>
      <c r="U9" s="118"/>
      <c r="V9" s="118"/>
      <c r="W9" s="119" t="str">
        <f t="shared" si="1"/>
        <v/>
      </c>
      <c r="X9" s="119" t="str">
        <f t="shared" si="2"/>
        <v/>
      </c>
    </row>
    <row r="10" spans="1:24">
      <c r="A10" s="304"/>
      <c r="B10" s="1" t="s">
        <v>11</v>
      </c>
      <c r="C10" s="119" t="b">
        <f t="shared" si="0"/>
        <v>0</v>
      </c>
      <c r="D10" s="116">
        <v>1</v>
      </c>
      <c r="E10" s="116">
        <v>1</v>
      </c>
      <c r="F10" s="116">
        <v>1</v>
      </c>
      <c r="G10" s="116">
        <v>1</v>
      </c>
      <c r="H10" s="116">
        <v>1</v>
      </c>
      <c r="I10" s="116">
        <v>1</v>
      </c>
      <c r="J10" s="116">
        <v>1</v>
      </c>
      <c r="K10" s="116">
        <v>1</v>
      </c>
      <c r="L10" s="116">
        <v>1</v>
      </c>
      <c r="M10" s="116">
        <v>0</v>
      </c>
      <c r="N10" s="116">
        <v>1</v>
      </c>
      <c r="O10" s="116">
        <v>1</v>
      </c>
      <c r="P10" s="117">
        <v>18</v>
      </c>
      <c r="Q10" s="117">
        <v>13.5</v>
      </c>
      <c r="R10" s="117">
        <v>9</v>
      </c>
      <c r="S10" s="117">
        <v>16.5</v>
      </c>
      <c r="T10" s="118">
        <v>7.5</v>
      </c>
      <c r="U10" s="118">
        <v>5</v>
      </c>
      <c r="V10" s="118">
        <v>5</v>
      </c>
      <c r="W10" s="119">
        <f t="shared" si="1"/>
        <v>85.5</v>
      </c>
      <c r="X10" s="119">
        <f t="shared" si="2"/>
        <v>85.5</v>
      </c>
    </row>
    <row r="11" spans="1:24">
      <c r="A11" s="304"/>
      <c r="B11" s="1" t="s">
        <v>12</v>
      </c>
      <c r="C11" s="119" t="b">
        <f t="shared" si="0"/>
        <v>0</v>
      </c>
      <c r="D11" s="116">
        <v>2</v>
      </c>
      <c r="E11" s="116">
        <v>2</v>
      </c>
      <c r="F11" s="116">
        <v>2</v>
      </c>
      <c r="G11" s="116">
        <v>1</v>
      </c>
      <c r="H11" s="116">
        <v>2</v>
      </c>
      <c r="I11" s="116">
        <v>1</v>
      </c>
      <c r="J11" s="116">
        <v>2</v>
      </c>
      <c r="K11" s="116">
        <v>2</v>
      </c>
      <c r="L11" s="116">
        <v>2</v>
      </c>
      <c r="M11" s="116">
        <v>2</v>
      </c>
      <c r="N11" s="116">
        <v>1</v>
      </c>
      <c r="O11" s="116">
        <v>2</v>
      </c>
      <c r="P11" s="117">
        <v>19.5</v>
      </c>
      <c r="Q11" s="117">
        <v>16.5</v>
      </c>
      <c r="R11" s="117">
        <v>12</v>
      </c>
      <c r="S11" s="117">
        <v>15</v>
      </c>
      <c r="T11" s="118">
        <v>12</v>
      </c>
      <c r="U11" s="118">
        <v>5</v>
      </c>
      <c r="V11" s="118">
        <v>5</v>
      </c>
      <c r="W11" s="119">
        <f t="shared" si="1"/>
        <v>106</v>
      </c>
      <c r="X11" s="119">
        <f t="shared" si="2"/>
        <v>100</v>
      </c>
    </row>
    <row r="12" spans="1:24">
      <c r="A12" s="304"/>
      <c r="B12" s="1" t="s">
        <v>13</v>
      </c>
      <c r="C12" s="119" t="b">
        <f t="shared" si="0"/>
        <v>1</v>
      </c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7"/>
      <c r="Q12" s="117"/>
      <c r="R12" s="117"/>
      <c r="S12" s="117"/>
      <c r="T12" s="118"/>
      <c r="U12" s="118"/>
      <c r="V12" s="118"/>
      <c r="W12" s="119" t="str">
        <f t="shared" si="1"/>
        <v/>
      </c>
      <c r="X12" s="119" t="str">
        <f t="shared" si="2"/>
        <v/>
      </c>
    </row>
    <row r="13" spans="1:24">
      <c r="A13" s="304"/>
      <c r="B13" s="1" t="s">
        <v>14</v>
      </c>
      <c r="C13" s="119" t="b">
        <f t="shared" si="0"/>
        <v>0</v>
      </c>
      <c r="D13" s="116">
        <v>0</v>
      </c>
      <c r="E13" s="116">
        <v>2</v>
      </c>
      <c r="F13" s="116">
        <v>2</v>
      </c>
      <c r="G13" s="116">
        <v>1</v>
      </c>
      <c r="H13" s="116">
        <v>2</v>
      </c>
      <c r="I13" s="116">
        <v>1</v>
      </c>
      <c r="J13" s="116">
        <v>2</v>
      </c>
      <c r="K13" s="116">
        <v>2</v>
      </c>
      <c r="L13" s="116">
        <v>2</v>
      </c>
      <c r="M13" s="116">
        <v>0</v>
      </c>
      <c r="N13" s="116">
        <v>1</v>
      </c>
      <c r="O13" s="116">
        <v>0</v>
      </c>
      <c r="P13" s="117">
        <v>18</v>
      </c>
      <c r="Q13" s="117">
        <v>16.5</v>
      </c>
      <c r="R13" s="117">
        <v>12</v>
      </c>
      <c r="S13" s="117">
        <v>16.5</v>
      </c>
      <c r="T13" s="118">
        <v>10.5</v>
      </c>
      <c r="U13" s="118">
        <v>5</v>
      </c>
      <c r="V13" s="118">
        <v>5</v>
      </c>
      <c r="W13" s="119">
        <f t="shared" si="1"/>
        <v>98.5</v>
      </c>
      <c r="X13" s="119">
        <f t="shared" si="2"/>
        <v>98.5</v>
      </c>
    </row>
    <row r="14" spans="1:24">
      <c r="A14" s="304"/>
      <c r="B14" s="1" t="s">
        <v>15</v>
      </c>
      <c r="C14" s="119" t="b">
        <f t="shared" si="0"/>
        <v>1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7"/>
      <c r="Q14" s="117"/>
      <c r="R14" s="117"/>
      <c r="S14" s="117"/>
      <c r="T14" s="118"/>
      <c r="U14" s="118"/>
      <c r="V14" s="118"/>
      <c r="W14" s="119" t="str">
        <f t="shared" si="1"/>
        <v/>
      </c>
      <c r="X14" s="119" t="str">
        <f t="shared" si="2"/>
        <v/>
      </c>
    </row>
    <row r="15" spans="1:24">
      <c r="A15" s="304"/>
      <c r="B15" s="1" t="s">
        <v>16</v>
      </c>
      <c r="C15" s="119" t="b">
        <f t="shared" si="0"/>
        <v>0</v>
      </c>
      <c r="D15" s="116">
        <v>1</v>
      </c>
      <c r="E15" s="116">
        <v>1</v>
      </c>
      <c r="F15" s="116">
        <v>0</v>
      </c>
      <c r="G15" s="116">
        <v>1</v>
      </c>
      <c r="H15" s="116">
        <v>1</v>
      </c>
      <c r="I15" s="116">
        <v>1</v>
      </c>
      <c r="J15" s="116">
        <v>1</v>
      </c>
      <c r="K15" s="116">
        <v>1</v>
      </c>
      <c r="L15" s="116">
        <v>1</v>
      </c>
      <c r="M15" s="116">
        <v>1</v>
      </c>
      <c r="N15" s="116">
        <v>1</v>
      </c>
      <c r="O15" s="116">
        <v>1</v>
      </c>
      <c r="P15" s="117">
        <v>19.5</v>
      </c>
      <c r="Q15" s="117">
        <v>15</v>
      </c>
      <c r="R15" s="117">
        <v>12</v>
      </c>
      <c r="S15" s="117">
        <v>15</v>
      </c>
      <c r="T15" s="118">
        <v>11.5</v>
      </c>
      <c r="U15" s="118">
        <v>5</v>
      </c>
      <c r="V15" s="118">
        <v>5</v>
      </c>
      <c r="W15" s="119">
        <f t="shared" si="1"/>
        <v>94</v>
      </c>
      <c r="X15" s="119">
        <f t="shared" si="2"/>
        <v>94</v>
      </c>
    </row>
    <row r="16" spans="1:24">
      <c r="A16" s="304"/>
      <c r="B16" s="38" t="s">
        <v>17</v>
      </c>
      <c r="C16" s="119" t="b">
        <f t="shared" si="0"/>
        <v>1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7"/>
      <c r="Q16" s="117"/>
      <c r="R16" s="117"/>
      <c r="S16" s="117"/>
      <c r="T16" s="118"/>
      <c r="U16" s="118"/>
      <c r="V16" s="118"/>
      <c r="W16" s="119" t="str">
        <f t="shared" si="1"/>
        <v/>
      </c>
      <c r="X16" s="119" t="str">
        <f t="shared" si="2"/>
        <v/>
      </c>
    </row>
    <row r="17" spans="1:24">
      <c r="A17" s="304"/>
      <c r="B17" s="1" t="s">
        <v>18</v>
      </c>
      <c r="C17" s="119" t="b">
        <f t="shared" si="0"/>
        <v>0</v>
      </c>
      <c r="D17" s="116">
        <v>0</v>
      </c>
      <c r="E17" s="116">
        <v>2</v>
      </c>
      <c r="F17" s="116">
        <v>2</v>
      </c>
      <c r="G17" s="116">
        <v>1</v>
      </c>
      <c r="H17" s="116">
        <v>2</v>
      </c>
      <c r="I17" s="116">
        <v>1</v>
      </c>
      <c r="J17" s="116">
        <v>2</v>
      </c>
      <c r="K17" s="116">
        <v>2</v>
      </c>
      <c r="L17" s="116">
        <v>2</v>
      </c>
      <c r="M17" s="116">
        <v>0</v>
      </c>
      <c r="N17" s="116">
        <v>1</v>
      </c>
      <c r="O17" s="116">
        <v>0</v>
      </c>
      <c r="P17" s="117">
        <v>15</v>
      </c>
      <c r="Q17" s="117">
        <v>16.5</v>
      </c>
      <c r="R17" s="117">
        <v>9</v>
      </c>
      <c r="S17" s="117">
        <v>13.5</v>
      </c>
      <c r="T17" s="118">
        <v>7.5</v>
      </c>
      <c r="U17" s="118">
        <v>5</v>
      </c>
      <c r="V17" s="118">
        <v>5</v>
      </c>
      <c r="W17" s="119">
        <f t="shared" si="1"/>
        <v>86.5</v>
      </c>
      <c r="X17" s="119">
        <f t="shared" si="2"/>
        <v>86.5</v>
      </c>
    </row>
    <row r="18" spans="1:24">
      <c r="A18" s="304"/>
      <c r="B18" s="1" t="s">
        <v>19</v>
      </c>
      <c r="C18" s="119" t="b">
        <f t="shared" si="0"/>
        <v>0</v>
      </c>
      <c r="D18" s="116">
        <v>2</v>
      </c>
      <c r="E18" s="116">
        <v>2</v>
      </c>
      <c r="F18" s="116">
        <v>2</v>
      </c>
      <c r="G18" s="116">
        <v>1</v>
      </c>
      <c r="H18" s="116">
        <v>2</v>
      </c>
      <c r="I18" s="116">
        <v>1</v>
      </c>
      <c r="J18" s="116">
        <v>2</v>
      </c>
      <c r="K18" s="116">
        <v>2</v>
      </c>
      <c r="L18" s="116">
        <v>2</v>
      </c>
      <c r="M18" s="116">
        <v>2</v>
      </c>
      <c r="N18" s="116">
        <v>1</v>
      </c>
      <c r="O18" s="116">
        <v>2</v>
      </c>
      <c r="P18" s="117">
        <v>16.5</v>
      </c>
      <c r="Q18" s="117">
        <v>15</v>
      </c>
      <c r="R18" s="117">
        <v>12</v>
      </c>
      <c r="S18" s="117">
        <v>18</v>
      </c>
      <c r="T18" s="118">
        <v>8.5</v>
      </c>
      <c r="U18" s="118">
        <v>5</v>
      </c>
      <c r="V18" s="118">
        <v>5</v>
      </c>
      <c r="W18" s="119">
        <f t="shared" si="1"/>
        <v>101</v>
      </c>
      <c r="X18" s="119">
        <f t="shared" si="2"/>
        <v>100</v>
      </c>
    </row>
    <row r="19" spans="1:24">
      <c r="A19" s="304"/>
      <c r="B19" s="1" t="s">
        <v>20</v>
      </c>
      <c r="C19" s="119" t="b">
        <f t="shared" si="0"/>
        <v>0</v>
      </c>
      <c r="D19" s="116">
        <v>2</v>
      </c>
      <c r="E19" s="116">
        <v>2</v>
      </c>
      <c r="F19" s="116">
        <v>2</v>
      </c>
      <c r="G19" s="116">
        <v>1</v>
      </c>
      <c r="H19" s="116">
        <v>1</v>
      </c>
      <c r="I19" s="116">
        <v>1</v>
      </c>
      <c r="J19" s="116">
        <v>2</v>
      </c>
      <c r="K19" s="116">
        <v>2</v>
      </c>
      <c r="L19" s="116">
        <v>2</v>
      </c>
      <c r="M19" s="116">
        <v>0</v>
      </c>
      <c r="N19" s="116">
        <v>1</v>
      </c>
      <c r="O19" s="116">
        <v>0</v>
      </c>
      <c r="P19" s="117">
        <v>18</v>
      </c>
      <c r="Q19" s="117">
        <v>15</v>
      </c>
      <c r="R19" s="117">
        <v>9</v>
      </c>
      <c r="S19" s="117">
        <v>13.5</v>
      </c>
      <c r="T19" s="118">
        <v>4.5</v>
      </c>
      <c r="U19" s="118">
        <v>1</v>
      </c>
      <c r="V19" s="118">
        <v>5</v>
      </c>
      <c r="W19" s="119">
        <f t="shared" si="1"/>
        <v>82</v>
      </c>
      <c r="X19" s="119">
        <f t="shared" si="2"/>
        <v>82</v>
      </c>
    </row>
    <row r="20" spans="1:24">
      <c r="A20" s="304"/>
      <c r="B20" s="1" t="s">
        <v>21</v>
      </c>
      <c r="C20" s="119" t="b">
        <f t="shared" si="0"/>
        <v>0</v>
      </c>
      <c r="D20" s="116">
        <v>2</v>
      </c>
      <c r="E20" s="116">
        <v>2</v>
      </c>
      <c r="F20" s="116">
        <v>2</v>
      </c>
      <c r="G20" s="116">
        <v>1</v>
      </c>
      <c r="H20" s="116">
        <v>2</v>
      </c>
      <c r="I20" s="116">
        <v>1</v>
      </c>
      <c r="J20" s="116">
        <v>2</v>
      </c>
      <c r="K20" s="116">
        <v>2</v>
      </c>
      <c r="L20" s="116">
        <v>2</v>
      </c>
      <c r="M20" s="116">
        <v>0</v>
      </c>
      <c r="N20" s="116">
        <v>1</v>
      </c>
      <c r="O20" s="116">
        <v>0</v>
      </c>
      <c r="P20" s="117">
        <v>18</v>
      </c>
      <c r="Q20" s="117">
        <v>16.5</v>
      </c>
      <c r="R20" s="117">
        <v>10.5</v>
      </c>
      <c r="S20" s="117">
        <v>13.5</v>
      </c>
      <c r="T20" s="118">
        <v>10.5</v>
      </c>
      <c r="U20" s="118">
        <v>0</v>
      </c>
      <c r="V20" s="118">
        <v>0</v>
      </c>
      <c r="W20" s="119">
        <f t="shared" si="1"/>
        <v>86</v>
      </c>
      <c r="X20" s="119">
        <f t="shared" si="2"/>
        <v>86</v>
      </c>
    </row>
    <row r="21" spans="1:24">
      <c r="A21" s="304"/>
      <c r="B21" s="1" t="s">
        <v>22</v>
      </c>
      <c r="C21" s="119" t="b">
        <f t="shared" si="0"/>
        <v>0</v>
      </c>
      <c r="D21" s="116">
        <v>2</v>
      </c>
      <c r="E21" s="116">
        <v>2</v>
      </c>
      <c r="F21" s="116">
        <v>2</v>
      </c>
      <c r="G21" s="116">
        <v>1</v>
      </c>
      <c r="H21" s="116">
        <v>2</v>
      </c>
      <c r="I21" s="116">
        <v>1</v>
      </c>
      <c r="J21" s="116">
        <v>2</v>
      </c>
      <c r="K21" s="116">
        <v>2</v>
      </c>
      <c r="L21" s="116">
        <v>0</v>
      </c>
      <c r="M21" s="116">
        <v>2</v>
      </c>
      <c r="N21" s="116">
        <v>1</v>
      </c>
      <c r="O21" s="116">
        <v>0</v>
      </c>
      <c r="P21" s="117">
        <v>18</v>
      </c>
      <c r="Q21" s="117">
        <v>16.5</v>
      </c>
      <c r="R21" s="117">
        <v>9</v>
      </c>
      <c r="S21" s="117">
        <v>16.5</v>
      </c>
      <c r="T21" s="118">
        <v>10.5</v>
      </c>
      <c r="U21" s="118">
        <v>5</v>
      </c>
      <c r="V21" s="118">
        <v>5</v>
      </c>
      <c r="W21" s="119">
        <f t="shared" si="1"/>
        <v>97.5</v>
      </c>
      <c r="X21" s="119">
        <f t="shared" si="2"/>
        <v>97.5</v>
      </c>
    </row>
    <row r="22" spans="1:24">
      <c r="A22" s="305"/>
      <c r="B22" s="39" t="s">
        <v>23</v>
      </c>
      <c r="C22" s="119" t="b">
        <f t="shared" si="0"/>
        <v>1</v>
      </c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7"/>
      <c r="Q22" s="117"/>
      <c r="R22" s="117"/>
      <c r="S22" s="117"/>
      <c r="T22" s="118"/>
      <c r="U22" s="118"/>
      <c r="V22" s="118"/>
      <c r="W22" s="119" t="str">
        <f t="shared" si="1"/>
        <v/>
      </c>
      <c r="X22" s="119" t="str">
        <f t="shared" si="2"/>
        <v/>
      </c>
    </row>
    <row r="23" spans="1:24">
      <c r="A23" s="314" t="s">
        <v>24</v>
      </c>
      <c r="B23" s="2" t="s">
        <v>25</v>
      </c>
      <c r="C23" s="119" t="b">
        <f t="shared" si="0"/>
        <v>0</v>
      </c>
      <c r="D23" s="116">
        <v>2</v>
      </c>
      <c r="E23" s="116">
        <v>2</v>
      </c>
      <c r="F23" s="116">
        <v>2</v>
      </c>
      <c r="G23" s="116">
        <v>1</v>
      </c>
      <c r="H23" s="116">
        <v>0</v>
      </c>
      <c r="I23" s="116">
        <v>1</v>
      </c>
      <c r="J23" s="116">
        <v>2</v>
      </c>
      <c r="K23" s="116">
        <v>2</v>
      </c>
      <c r="L23" s="116">
        <v>2</v>
      </c>
      <c r="M23" s="116">
        <v>0</v>
      </c>
      <c r="N23" s="116">
        <v>0</v>
      </c>
      <c r="O23" s="116">
        <v>2</v>
      </c>
      <c r="P23" s="117">
        <v>16.5</v>
      </c>
      <c r="Q23" s="117">
        <v>15</v>
      </c>
      <c r="R23" s="117">
        <v>7.5</v>
      </c>
      <c r="S23" s="117">
        <v>12</v>
      </c>
      <c r="T23" s="118">
        <v>5.5</v>
      </c>
      <c r="U23" s="118">
        <v>5</v>
      </c>
      <c r="V23" s="118">
        <v>5</v>
      </c>
      <c r="W23" s="119">
        <f t="shared" si="1"/>
        <v>82.5</v>
      </c>
      <c r="X23" s="119">
        <f t="shared" si="2"/>
        <v>82.5</v>
      </c>
    </row>
    <row r="24" spans="1:24">
      <c r="A24" s="304"/>
      <c r="B24" s="2" t="s">
        <v>26</v>
      </c>
      <c r="C24" s="119" t="b">
        <f t="shared" si="0"/>
        <v>0</v>
      </c>
      <c r="D24" s="116">
        <v>2</v>
      </c>
      <c r="E24" s="116">
        <v>2</v>
      </c>
      <c r="F24" s="116">
        <v>2</v>
      </c>
      <c r="G24" s="116">
        <v>1</v>
      </c>
      <c r="H24" s="116">
        <v>1</v>
      </c>
      <c r="I24" s="116">
        <v>1</v>
      </c>
      <c r="J24" s="116">
        <v>2</v>
      </c>
      <c r="K24" s="116">
        <v>2</v>
      </c>
      <c r="L24" s="116">
        <v>2</v>
      </c>
      <c r="M24" s="116">
        <v>0</v>
      </c>
      <c r="N24" s="116">
        <v>1</v>
      </c>
      <c r="O24" s="116">
        <v>0</v>
      </c>
      <c r="P24" s="117">
        <v>19.5</v>
      </c>
      <c r="Q24" s="117">
        <v>16.5</v>
      </c>
      <c r="R24" s="117">
        <v>12</v>
      </c>
      <c r="S24" s="117">
        <v>10.5</v>
      </c>
      <c r="T24" s="118">
        <v>9.5</v>
      </c>
      <c r="U24" s="118">
        <v>5</v>
      </c>
      <c r="V24" s="118">
        <v>3</v>
      </c>
      <c r="W24" s="119">
        <f t="shared" si="1"/>
        <v>92</v>
      </c>
      <c r="X24" s="119">
        <f t="shared" si="2"/>
        <v>92</v>
      </c>
    </row>
    <row r="25" spans="1:24">
      <c r="A25" s="304"/>
      <c r="B25" s="2" t="s">
        <v>27</v>
      </c>
      <c r="C25" s="119" t="b">
        <f t="shared" si="0"/>
        <v>1</v>
      </c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7"/>
      <c r="Q25" s="117"/>
      <c r="R25" s="117"/>
      <c r="S25" s="117"/>
      <c r="T25" s="118"/>
      <c r="U25" s="118"/>
      <c r="V25" s="118"/>
      <c r="W25" s="119" t="str">
        <f t="shared" si="1"/>
        <v/>
      </c>
      <c r="X25" s="119" t="str">
        <f t="shared" si="2"/>
        <v/>
      </c>
    </row>
    <row r="26" spans="1:24">
      <c r="A26" s="304"/>
      <c r="B26" s="2" t="s">
        <v>28</v>
      </c>
      <c r="C26" s="119" t="b">
        <f t="shared" si="0"/>
        <v>0</v>
      </c>
      <c r="D26" s="116">
        <v>2</v>
      </c>
      <c r="E26" s="116">
        <v>2</v>
      </c>
      <c r="F26" s="116">
        <v>2</v>
      </c>
      <c r="G26" s="116">
        <v>1</v>
      </c>
      <c r="H26" s="116">
        <v>1</v>
      </c>
      <c r="I26" s="116">
        <v>1</v>
      </c>
      <c r="J26" s="116">
        <v>2</v>
      </c>
      <c r="K26" s="116">
        <v>2</v>
      </c>
      <c r="L26" s="116">
        <v>2</v>
      </c>
      <c r="M26" s="116">
        <v>2</v>
      </c>
      <c r="N26" s="116">
        <v>1</v>
      </c>
      <c r="O26" s="116">
        <v>2</v>
      </c>
      <c r="P26" s="117">
        <v>19.5</v>
      </c>
      <c r="Q26" s="117">
        <v>15</v>
      </c>
      <c r="R26" s="117">
        <v>7.5</v>
      </c>
      <c r="S26" s="117">
        <v>15</v>
      </c>
      <c r="T26" s="118">
        <v>10.5</v>
      </c>
      <c r="U26" s="118">
        <v>3</v>
      </c>
      <c r="V26" s="118">
        <v>5</v>
      </c>
      <c r="W26" s="119">
        <f t="shared" si="1"/>
        <v>95.5</v>
      </c>
      <c r="X26" s="119">
        <f t="shared" si="2"/>
        <v>95.5</v>
      </c>
    </row>
    <row r="27" spans="1:24">
      <c r="A27" s="304"/>
      <c r="B27" s="2" t="s">
        <v>29</v>
      </c>
      <c r="C27" s="119" t="b">
        <f t="shared" si="0"/>
        <v>1</v>
      </c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7"/>
      <c r="Q27" s="117"/>
      <c r="R27" s="117"/>
      <c r="S27" s="117"/>
      <c r="T27" s="118"/>
      <c r="U27" s="118"/>
      <c r="V27" s="118"/>
      <c r="W27" s="119" t="str">
        <f t="shared" si="1"/>
        <v/>
      </c>
      <c r="X27" s="119" t="str">
        <f t="shared" si="2"/>
        <v/>
      </c>
    </row>
    <row r="28" spans="1:24">
      <c r="A28" s="304"/>
      <c r="B28" s="2" t="s">
        <v>31</v>
      </c>
      <c r="C28" s="119" t="b">
        <f t="shared" si="0"/>
        <v>0</v>
      </c>
      <c r="D28" s="116">
        <v>0</v>
      </c>
      <c r="E28" s="116">
        <v>1</v>
      </c>
      <c r="F28" s="116">
        <v>1</v>
      </c>
      <c r="G28" s="116">
        <v>1</v>
      </c>
      <c r="H28" s="116">
        <v>0</v>
      </c>
      <c r="I28" s="116">
        <v>1</v>
      </c>
      <c r="J28" s="116">
        <v>1</v>
      </c>
      <c r="K28" s="116">
        <v>1</v>
      </c>
      <c r="L28" s="116">
        <v>1</v>
      </c>
      <c r="M28" s="116">
        <v>1</v>
      </c>
      <c r="N28" s="116">
        <v>1</v>
      </c>
      <c r="O28" s="116">
        <v>1</v>
      </c>
      <c r="P28" s="117">
        <v>13.5</v>
      </c>
      <c r="Q28" s="117">
        <v>16.5</v>
      </c>
      <c r="R28" s="117">
        <v>4.5</v>
      </c>
      <c r="S28" s="117">
        <v>12</v>
      </c>
      <c r="T28" s="118">
        <v>5</v>
      </c>
      <c r="U28" s="118">
        <v>1</v>
      </c>
      <c r="V28" s="118">
        <v>5</v>
      </c>
      <c r="W28" s="119">
        <f t="shared" si="1"/>
        <v>67.5</v>
      </c>
      <c r="X28" s="119">
        <f t="shared" si="2"/>
        <v>67.5</v>
      </c>
    </row>
    <row r="29" spans="1:24">
      <c r="A29" s="304"/>
      <c r="B29" s="2" t="s">
        <v>32</v>
      </c>
      <c r="C29" s="119" t="b">
        <f t="shared" si="0"/>
        <v>0</v>
      </c>
      <c r="D29" s="116">
        <v>2</v>
      </c>
      <c r="E29" s="116">
        <v>2</v>
      </c>
      <c r="F29" s="116">
        <v>2</v>
      </c>
      <c r="G29" s="116">
        <v>1</v>
      </c>
      <c r="H29" s="116">
        <v>0</v>
      </c>
      <c r="I29" s="116">
        <v>1</v>
      </c>
      <c r="J29" s="116">
        <v>2</v>
      </c>
      <c r="K29" s="116">
        <v>2</v>
      </c>
      <c r="L29" s="116">
        <v>2</v>
      </c>
      <c r="M29" s="116">
        <v>1</v>
      </c>
      <c r="N29" s="116">
        <v>0</v>
      </c>
      <c r="O29" s="116">
        <v>2</v>
      </c>
      <c r="P29" s="117">
        <v>15</v>
      </c>
      <c r="Q29" s="117">
        <v>15</v>
      </c>
      <c r="R29" s="117">
        <v>10.5</v>
      </c>
      <c r="S29" s="117">
        <v>13.5</v>
      </c>
      <c r="T29" s="118">
        <v>6.5</v>
      </c>
      <c r="U29" s="118">
        <v>5</v>
      </c>
      <c r="V29" s="118">
        <v>5</v>
      </c>
      <c r="W29" s="119">
        <f t="shared" si="1"/>
        <v>87.5</v>
      </c>
      <c r="X29" s="119">
        <f t="shared" si="2"/>
        <v>87.5</v>
      </c>
    </row>
    <row r="30" spans="1:24">
      <c r="A30" s="304"/>
      <c r="B30" s="2" t="s">
        <v>33</v>
      </c>
      <c r="C30" s="119" t="b">
        <f t="shared" si="0"/>
        <v>0</v>
      </c>
      <c r="D30" s="116">
        <v>1</v>
      </c>
      <c r="E30" s="116">
        <v>1</v>
      </c>
      <c r="F30" s="116">
        <v>1</v>
      </c>
      <c r="G30" s="116">
        <v>1</v>
      </c>
      <c r="H30" s="116">
        <v>1</v>
      </c>
      <c r="I30" s="116">
        <v>1</v>
      </c>
      <c r="J30" s="116">
        <v>1</v>
      </c>
      <c r="K30" s="116">
        <v>1</v>
      </c>
      <c r="L30" s="116">
        <v>1</v>
      </c>
      <c r="M30" s="116">
        <v>1</v>
      </c>
      <c r="N30" s="116">
        <v>0</v>
      </c>
      <c r="O30" s="116">
        <v>1</v>
      </c>
      <c r="P30" s="117">
        <v>15</v>
      </c>
      <c r="Q30" s="117">
        <v>16.5</v>
      </c>
      <c r="R30" s="117">
        <v>12</v>
      </c>
      <c r="S30" s="117">
        <v>13.5</v>
      </c>
      <c r="T30" s="118">
        <v>10.5</v>
      </c>
      <c r="U30" s="118">
        <v>5</v>
      </c>
      <c r="V30" s="118">
        <v>3</v>
      </c>
      <c r="W30" s="119">
        <f t="shared" si="1"/>
        <v>86.5</v>
      </c>
      <c r="X30" s="119">
        <f t="shared" si="2"/>
        <v>86.5</v>
      </c>
    </row>
    <row r="31" spans="1:24">
      <c r="A31" s="304"/>
      <c r="B31" s="39" t="s">
        <v>34</v>
      </c>
      <c r="C31" s="119" t="b">
        <f t="shared" si="0"/>
        <v>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7"/>
      <c r="Q31" s="117"/>
      <c r="R31" s="117"/>
      <c r="S31" s="117"/>
      <c r="T31" s="118"/>
      <c r="U31" s="118"/>
      <c r="V31" s="118"/>
      <c r="W31" s="119" t="str">
        <f t="shared" si="1"/>
        <v/>
      </c>
      <c r="X31" s="119" t="str">
        <f t="shared" si="2"/>
        <v/>
      </c>
    </row>
    <row r="32" spans="1:24">
      <c r="A32" s="304"/>
      <c r="B32" s="2" t="s">
        <v>35</v>
      </c>
      <c r="C32" s="119" t="b">
        <f t="shared" si="0"/>
        <v>0</v>
      </c>
      <c r="D32" s="116">
        <v>2</v>
      </c>
      <c r="E32" s="116">
        <v>2</v>
      </c>
      <c r="F32" s="116">
        <v>2</v>
      </c>
      <c r="G32" s="116">
        <v>1</v>
      </c>
      <c r="H32" s="116">
        <v>2</v>
      </c>
      <c r="I32" s="116">
        <v>1</v>
      </c>
      <c r="J32" s="116">
        <v>2</v>
      </c>
      <c r="K32" s="116">
        <v>2</v>
      </c>
      <c r="L32" s="116">
        <v>2</v>
      </c>
      <c r="M32" s="116">
        <v>0</v>
      </c>
      <c r="N32" s="116">
        <v>1</v>
      </c>
      <c r="O32" s="116">
        <v>2</v>
      </c>
      <c r="P32" s="117">
        <v>16.5</v>
      </c>
      <c r="Q32" s="117">
        <v>15</v>
      </c>
      <c r="R32" s="117">
        <v>10.5</v>
      </c>
      <c r="S32" s="117">
        <v>16.5</v>
      </c>
      <c r="T32" s="118">
        <v>11.5</v>
      </c>
      <c r="U32" s="118">
        <v>5</v>
      </c>
      <c r="V32" s="118">
        <v>5</v>
      </c>
      <c r="W32" s="119">
        <f t="shared" si="1"/>
        <v>99</v>
      </c>
      <c r="X32" s="119">
        <f t="shared" si="2"/>
        <v>99</v>
      </c>
    </row>
    <row r="33" spans="1:24">
      <c r="A33" s="304"/>
      <c r="B33" s="2" t="s">
        <v>36</v>
      </c>
      <c r="C33" s="119" t="b">
        <f t="shared" si="0"/>
        <v>0</v>
      </c>
      <c r="D33" s="116">
        <v>2</v>
      </c>
      <c r="E33" s="116">
        <v>2</v>
      </c>
      <c r="F33" s="116">
        <v>2</v>
      </c>
      <c r="G33" s="116">
        <v>1</v>
      </c>
      <c r="H33" s="116">
        <v>2</v>
      </c>
      <c r="I33" s="116">
        <v>1</v>
      </c>
      <c r="J33" s="116">
        <v>2</v>
      </c>
      <c r="K33" s="116">
        <v>2</v>
      </c>
      <c r="L33" s="116">
        <v>2</v>
      </c>
      <c r="M33" s="116">
        <v>2</v>
      </c>
      <c r="N33" s="116">
        <v>1</v>
      </c>
      <c r="O33" s="116">
        <v>0</v>
      </c>
      <c r="P33" s="117">
        <v>18</v>
      </c>
      <c r="Q33" s="117">
        <v>15</v>
      </c>
      <c r="R33" s="117">
        <v>7.5</v>
      </c>
      <c r="S33" s="117">
        <v>16.5</v>
      </c>
      <c r="T33" s="118">
        <v>10</v>
      </c>
      <c r="U33" s="118">
        <v>5</v>
      </c>
      <c r="V33" s="118">
        <v>5</v>
      </c>
      <c r="W33" s="119">
        <f t="shared" si="1"/>
        <v>96</v>
      </c>
      <c r="X33" s="119">
        <f t="shared" si="2"/>
        <v>96</v>
      </c>
    </row>
    <row r="34" spans="1:24">
      <c r="A34" s="304"/>
      <c r="B34" s="2" t="s">
        <v>37</v>
      </c>
      <c r="C34" s="119" t="b">
        <f t="shared" si="0"/>
        <v>0</v>
      </c>
      <c r="D34" s="116">
        <v>2</v>
      </c>
      <c r="E34" s="116">
        <v>2</v>
      </c>
      <c r="F34" s="116">
        <v>2</v>
      </c>
      <c r="G34" s="116">
        <v>1</v>
      </c>
      <c r="H34" s="116">
        <v>0</v>
      </c>
      <c r="I34" s="116">
        <v>1</v>
      </c>
      <c r="J34" s="116">
        <v>2</v>
      </c>
      <c r="K34" s="116">
        <v>2</v>
      </c>
      <c r="L34" s="116">
        <v>0</v>
      </c>
      <c r="M34" s="116">
        <v>2</v>
      </c>
      <c r="N34" s="116">
        <v>1</v>
      </c>
      <c r="O34" s="116">
        <v>2</v>
      </c>
      <c r="P34" s="117">
        <v>19.5</v>
      </c>
      <c r="Q34" s="117">
        <v>16.5</v>
      </c>
      <c r="R34" s="117">
        <v>10.5</v>
      </c>
      <c r="S34" s="117">
        <v>10.5</v>
      </c>
      <c r="T34" s="118">
        <v>4</v>
      </c>
      <c r="U34" s="118">
        <v>5</v>
      </c>
      <c r="V34" s="118">
        <v>5</v>
      </c>
      <c r="W34" s="119">
        <f t="shared" si="1"/>
        <v>88</v>
      </c>
      <c r="X34" s="119">
        <f t="shared" si="2"/>
        <v>88</v>
      </c>
    </row>
    <row r="35" spans="1:24">
      <c r="A35" s="304"/>
      <c r="B35" s="2" t="s">
        <v>38</v>
      </c>
      <c r="C35" s="119" t="b">
        <f t="shared" si="0"/>
        <v>0</v>
      </c>
      <c r="D35" s="116">
        <v>1</v>
      </c>
      <c r="E35" s="116">
        <v>1</v>
      </c>
      <c r="F35" s="116">
        <v>1</v>
      </c>
      <c r="G35" s="116">
        <v>1</v>
      </c>
      <c r="H35" s="116">
        <v>1</v>
      </c>
      <c r="I35" s="116">
        <v>1</v>
      </c>
      <c r="J35" s="116">
        <v>1</v>
      </c>
      <c r="K35" s="116">
        <v>1</v>
      </c>
      <c r="L35" s="116">
        <v>1</v>
      </c>
      <c r="M35" s="116">
        <v>0</v>
      </c>
      <c r="N35" s="116">
        <v>0</v>
      </c>
      <c r="O35" s="116">
        <v>1</v>
      </c>
      <c r="P35" s="117">
        <v>18</v>
      </c>
      <c r="Q35" s="117">
        <v>13.5</v>
      </c>
      <c r="R35" s="117">
        <v>7.5</v>
      </c>
      <c r="S35" s="117">
        <v>15</v>
      </c>
      <c r="T35" s="118">
        <v>10</v>
      </c>
      <c r="U35" s="118">
        <v>5</v>
      </c>
      <c r="V35" s="118">
        <v>5</v>
      </c>
      <c r="W35" s="119">
        <f t="shared" si="1"/>
        <v>84</v>
      </c>
      <c r="X35" s="119">
        <f t="shared" si="2"/>
        <v>84</v>
      </c>
    </row>
    <row r="36" spans="1:24">
      <c r="A36" s="304"/>
      <c r="B36" s="2" t="s">
        <v>39</v>
      </c>
      <c r="C36" s="119" t="b">
        <f t="shared" si="0"/>
        <v>0</v>
      </c>
      <c r="D36" s="116">
        <v>0</v>
      </c>
      <c r="E36" s="116">
        <v>2</v>
      </c>
      <c r="F36" s="116">
        <v>2</v>
      </c>
      <c r="G36" s="116">
        <v>1</v>
      </c>
      <c r="H36" s="116">
        <v>2</v>
      </c>
      <c r="I36" s="116">
        <v>1</v>
      </c>
      <c r="J36" s="116">
        <v>2</v>
      </c>
      <c r="K36" s="116">
        <v>2</v>
      </c>
      <c r="L36" s="116">
        <v>2</v>
      </c>
      <c r="M36" s="116">
        <v>2</v>
      </c>
      <c r="N36" s="116">
        <v>1</v>
      </c>
      <c r="O36" s="116">
        <v>0</v>
      </c>
      <c r="P36" s="117">
        <v>18</v>
      </c>
      <c r="Q36" s="117">
        <v>16.5</v>
      </c>
      <c r="R36" s="117">
        <v>7.5</v>
      </c>
      <c r="S36" s="117">
        <v>13.5</v>
      </c>
      <c r="T36" s="118">
        <v>5</v>
      </c>
      <c r="U36" s="118">
        <v>5</v>
      </c>
      <c r="V36" s="118">
        <v>5</v>
      </c>
      <c r="W36" s="119">
        <f t="shared" si="1"/>
        <v>87.5</v>
      </c>
      <c r="X36" s="119">
        <f t="shared" si="2"/>
        <v>87.5</v>
      </c>
    </row>
    <row r="37" spans="1:24">
      <c r="A37" s="304"/>
      <c r="B37" s="39" t="s">
        <v>40</v>
      </c>
      <c r="C37" s="119" t="b">
        <f t="shared" si="0"/>
        <v>1</v>
      </c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7"/>
      <c r="Q37" s="117"/>
      <c r="R37" s="117"/>
      <c r="S37" s="117"/>
      <c r="T37" s="118"/>
      <c r="U37" s="118"/>
      <c r="V37" s="118"/>
      <c r="W37" s="119" t="str">
        <f t="shared" si="1"/>
        <v/>
      </c>
      <c r="X37" s="119" t="str">
        <f t="shared" si="2"/>
        <v/>
      </c>
    </row>
    <row r="38" spans="1:24">
      <c r="A38" s="304"/>
      <c r="B38" s="2" t="s">
        <v>41</v>
      </c>
      <c r="C38" s="119" t="b">
        <f t="shared" si="0"/>
        <v>0</v>
      </c>
      <c r="D38" s="116">
        <v>2</v>
      </c>
      <c r="E38" s="116">
        <v>2</v>
      </c>
      <c r="F38" s="116">
        <v>2</v>
      </c>
      <c r="G38" s="116">
        <v>1</v>
      </c>
      <c r="H38" s="116">
        <v>1</v>
      </c>
      <c r="I38" s="116">
        <v>1</v>
      </c>
      <c r="J38" s="116">
        <v>2</v>
      </c>
      <c r="K38" s="116">
        <v>2</v>
      </c>
      <c r="L38" s="116">
        <v>2</v>
      </c>
      <c r="M38" s="116">
        <v>2</v>
      </c>
      <c r="N38" s="116">
        <v>1</v>
      </c>
      <c r="O38" s="116">
        <v>2</v>
      </c>
      <c r="P38" s="117">
        <v>18</v>
      </c>
      <c r="Q38" s="117">
        <v>15</v>
      </c>
      <c r="R38" s="117">
        <v>12</v>
      </c>
      <c r="S38" s="117">
        <v>15</v>
      </c>
      <c r="T38" s="118">
        <v>11</v>
      </c>
      <c r="U38" s="118">
        <v>3</v>
      </c>
      <c r="V38" s="118">
        <v>4</v>
      </c>
      <c r="W38" s="119">
        <f t="shared" si="1"/>
        <v>98</v>
      </c>
      <c r="X38" s="119">
        <f t="shared" si="2"/>
        <v>98</v>
      </c>
    </row>
    <row r="39" spans="1:24">
      <c r="A39" s="304"/>
      <c r="B39" s="2" t="s">
        <v>42</v>
      </c>
      <c r="C39" s="119" t="b">
        <f t="shared" si="0"/>
        <v>0</v>
      </c>
      <c r="D39" s="116">
        <v>2</v>
      </c>
      <c r="E39" s="116">
        <v>2</v>
      </c>
      <c r="F39" s="116">
        <v>2</v>
      </c>
      <c r="G39" s="116">
        <v>1</v>
      </c>
      <c r="H39" s="116">
        <v>2</v>
      </c>
      <c r="I39" s="116">
        <v>1</v>
      </c>
      <c r="J39" s="116">
        <v>2</v>
      </c>
      <c r="K39" s="116">
        <v>2</v>
      </c>
      <c r="L39" s="116">
        <v>2</v>
      </c>
      <c r="M39" s="116">
        <v>0</v>
      </c>
      <c r="N39" s="116">
        <v>1</v>
      </c>
      <c r="O39" s="116">
        <v>2</v>
      </c>
      <c r="P39" s="117">
        <v>19.5</v>
      </c>
      <c r="Q39" s="117">
        <v>15</v>
      </c>
      <c r="R39" s="117">
        <v>12</v>
      </c>
      <c r="S39" s="117">
        <v>13.5</v>
      </c>
      <c r="T39" s="118">
        <v>10</v>
      </c>
      <c r="U39" s="118">
        <v>5</v>
      </c>
      <c r="V39" s="118">
        <v>5</v>
      </c>
      <c r="W39" s="119">
        <f t="shared" si="1"/>
        <v>99</v>
      </c>
      <c r="X39" s="119">
        <f t="shared" si="2"/>
        <v>99</v>
      </c>
    </row>
    <row r="40" spans="1:24">
      <c r="A40" s="304"/>
      <c r="B40" s="2" t="s">
        <v>43</v>
      </c>
      <c r="C40" s="119" t="b">
        <f t="shared" si="0"/>
        <v>0</v>
      </c>
      <c r="D40" s="116">
        <v>1</v>
      </c>
      <c r="E40" s="116">
        <v>1</v>
      </c>
      <c r="F40" s="116">
        <v>1</v>
      </c>
      <c r="G40" s="116">
        <v>1</v>
      </c>
      <c r="H40" s="116">
        <v>1</v>
      </c>
      <c r="I40" s="116">
        <v>1</v>
      </c>
      <c r="J40" s="116">
        <v>1</v>
      </c>
      <c r="K40" s="116">
        <v>1</v>
      </c>
      <c r="L40" s="116">
        <v>1</v>
      </c>
      <c r="M40" s="116">
        <v>1</v>
      </c>
      <c r="N40" s="116">
        <v>0</v>
      </c>
      <c r="O40" s="116">
        <v>1</v>
      </c>
      <c r="P40" s="117">
        <v>18</v>
      </c>
      <c r="Q40" s="117">
        <v>16.5</v>
      </c>
      <c r="R40" s="117">
        <v>10.5</v>
      </c>
      <c r="S40" s="117">
        <v>12</v>
      </c>
      <c r="T40" s="118">
        <v>7.5</v>
      </c>
      <c r="U40" s="118">
        <v>5</v>
      </c>
      <c r="V40" s="118">
        <v>5</v>
      </c>
      <c r="W40" s="119">
        <f t="shared" si="1"/>
        <v>85.5</v>
      </c>
      <c r="X40" s="119">
        <f t="shared" si="2"/>
        <v>85.5</v>
      </c>
    </row>
    <row r="41" spans="1:24">
      <c r="A41" s="304"/>
      <c r="B41" s="2" t="s">
        <v>44</v>
      </c>
      <c r="C41" s="119" t="b">
        <f t="shared" si="0"/>
        <v>0</v>
      </c>
      <c r="D41" s="116">
        <v>0</v>
      </c>
      <c r="E41" s="116">
        <v>2</v>
      </c>
      <c r="F41" s="116">
        <v>2</v>
      </c>
      <c r="G41" s="116">
        <v>1</v>
      </c>
      <c r="H41" s="116">
        <v>2</v>
      </c>
      <c r="I41" s="116">
        <v>1</v>
      </c>
      <c r="J41" s="116">
        <v>2</v>
      </c>
      <c r="K41" s="116">
        <v>2</v>
      </c>
      <c r="L41" s="116">
        <v>2</v>
      </c>
      <c r="M41" s="116">
        <v>0</v>
      </c>
      <c r="N41" s="116">
        <v>0</v>
      </c>
      <c r="O41" s="116">
        <v>2</v>
      </c>
      <c r="P41" s="117">
        <v>16.5</v>
      </c>
      <c r="Q41" s="117">
        <v>15</v>
      </c>
      <c r="R41" s="117">
        <v>12</v>
      </c>
      <c r="S41" s="117">
        <v>12</v>
      </c>
      <c r="T41" s="118">
        <v>6</v>
      </c>
      <c r="U41" s="118">
        <v>3</v>
      </c>
      <c r="V41" s="118">
        <v>2</v>
      </c>
      <c r="W41" s="119">
        <f t="shared" si="1"/>
        <v>82.5</v>
      </c>
      <c r="X41" s="119">
        <f t="shared" si="2"/>
        <v>82.5</v>
      </c>
    </row>
    <row r="42" spans="1:24">
      <c r="A42" s="305"/>
      <c r="B42" s="2" t="s">
        <v>45</v>
      </c>
      <c r="C42" s="119" t="b">
        <f t="shared" si="0"/>
        <v>1</v>
      </c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7"/>
      <c r="R42" s="117"/>
      <c r="S42" s="117"/>
      <c r="T42" s="118"/>
      <c r="U42" s="118"/>
      <c r="V42" s="118"/>
      <c r="W42" s="119" t="str">
        <f t="shared" si="1"/>
        <v/>
      </c>
      <c r="X42" s="119" t="str">
        <f t="shared" si="2"/>
        <v/>
      </c>
    </row>
    <row r="43" spans="1:24">
      <c r="A43" s="315" t="s">
        <v>46</v>
      </c>
      <c r="B43" s="3" t="s">
        <v>47</v>
      </c>
      <c r="C43" s="119" t="b">
        <f t="shared" si="0"/>
        <v>0</v>
      </c>
      <c r="D43" s="116">
        <v>1</v>
      </c>
      <c r="E43" s="116">
        <v>2</v>
      </c>
      <c r="F43" s="116">
        <v>2</v>
      </c>
      <c r="G43" s="116">
        <v>1</v>
      </c>
      <c r="H43" s="116">
        <v>2</v>
      </c>
      <c r="I43" s="116">
        <v>1</v>
      </c>
      <c r="J43" s="116">
        <v>2</v>
      </c>
      <c r="K43" s="116">
        <v>2</v>
      </c>
      <c r="L43" s="116">
        <v>2</v>
      </c>
      <c r="M43" s="116">
        <v>0</v>
      </c>
      <c r="N43" s="116">
        <v>1</v>
      </c>
      <c r="O43" s="116">
        <v>2</v>
      </c>
      <c r="P43" s="117">
        <v>18</v>
      </c>
      <c r="Q43" s="117">
        <v>16.5</v>
      </c>
      <c r="R43" s="117">
        <v>7.5</v>
      </c>
      <c r="S43" s="117">
        <v>15</v>
      </c>
      <c r="T43" s="118">
        <v>10</v>
      </c>
      <c r="U43" s="118">
        <v>5</v>
      </c>
      <c r="V43" s="118">
        <v>5</v>
      </c>
      <c r="W43" s="119">
        <f t="shared" si="1"/>
        <v>95</v>
      </c>
      <c r="X43" s="119">
        <f t="shared" si="2"/>
        <v>95</v>
      </c>
    </row>
    <row r="44" spans="1:24">
      <c r="A44" s="304"/>
      <c r="B44" s="3" t="s">
        <v>48</v>
      </c>
      <c r="C44" s="119" t="b">
        <f t="shared" si="0"/>
        <v>0</v>
      </c>
      <c r="D44" s="116">
        <v>2</v>
      </c>
      <c r="E44" s="116">
        <v>2</v>
      </c>
      <c r="F44" s="116">
        <v>2</v>
      </c>
      <c r="G44" s="116">
        <v>1</v>
      </c>
      <c r="H44" s="116">
        <v>2</v>
      </c>
      <c r="I44" s="116">
        <v>1</v>
      </c>
      <c r="J44" s="116">
        <v>2</v>
      </c>
      <c r="K44" s="116">
        <v>2</v>
      </c>
      <c r="L44" s="116">
        <v>2</v>
      </c>
      <c r="M44" s="116">
        <v>2</v>
      </c>
      <c r="N44" s="116">
        <v>1</v>
      </c>
      <c r="O44" s="116">
        <v>2</v>
      </c>
      <c r="P44" s="117">
        <v>16.5</v>
      </c>
      <c r="Q44" s="117">
        <v>15</v>
      </c>
      <c r="R44" s="117">
        <v>6</v>
      </c>
      <c r="S44" s="117">
        <v>15</v>
      </c>
      <c r="T44" s="118">
        <v>11</v>
      </c>
      <c r="U44" s="118">
        <v>5</v>
      </c>
      <c r="V44" s="118">
        <v>5</v>
      </c>
      <c r="W44" s="119">
        <f t="shared" si="1"/>
        <v>94.5</v>
      </c>
      <c r="X44" s="119">
        <f t="shared" si="2"/>
        <v>94.5</v>
      </c>
    </row>
    <row r="45" spans="1:24">
      <c r="A45" s="304"/>
      <c r="B45" s="3" t="s">
        <v>49</v>
      </c>
      <c r="C45" s="119" t="b">
        <f t="shared" si="0"/>
        <v>1</v>
      </c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7"/>
      <c r="Q45" s="117"/>
      <c r="R45" s="117"/>
      <c r="S45" s="117"/>
      <c r="T45" s="118"/>
      <c r="U45" s="118"/>
      <c r="V45" s="118"/>
      <c r="W45" s="119" t="str">
        <f t="shared" si="1"/>
        <v/>
      </c>
      <c r="X45" s="119" t="str">
        <f t="shared" si="2"/>
        <v/>
      </c>
    </row>
    <row r="46" spans="1:24">
      <c r="A46" s="304"/>
      <c r="B46" s="3" t="s">
        <v>50</v>
      </c>
      <c r="C46" s="119" t="b">
        <f t="shared" si="0"/>
        <v>0</v>
      </c>
      <c r="D46" s="116">
        <v>2</v>
      </c>
      <c r="E46" s="116">
        <v>2</v>
      </c>
      <c r="F46" s="116">
        <v>2</v>
      </c>
      <c r="G46" s="116">
        <v>1</v>
      </c>
      <c r="H46" s="116">
        <v>0</v>
      </c>
      <c r="I46" s="116">
        <v>1</v>
      </c>
      <c r="J46" s="116">
        <v>2</v>
      </c>
      <c r="K46" s="116">
        <v>2</v>
      </c>
      <c r="L46" s="116">
        <v>2</v>
      </c>
      <c r="M46" s="116">
        <v>0</v>
      </c>
      <c r="N46" s="116">
        <v>1</v>
      </c>
      <c r="O46" s="116">
        <v>0</v>
      </c>
      <c r="P46" s="117">
        <v>19.5</v>
      </c>
      <c r="Q46" s="117">
        <v>16.5</v>
      </c>
      <c r="R46" s="117">
        <v>9</v>
      </c>
      <c r="S46" s="117">
        <v>16.5</v>
      </c>
      <c r="T46" s="118">
        <v>9.5</v>
      </c>
      <c r="U46" s="118">
        <v>5</v>
      </c>
      <c r="V46" s="118">
        <v>5</v>
      </c>
      <c r="W46" s="119">
        <f t="shared" si="1"/>
        <v>96</v>
      </c>
      <c r="X46" s="119">
        <f t="shared" si="2"/>
        <v>96</v>
      </c>
    </row>
    <row r="47" spans="1:24">
      <c r="A47" s="304"/>
      <c r="B47" s="3" t="s">
        <v>51</v>
      </c>
      <c r="C47" s="119" t="b">
        <f t="shared" si="0"/>
        <v>0</v>
      </c>
      <c r="D47" s="116">
        <v>2</v>
      </c>
      <c r="E47" s="116">
        <v>2</v>
      </c>
      <c r="F47" s="116">
        <v>2</v>
      </c>
      <c r="G47" s="116">
        <v>1</v>
      </c>
      <c r="H47" s="116">
        <v>2</v>
      </c>
      <c r="I47" s="116">
        <v>1</v>
      </c>
      <c r="J47" s="116">
        <v>0</v>
      </c>
      <c r="K47" s="116">
        <v>2</v>
      </c>
      <c r="L47" s="116">
        <v>2</v>
      </c>
      <c r="M47" s="116">
        <v>0</v>
      </c>
      <c r="N47" s="116">
        <v>1</v>
      </c>
      <c r="O47" s="116">
        <v>1</v>
      </c>
      <c r="P47" s="117">
        <v>19.5</v>
      </c>
      <c r="Q47" s="117">
        <v>15</v>
      </c>
      <c r="R47" s="117">
        <v>9</v>
      </c>
      <c r="S47" s="117">
        <v>16.5</v>
      </c>
      <c r="T47" s="118">
        <v>11</v>
      </c>
      <c r="U47" s="118">
        <v>5</v>
      </c>
      <c r="V47" s="118">
        <v>5</v>
      </c>
      <c r="W47" s="119">
        <f t="shared" si="1"/>
        <v>97</v>
      </c>
      <c r="X47" s="119">
        <f t="shared" si="2"/>
        <v>97</v>
      </c>
    </row>
    <row r="48" spans="1:24">
      <c r="A48" s="304"/>
      <c r="B48" s="3" t="s">
        <v>52</v>
      </c>
      <c r="C48" s="119" t="b">
        <f t="shared" si="0"/>
        <v>0</v>
      </c>
      <c r="D48" s="116">
        <v>0</v>
      </c>
      <c r="E48" s="116">
        <v>2</v>
      </c>
      <c r="F48" s="116">
        <v>2</v>
      </c>
      <c r="G48" s="116">
        <v>1</v>
      </c>
      <c r="H48" s="116">
        <v>2</v>
      </c>
      <c r="I48" s="116">
        <v>1</v>
      </c>
      <c r="J48" s="116">
        <v>2</v>
      </c>
      <c r="K48" s="116">
        <v>2</v>
      </c>
      <c r="L48" s="116">
        <v>2</v>
      </c>
      <c r="M48" s="116">
        <v>2</v>
      </c>
      <c r="N48" s="116">
        <v>1</v>
      </c>
      <c r="O48" s="116">
        <v>0</v>
      </c>
      <c r="P48" s="117">
        <v>19.5</v>
      </c>
      <c r="Q48" s="117">
        <v>16.5</v>
      </c>
      <c r="R48" s="117">
        <v>7.5</v>
      </c>
      <c r="S48" s="117">
        <v>16.5</v>
      </c>
      <c r="T48" s="118">
        <v>7</v>
      </c>
      <c r="U48" s="118">
        <v>5</v>
      </c>
      <c r="V48" s="118">
        <v>5</v>
      </c>
      <c r="W48" s="119">
        <f t="shared" si="1"/>
        <v>94</v>
      </c>
      <c r="X48" s="119">
        <f t="shared" si="2"/>
        <v>94</v>
      </c>
    </row>
    <row r="49" spans="1:24">
      <c r="A49" s="304"/>
      <c r="B49" s="3" t="s">
        <v>53</v>
      </c>
      <c r="C49" s="119" t="b">
        <f t="shared" si="0"/>
        <v>0</v>
      </c>
      <c r="D49" s="116">
        <v>1</v>
      </c>
      <c r="E49" s="116">
        <v>1</v>
      </c>
      <c r="F49" s="116">
        <v>1</v>
      </c>
      <c r="G49" s="116">
        <v>1</v>
      </c>
      <c r="H49" s="116">
        <v>1</v>
      </c>
      <c r="I49" s="116">
        <v>1</v>
      </c>
      <c r="J49" s="116">
        <v>1</v>
      </c>
      <c r="K49" s="116">
        <v>1</v>
      </c>
      <c r="L49" s="116">
        <v>1</v>
      </c>
      <c r="M49" s="116">
        <v>0</v>
      </c>
      <c r="N49" s="116">
        <v>1</v>
      </c>
      <c r="O49" s="116">
        <v>1</v>
      </c>
      <c r="P49" s="117">
        <v>16.5</v>
      </c>
      <c r="Q49" s="117">
        <v>13.5</v>
      </c>
      <c r="R49" s="117">
        <v>12</v>
      </c>
      <c r="S49" s="117">
        <v>15</v>
      </c>
      <c r="T49" s="118">
        <v>11</v>
      </c>
      <c r="U49" s="118">
        <v>5</v>
      </c>
      <c r="V49" s="118">
        <v>5</v>
      </c>
      <c r="W49" s="119">
        <f t="shared" si="1"/>
        <v>89</v>
      </c>
      <c r="X49" s="119">
        <f t="shared" si="2"/>
        <v>89</v>
      </c>
    </row>
    <row r="50" spans="1:24">
      <c r="A50" s="304"/>
      <c r="B50" s="3" t="s">
        <v>54</v>
      </c>
      <c r="C50" s="119" t="b">
        <f t="shared" si="0"/>
        <v>0</v>
      </c>
      <c r="D50" s="116">
        <v>1</v>
      </c>
      <c r="E50" s="116">
        <v>1</v>
      </c>
      <c r="F50" s="116">
        <v>1</v>
      </c>
      <c r="G50" s="116">
        <v>1</v>
      </c>
      <c r="H50" s="116">
        <v>1</v>
      </c>
      <c r="I50" s="116">
        <v>1</v>
      </c>
      <c r="J50" s="116">
        <v>1</v>
      </c>
      <c r="K50" s="116">
        <v>1</v>
      </c>
      <c r="L50" s="116">
        <v>1</v>
      </c>
      <c r="M50" s="116">
        <v>0</v>
      </c>
      <c r="N50" s="116">
        <v>1</v>
      </c>
      <c r="O50" s="116">
        <v>1</v>
      </c>
      <c r="P50" s="117">
        <v>18</v>
      </c>
      <c r="Q50" s="117">
        <v>13.5</v>
      </c>
      <c r="R50" s="117">
        <v>12</v>
      </c>
      <c r="S50" s="117">
        <v>15</v>
      </c>
      <c r="T50" s="118">
        <v>8</v>
      </c>
      <c r="U50" s="118">
        <v>5</v>
      </c>
      <c r="V50" s="118">
        <v>5</v>
      </c>
      <c r="W50" s="119">
        <f t="shared" si="1"/>
        <v>87.5</v>
      </c>
      <c r="X50" s="119">
        <f t="shared" si="2"/>
        <v>87.5</v>
      </c>
    </row>
    <row r="51" spans="1:24">
      <c r="A51" s="304"/>
      <c r="B51" s="39" t="s">
        <v>55</v>
      </c>
      <c r="C51" s="119" t="b">
        <f t="shared" si="0"/>
        <v>1</v>
      </c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7"/>
      <c r="Q51" s="117"/>
      <c r="R51" s="117"/>
      <c r="S51" s="117"/>
      <c r="T51" s="118"/>
      <c r="U51" s="118"/>
      <c r="V51" s="118"/>
      <c r="W51" s="119" t="str">
        <f t="shared" si="1"/>
        <v/>
      </c>
      <c r="X51" s="119" t="str">
        <f t="shared" si="2"/>
        <v/>
      </c>
    </row>
    <row r="52" spans="1:24">
      <c r="A52" s="304"/>
      <c r="B52" s="3" t="s">
        <v>56</v>
      </c>
      <c r="C52" s="119" t="b">
        <f t="shared" si="0"/>
        <v>0</v>
      </c>
      <c r="D52" s="116">
        <v>0</v>
      </c>
      <c r="E52" s="116">
        <v>1</v>
      </c>
      <c r="F52" s="116">
        <v>1</v>
      </c>
      <c r="G52" s="116">
        <v>1</v>
      </c>
      <c r="H52" s="116">
        <v>1</v>
      </c>
      <c r="I52" s="116">
        <v>1</v>
      </c>
      <c r="J52" s="116">
        <v>1</v>
      </c>
      <c r="K52" s="116">
        <v>1</v>
      </c>
      <c r="L52" s="116">
        <v>1</v>
      </c>
      <c r="M52" s="116">
        <v>0</v>
      </c>
      <c r="N52" s="116">
        <v>1</v>
      </c>
      <c r="O52" s="116">
        <v>1</v>
      </c>
      <c r="P52" s="117">
        <v>16.5</v>
      </c>
      <c r="Q52" s="117">
        <v>13.5</v>
      </c>
      <c r="R52" s="117">
        <v>10.5</v>
      </c>
      <c r="S52" s="117">
        <v>12</v>
      </c>
      <c r="T52" s="118">
        <v>6.5</v>
      </c>
      <c r="U52" s="118">
        <v>1</v>
      </c>
      <c r="V52" s="118">
        <v>5</v>
      </c>
      <c r="W52" s="119">
        <f t="shared" si="1"/>
        <v>75</v>
      </c>
      <c r="X52" s="119">
        <f t="shared" si="2"/>
        <v>75</v>
      </c>
    </row>
    <row r="53" spans="1:24">
      <c r="A53" s="304"/>
      <c r="B53" s="3" t="s">
        <v>57</v>
      </c>
      <c r="C53" s="119" t="b">
        <f t="shared" si="0"/>
        <v>0</v>
      </c>
      <c r="D53" s="116">
        <v>1</v>
      </c>
      <c r="E53" s="116">
        <v>1</v>
      </c>
      <c r="F53" s="116">
        <v>1</v>
      </c>
      <c r="G53" s="116">
        <v>1</v>
      </c>
      <c r="H53" s="116">
        <v>1</v>
      </c>
      <c r="I53" s="116">
        <v>1</v>
      </c>
      <c r="J53" s="116">
        <v>1</v>
      </c>
      <c r="K53" s="116">
        <v>1</v>
      </c>
      <c r="L53" s="116">
        <v>1</v>
      </c>
      <c r="M53" s="116">
        <v>0</v>
      </c>
      <c r="N53" s="116">
        <v>1</v>
      </c>
      <c r="O53" s="116">
        <v>1</v>
      </c>
      <c r="P53" s="117">
        <v>18</v>
      </c>
      <c r="Q53" s="117">
        <v>16.5</v>
      </c>
      <c r="R53" s="117">
        <v>12</v>
      </c>
      <c r="S53" s="117">
        <v>12</v>
      </c>
      <c r="T53" s="118">
        <v>11</v>
      </c>
      <c r="U53" s="118">
        <v>5</v>
      </c>
      <c r="V53" s="118">
        <v>4</v>
      </c>
      <c r="W53" s="119">
        <f t="shared" si="1"/>
        <v>89.5</v>
      </c>
      <c r="X53" s="119">
        <f t="shared" si="2"/>
        <v>89.5</v>
      </c>
    </row>
    <row r="54" spans="1:24">
      <c r="A54" s="304"/>
      <c r="B54" s="3" t="s">
        <v>58</v>
      </c>
      <c r="C54" s="119" t="b">
        <f t="shared" si="0"/>
        <v>0</v>
      </c>
      <c r="D54" s="116">
        <v>2</v>
      </c>
      <c r="E54" s="116">
        <v>2</v>
      </c>
      <c r="F54" s="116">
        <v>2</v>
      </c>
      <c r="G54" s="116">
        <v>1</v>
      </c>
      <c r="H54" s="116">
        <v>2</v>
      </c>
      <c r="I54" s="116">
        <v>1</v>
      </c>
      <c r="J54" s="116">
        <v>2</v>
      </c>
      <c r="K54" s="116">
        <v>2</v>
      </c>
      <c r="L54" s="116">
        <v>2</v>
      </c>
      <c r="M54" s="116">
        <v>2</v>
      </c>
      <c r="N54" s="116">
        <v>1</v>
      </c>
      <c r="O54" s="116">
        <v>1</v>
      </c>
      <c r="P54" s="117">
        <v>18</v>
      </c>
      <c r="Q54" s="117">
        <v>15</v>
      </c>
      <c r="R54" s="117">
        <v>9</v>
      </c>
      <c r="S54" s="117">
        <v>16.5</v>
      </c>
      <c r="T54" s="118">
        <v>8</v>
      </c>
      <c r="U54" s="118">
        <v>1</v>
      </c>
      <c r="V54" s="118">
        <v>5</v>
      </c>
      <c r="W54" s="119">
        <f t="shared" si="1"/>
        <v>92.5</v>
      </c>
      <c r="X54" s="119">
        <f t="shared" si="2"/>
        <v>92.5</v>
      </c>
    </row>
    <row r="55" spans="1:24">
      <c r="A55" s="304"/>
      <c r="B55" s="3" t="s">
        <v>59</v>
      </c>
      <c r="C55" s="119" t="b">
        <f t="shared" si="0"/>
        <v>0</v>
      </c>
      <c r="D55" s="116">
        <v>1</v>
      </c>
      <c r="E55" s="116">
        <v>1</v>
      </c>
      <c r="F55" s="116">
        <v>1</v>
      </c>
      <c r="G55" s="116">
        <v>1</v>
      </c>
      <c r="H55" s="116">
        <v>1</v>
      </c>
      <c r="I55" s="116">
        <v>1</v>
      </c>
      <c r="J55" s="116">
        <v>1</v>
      </c>
      <c r="K55" s="116">
        <v>1</v>
      </c>
      <c r="L55" s="116">
        <v>1</v>
      </c>
      <c r="M55" s="116">
        <v>0</v>
      </c>
      <c r="N55" s="116">
        <v>1</v>
      </c>
      <c r="O55" s="116">
        <v>1</v>
      </c>
      <c r="P55" s="117">
        <v>16.5</v>
      </c>
      <c r="Q55" s="117">
        <v>15</v>
      </c>
      <c r="R55" s="117">
        <v>7.5</v>
      </c>
      <c r="S55" s="117">
        <v>10.5</v>
      </c>
      <c r="T55" s="118">
        <v>11.5</v>
      </c>
      <c r="U55" s="118">
        <v>5</v>
      </c>
      <c r="V55" s="118">
        <v>5</v>
      </c>
      <c r="W55" s="119">
        <f t="shared" si="1"/>
        <v>82</v>
      </c>
      <c r="X55" s="119">
        <f t="shared" si="2"/>
        <v>82</v>
      </c>
    </row>
    <row r="56" spans="1:24">
      <c r="A56" s="304"/>
      <c r="B56" s="3" t="s">
        <v>60</v>
      </c>
      <c r="C56" s="119" t="b">
        <f t="shared" si="0"/>
        <v>1</v>
      </c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7"/>
      <c r="Q56" s="117"/>
      <c r="R56" s="117"/>
      <c r="S56" s="117"/>
      <c r="T56" s="118"/>
      <c r="U56" s="118"/>
      <c r="V56" s="118"/>
      <c r="W56" s="119" t="str">
        <f t="shared" si="1"/>
        <v/>
      </c>
      <c r="X56" s="119" t="str">
        <f t="shared" si="2"/>
        <v/>
      </c>
    </row>
    <row r="57" spans="1:24">
      <c r="A57" s="304"/>
      <c r="B57" s="3" t="s">
        <v>61</v>
      </c>
      <c r="C57" s="119" t="b">
        <f t="shared" si="0"/>
        <v>0</v>
      </c>
      <c r="D57" s="116">
        <v>2</v>
      </c>
      <c r="E57" s="116">
        <v>2</v>
      </c>
      <c r="F57" s="116">
        <v>2</v>
      </c>
      <c r="G57" s="116">
        <v>1</v>
      </c>
      <c r="H57" s="116">
        <v>2</v>
      </c>
      <c r="I57" s="116">
        <v>1</v>
      </c>
      <c r="J57" s="116">
        <v>2</v>
      </c>
      <c r="K57" s="116">
        <v>2</v>
      </c>
      <c r="L57" s="116">
        <v>2</v>
      </c>
      <c r="M57" s="116">
        <v>0</v>
      </c>
      <c r="N57" s="116">
        <v>1</v>
      </c>
      <c r="O57" s="116">
        <v>2</v>
      </c>
      <c r="P57" s="117">
        <v>19.5</v>
      </c>
      <c r="Q57" s="117">
        <v>16.5</v>
      </c>
      <c r="R57" s="117">
        <v>12</v>
      </c>
      <c r="S57" s="117">
        <v>16.5</v>
      </c>
      <c r="T57" s="118">
        <v>12</v>
      </c>
      <c r="U57" s="118">
        <v>5</v>
      </c>
      <c r="V57" s="118">
        <v>5</v>
      </c>
      <c r="W57" s="119">
        <f t="shared" si="1"/>
        <v>105.5</v>
      </c>
      <c r="X57" s="119">
        <f t="shared" si="2"/>
        <v>100</v>
      </c>
    </row>
    <row r="58" spans="1:24">
      <c r="A58" s="304"/>
      <c r="B58" s="3" t="s">
        <v>62</v>
      </c>
      <c r="C58" s="119" t="b">
        <f t="shared" si="0"/>
        <v>0</v>
      </c>
      <c r="D58" s="116">
        <v>2</v>
      </c>
      <c r="E58" s="116">
        <v>2</v>
      </c>
      <c r="F58" s="116">
        <v>2</v>
      </c>
      <c r="G58" s="116">
        <v>1</v>
      </c>
      <c r="H58" s="116">
        <v>2</v>
      </c>
      <c r="I58" s="116">
        <v>1</v>
      </c>
      <c r="J58" s="116">
        <v>2</v>
      </c>
      <c r="K58" s="116">
        <v>2</v>
      </c>
      <c r="L58" s="116">
        <v>2</v>
      </c>
      <c r="M58" s="116">
        <v>0</v>
      </c>
      <c r="N58" s="116">
        <v>1</v>
      </c>
      <c r="O58" s="116">
        <v>2</v>
      </c>
      <c r="P58" s="117">
        <v>19.5</v>
      </c>
      <c r="Q58" s="117">
        <v>16.5</v>
      </c>
      <c r="R58" s="117">
        <v>12</v>
      </c>
      <c r="S58" s="117">
        <v>16.5</v>
      </c>
      <c r="T58" s="118">
        <v>11</v>
      </c>
      <c r="U58" s="118">
        <v>5</v>
      </c>
      <c r="V58" s="118">
        <v>5</v>
      </c>
      <c r="W58" s="119">
        <f t="shared" si="1"/>
        <v>104.5</v>
      </c>
      <c r="X58" s="119">
        <f t="shared" si="2"/>
        <v>100</v>
      </c>
    </row>
    <row r="59" spans="1:24">
      <c r="A59" s="304"/>
      <c r="B59" s="3" t="s">
        <v>63</v>
      </c>
      <c r="C59" s="119" t="b">
        <f t="shared" si="0"/>
        <v>0</v>
      </c>
      <c r="D59" s="116">
        <v>1</v>
      </c>
      <c r="E59" s="116">
        <v>2</v>
      </c>
      <c r="F59" s="116">
        <v>2</v>
      </c>
      <c r="G59" s="116">
        <v>1</v>
      </c>
      <c r="H59" s="116">
        <v>2</v>
      </c>
      <c r="I59" s="116">
        <v>1</v>
      </c>
      <c r="J59" s="116">
        <v>2</v>
      </c>
      <c r="K59" s="116">
        <v>2</v>
      </c>
      <c r="L59" s="116">
        <v>2</v>
      </c>
      <c r="M59" s="116">
        <v>0</v>
      </c>
      <c r="N59" s="116">
        <v>0</v>
      </c>
      <c r="O59" s="116">
        <v>1</v>
      </c>
      <c r="P59" s="117">
        <v>15</v>
      </c>
      <c r="Q59" s="117">
        <v>16.5</v>
      </c>
      <c r="R59" s="117">
        <v>7.5</v>
      </c>
      <c r="S59" s="117">
        <v>12</v>
      </c>
      <c r="T59" s="118">
        <v>10</v>
      </c>
      <c r="U59" s="118">
        <v>5</v>
      </c>
      <c r="V59" s="118">
        <v>3</v>
      </c>
      <c r="W59" s="119">
        <f t="shared" si="1"/>
        <v>85</v>
      </c>
      <c r="X59" s="119">
        <f t="shared" si="2"/>
        <v>85</v>
      </c>
    </row>
    <row r="60" spans="1:24">
      <c r="A60" s="304"/>
      <c r="B60" s="3" t="s">
        <v>64</v>
      </c>
      <c r="C60" s="119" t="b">
        <f t="shared" si="0"/>
        <v>0</v>
      </c>
      <c r="D60" s="116">
        <v>2</v>
      </c>
      <c r="E60" s="116">
        <v>2</v>
      </c>
      <c r="F60" s="116">
        <v>2</v>
      </c>
      <c r="G60" s="116">
        <v>1</v>
      </c>
      <c r="H60" s="116">
        <v>2</v>
      </c>
      <c r="I60" s="116">
        <v>1</v>
      </c>
      <c r="J60" s="116">
        <v>2</v>
      </c>
      <c r="K60" s="116">
        <v>2</v>
      </c>
      <c r="L60" s="116">
        <v>2</v>
      </c>
      <c r="M60" s="116">
        <v>0</v>
      </c>
      <c r="N60" s="116">
        <v>1</v>
      </c>
      <c r="O60" s="116">
        <v>2</v>
      </c>
      <c r="P60" s="117">
        <v>18</v>
      </c>
      <c r="Q60" s="117">
        <v>15</v>
      </c>
      <c r="R60" s="117">
        <v>12</v>
      </c>
      <c r="S60" s="117">
        <v>16.5</v>
      </c>
      <c r="T60" s="118">
        <v>12</v>
      </c>
      <c r="U60" s="118">
        <v>5</v>
      </c>
      <c r="V60" s="118">
        <v>5</v>
      </c>
      <c r="W60" s="119">
        <f t="shared" si="1"/>
        <v>102.5</v>
      </c>
      <c r="X60" s="119">
        <f t="shared" si="2"/>
        <v>100</v>
      </c>
    </row>
    <row r="61" spans="1:24">
      <c r="A61" s="304"/>
      <c r="B61" s="3" t="s">
        <v>65</v>
      </c>
      <c r="C61" s="119" t="b">
        <f t="shared" si="0"/>
        <v>0</v>
      </c>
      <c r="D61" s="116">
        <v>2</v>
      </c>
      <c r="E61" s="116">
        <v>2</v>
      </c>
      <c r="F61" s="116">
        <v>2</v>
      </c>
      <c r="G61" s="116">
        <v>1</v>
      </c>
      <c r="H61" s="116">
        <v>0</v>
      </c>
      <c r="I61" s="116">
        <v>1</v>
      </c>
      <c r="J61" s="116">
        <v>0</v>
      </c>
      <c r="K61" s="116">
        <v>2</v>
      </c>
      <c r="L61" s="116">
        <v>0</v>
      </c>
      <c r="M61" s="116">
        <v>1</v>
      </c>
      <c r="N61" s="116">
        <v>1</v>
      </c>
      <c r="O61" s="116">
        <v>2</v>
      </c>
      <c r="P61" s="117">
        <v>16.5</v>
      </c>
      <c r="Q61" s="117">
        <v>12</v>
      </c>
      <c r="R61" s="117">
        <v>6</v>
      </c>
      <c r="S61" s="117">
        <v>15</v>
      </c>
      <c r="T61" s="118">
        <v>2.5</v>
      </c>
      <c r="U61" s="118">
        <v>4</v>
      </c>
      <c r="V61" s="118">
        <v>5</v>
      </c>
      <c r="W61" s="119">
        <f t="shared" si="1"/>
        <v>75</v>
      </c>
      <c r="X61" s="119">
        <f t="shared" si="2"/>
        <v>75</v>
      </c>
    </row>
    <row r="62" spans="1:24">
      <c r="A62" s="305"/>
      <c r="B62" s="3" t="s">
        <v>66</v>
      </c>
      <c r="C62" s="119" t="b">
        <f t="shared" si="0"/>
        <v>0</v>
      </c>
      <c r="D62" s="116">
        <v>0</v>
      </c>
      <c r="E62" s="116">
        <v>2</v>
      </c>
      <c r="F62" s="116">
        <v>2</v>
      </c>
      <c r="G62" s="116">
        <v>1</v>
      </c>
      <c r="H62" s="116">
        <v>2</v>
      </c>
      <c r="I62" s="116">
        <v>1</v>
      </c>
      <c r="J62" s="116">
        <v>1</v>
      </c>
      <c r="K62" s="116">
        <v>1</v>
      </c>
      <c r="L62" s="116">
        <v>2</v>
      </c>
      <c r="M62" s="116">
        <v>2</v>
      </c>
      <c r="N62" s="116">
        <v>1</v>
      </c>
      <c r="O62" s="116">
        <v>0</v>
      </c>
      <c r="P62" s="117">
        <v>18</v>
      </c>
      <c r="Q62" s="117">
        <v>13.5</v>
      </c>
      <c r="R62" s="117">
        <v>9</v>
      </c>
      <c r="S62" s="117">
        <v>15</v>
      </c>
      <c r="T62" s="118">
        <v>8.5</v>
      </c>
      <c r="U62" s="118">
        <v>5</v>
      </c>
      <c r="V62" s="118">
        <v>4</v>
      </c>
      <c r="W62" s="119">
        <f t="shared" si="1"/>
        <v>88</v>
      </c>
      <c r="X62" s="119">
        <f t="shared" si="2"/>
        <v>88</v>
      </c>
    </row>
    <row r="63" spans="1:24">
      <c r="A63" s="316" t="s">
        <v>67</v>
      </c>
      <c r="B63" s="5" t="s">
        <v>68</v>
      </c>
      <c r="C63" s="119" t="b">
        <f t="shared" si="0"/>
        <v>0</v>
      </c>
      <c r="D63" s="116">
        <v>2</v>
      </c>
      <c r="E63" s="116">
        <v>2</v>
      </c>
      <c r="F63" s="116">
        <v>2</v>
      </c>
      <c r="G63" s="116">
        <v>1</v>
      </c>
      <c r="H63" s="116">
        <v>2</v>
      </c>
      <c r="I63" s="116">
        <v>1</v>
      </c>
      <c r="J63" s="116">
        <v>2</v>
      </c>
      <c r="K63" s="116">
        <v>2</v>
      </c>
      <c r="L63" s="116">
        <v>2</v>
      </c>
      <c r="M63" s="116">
        <v>0</v>
      </c>
      <c r="N63" s="116">
        <v>1</v>
      </c>
      <c r="O63" s="116">
        <v>1</v>
      </c>
      <c r="P63" s="117">
        <v>19.5</v>
      </c>
      <c r="Q63" s="117">
        <v>16.5</v>
      </c>
      <c r="R63" s="117">
        <v>10.5</v>
      </c>
      <c r="S63" s="117">
        <v>16.5</v>
      </c>
      <c r="T63" s="118">
        <v>11</v>
      </c>
      <c r="U63" s="118">
        <v>5</v>
      </c>
      <c r="V63" s="118">
        <v>5</v>
      </c>
      <c r="W63" s="119">
        <f t="shared" si="1"/>
        <v>102</v>
      </c>
      <c r="X63" s="119">
        <f t="shared" si="2"/>
        <v>100</v>
      </c>
    </row>
    <row r="64" spans="1:24">
      <c r="A64" s="304"/>
      <c r="B64" s="5" t="s">
        <v>69</v>
      </c>
      <c r="C64" s="119" t="b">
        <f t="shared" si="0"/>
        <v>0</v>
      </c>
      <c r="D64" s="116">
        <v>2</v>
      </c>
      <c r="E64" s="116">
        <v>2</v>
      </c>
      <c r="F64" s="116">
        <v>2</v>
      </c>
      <c r="G64" s="116">
        <v>1</v>
      </c>
      <c r="H64" s="116">
        <v>2</v>
      </c>
      <c r="I64" s="116">
        <v>1</v>
      </c>
      <c r="J64" s="116">
        <v>2</v>
      </c>
      <c r="K64" s="116">
        <v>2</v>
      </c>
      <c r="L64" s="116">
        <v>2</v>
      </c>
      <c r="M64" s="116">
        <v>2</v>
      </c>
      <c r="N64" s="116">
        <v>1</v>
      </c>
      <c r="O64" s="116">
        <v>2</v>
      </c>
      <c r="P64" s="117">
        <v>19.5</v>
      </c>
      <c r="Q64" s="117">
        <v>16.5</v>
      </c>
      <c r="R64" s="117">
        <v>12</v>
      </c>
      <c r="S64" s="117">
        <v>15</v>
      </c>
      <c r="T64" s="118">
        <v>11</v>
      </c>
      <c r="U64" s="118">
        <v>5</v>
      </c>
      <c r="V64" s="118">
        <v>5</v>
      </c>
      <c r="W64" s="119">
        <f t="shared" si="1"/>
        <v>105</v>
      </c>
      <c r="X64" s="119">
        <f t="shared" si="2"/>
        <v>100</v>
      </c>
    </row>
    <row r="65" spans="1:24">
      <c r="A65" s="304"/>
      <c r="B65" s="39" t="s">
        <v>70</v>
      </c>
      <c r="C65" s="119" t="b">
        <f t="shared" si="0"/>
        <v>1</v>
      </c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7"/>
      <c r="Q65" s="117"/>
      <c r="R65" s="117"/>
      <c r="S65" s="117"/>
      <c r="T65" s="118"/>
      <c r="U65" s="118"/>
      <c r="V65" s="118"/>
      <c r="W65" s="119" t="str">
        <f t="shared" si="1"/>
        <v/>
      </c>
      <c r="X65" s="119" t="str">
        <f t="shared" si="2"/>
        <v/>
      </c>
    </row>
    <row r="66" spans="1:24">
      <c r="A66" s="304"/>
      <c r="B66" s="38" t="s">
        <v>71</v>
      </c>
      <c r="C66" s="119" t="b">
        <f t="shared" si="0"/>
        <v>1</v>
      </c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7"/>
      <c r="Q66" s="117"/>
      <c r="R66" s="117"/>
      <c r="S66" s="117"/>
      <c r="T66" s="118"/>
      <c r="U66" s="118"/>
      <c r="V66" s="118"/>
      <c r="W66" s="119" t="str">
        <f t="shared" si="1"/>
        <v/>
      </c>
      <c r="X66" s="119" t="str">
        <f t="shared" si="2"/>
        <v/>
      </c>
    </row>
    <row r="67" spans="1:24">
      <c r="A67" s="304"/>
      <c r="B67" s="5" t="s">
        <v>72</v>
      </c>
      <c r="C67" s="119" t="b">
        <f t="shared" si="0"/>
        <v>1</v>
      </c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7"/>
      <c r="Q67" s="117"/>
      <c r="R67" s="117"/>
      <c r="S67" s="117"/>
      <c r="T67" s="118"/>
      <c r="U67" s="118"/>
      <c r="V67" s="118"/>
      <c r="W67" s="119" t="str">
        <f t="shared" si="1"/>
        <v/>
      </c>
      <c r="X67" s="119" t="str">
        <f t="shared" si="2"/>
        <v/>
      </c>
    </row>
    <row r="68" spans="1:24">
      <c r="A68" s="304"/>
      <c r="B68" s="39" t="s">
        <v>73</v>
      </c>
      <c r="C68" s="119" t="b">
        <f t="shared" si="0"/>
        <v>1</v>
      </c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7"/>
      <c r="Q68" s="117"/>
      <c r="R68" s="117"/>
      <c r="S68" s="117"/>
      <c r="T68" s="118"/>
      <c r="U68" s="118"/>
      <c r="V68" s="118"/>
      <c r="W68" s="119" t="str">
        <f t="shared" si="1"/>
        <v/>
      </c>
      <c r="X68" s="119" t="str">
        <f t="shared" si="2"/>
        <v/>
      </c>
    </row>
    <row r="69" spans="1:24">
      <c r="A69" s="304"/>
      <c r="B69" s="5" t="s">
        <v>74</v>
      </c>
      <c r="C69" s="119" t="b">
        <f t="shared" si="0"/>
        <v>1</v>
      </c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7"/>
      <c r="Q69" s="117"/>
      <c r="R69" s="117"/>
      <c r="S69" s="117"/>
      <c r="T69" s="118"/>
      <c r="U69" s="118"/>
      <c r="V69" s="118"/>
      <c r="W69" s="119" t="str">
        <f t="shared" si="1"/>
        <v/>
      </c>
      <c r="X69" s="119" t="str">
        <f t="shared" si="2"/>
        <v/>
      </c>
    </row>
    <row r="70" spans="1:24">
      <c r="A70" s="304"/>
      <c r="B70" s="5" t="s">
        <v>75</v>
      </c>
      <c r="C70" s="119" t="b">
        <f t="shared" si="0"/>
        <v>0</v>
      </c>
      <c r="D70" s="116">
        <v>2</v>
      </c>
      <c r="E70" s="116">
        <v>2</v>
      </c>
      <c r="F70" s="116">
        <v>2</v>
      </c>
      <c r="G70" s="116">
        <v>1</v>
      </c>
      <c r="H70" s="116">
        <v>2</v>
      </c>
      <c r="I70" s="116">
        <v>1</v>
      </c>
      <c r="J70" s="116">
        <v>2</v>
      </c>
      <c r="K70" s="116">
        <v>2</v>
      </c>
      <c r="L70" s="116">
        <v>2</v>
      </c>
      <c r="M70" s="116">
        <v>0</v>
      </c>
      <c r="N70" s="116">
        <v>1</v>
      </c>
      <c r="O70" s="116">
        <v>2</v>
      </c>
      <c r="P70" s="117">
        <v>15</v>
      </c>
      <c r="Q70" s="117">
        <v>13.5</v>
      </c>
      <c r="R70" s="117">
        <v>9</v>
      </c>
      <c r="S70" s="117">
        <v>12</v>
      </c>
      <c r="T70" s="118">
        <v>7</v>
      </c>
      <c r="U70" s="118">
        <v>5</v>
      </c>
      <c r="V70" s="118">
        <v>5</v>
      </c>
      <c r="W70" s="119">
        <f t="shared" si="1"/>
        <v>85.5</v>
      </c>
      <c r="X70" s="119">
        <f t="shared" si="2"/>
        <v>85.5</v>
      </c>
    </row>
    <row r="71" spans="1:24">
      <c r="A71" s="304"/>
      <c r="B71" s="5" t="s">
        <v>76</v>
      </c>
      <c r="C71" s="119" t="b">
        <f t="shared" si="0"/>
        <v>1</v>
      </c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7"/>
      <c r="Q71" s="117"/>
      <c r="R71" s="117"/>
      <c r="S71" s="117"/>
      <c r="T71" s="118"/>
      <c r="U71" s="118"/>
      <c r="V71" s="118"/>
      <c r="W71" s="119" t="str">
        <f t="shared" si="1"/>
        <v/>
      </c>
      <c r="X71" s="119" t="str">
        <f t="shared" si="2"/>
        <v/>
      </c>
    </row>
    <row r="72" spans="1:24">
      <c r="A72" s="304"/>
      <c r="B72" s="5" t="s">
        <v>77</v>
      </c>
      <c r="C72" s="119" t="b">
        <f t="shared" si="0"/>
        <v>0</v>
      </c>
      <c r="D72" s="116">
        <v>1</v>
      </c>
      <c r="E72" s="116">
        <v>1</v>
      </c>
      <c r="F72" s="116">
        <v>1</v>
      </c>
      <c r="G72" s="116">
        <v>1</v>
      </c>
      <c r="H72" s="116">
        <v>0</v>
      </c>
      <c r="I72" s="116">
        <v>1</v>
      </c>
      <c r="J72" s="116">
        <v>1</v>
      </c>
      <c r="K72" s="116">
        <v>1</v>
      </c>
      <c r="L72" s="116">
        <v>1</v>
      </c>
      <c r="M72" s="116">
        <v>1</v>
      </c>
      <c r="N72" s="116">
        <v>0</v>
      </c>
      <c r="O72" s="116">
        <v>1</v>
      </c>
      <c r="P72" s="117">
        <v>15</v>
      </c>
      <c r="Q72" s="117">
        <v>10.5</v>
      </c>
      <c r="R72" s="117">
        <v>9</v>
      </c>
      <c r="S72" s="117">
        <v>15</v>
      </c>
      <c r="T72" s="118">
        <v>1</v>
      </c>
      <c r="U72" s="118">
        <v>4</v>
      </c>
      <c r="V72" s="118">
        <v>5</v>
      </c>
      <c r="W72" s="119">
        <f t="shared" si="1"/>
        <v>69.5</v>
      </c>
      <c r="X72" s="119">
        <f t="shared" si="2"/>
        <v>69.5</v>
      </c>
    </row>
    <row r="73" spans="1:24">
      <c r="A73" s="304"/>
      <c r="B73" s="5" t="s">
        <v>78</v>
      </c>
      <c r="C73" s="119" t="b">
        <f t="shared" si="0"/>
        <v>0</v>
      </c>
      <c r="D73" s="116">
        <v>1</v>
      </c>
      <c r="E73" s="116">
        <v>1</v>
      </c>
      <c r="F73" s="116">
        <v>1</v>
      </c>
      <c r="G73" s="116">
        <v>1</v>
      </c>
      <c r="H73" s="116">
        <v>1</v>
      </c>
      <c r="I73" s="116">
        <v>1</v>
      </c>
      <c r="J73" s="116">
        <v>1</v>
      </c>
      <c r="K73" s="116">
        <v>1</v>
      </c>
      <c r="L73" s="116">
        <v>1</v>
      </c>
      <c r="M73" s="116">
        <v>0</v>
      </c>
      <c r="N73" s="116">
        <v>1</v>
      </c>
      <c r="O73" s="116">
        <v>0</v>
      </c>
      <c r="P73" s="117">
        <v>18</v>
      </c>
      <c r="Q73" s="117">
        <v>13.5</v>
      </c>
      <c r="R73" s="117">
        <v>7.5</v>
      </c>
      <c r="S73" s="117">
        <v>13.5</v>
      </c>
      <c r="T73" s="118">
        <v>9.5</v>
      </c>
      <c r="U73" s="118">
        <v>4</v>
      </c>
      <c r="V73" s="118">
        <v>3</v>
      </c>
      <c r="W73" s="119">
        <f t="shared" si="1"/>
        <v>79</v>
      </c>
      <c r="X73" s="119">
        <f t="shared" si="2"/>
        <v>79</v>
      </c>
    </row>
    <row r="74" spans="1:24">
      <c r="A74" s="304"/>
      <c r="B74" s="5" t="s">
        <v>79</v>
      </c>
      <c r="C74" s="119" t="b">
        <f t="shared" si="0"/>
        <v>0</v>
      </c>
      <c r="D74" s="116">
        <v>2</v>
      </c>
      <c r="E74" s="116">
        <v>2</v>
      </c>
      <c r="F74" s="116">
        <v>2</v>
      </c>
      <c r="G74" s="116">
        <v>1</v>
      </c>
      <c r="H74" s="116">
        <v>2</v>
      </c>
      <c r="I74" s="116">
        <v>1</v>
      </c>
      <c r="J74" s="116">
        <v>2</v>
      </c>
      <c r="K74" s="116">
        <v>2</v>
      </c>
      <c r="L74" s="116">
        <v>2</v>
      </c>
      <c r="M74" s="116">
        <v>0</v>
      </c>
      <c r="N74" s="116">
        <v>1</v>
      </c>
      <c r="O74" s="116">
        <v>2</v>
      </c>
      <c r="P74" s="117">
        <v>18</v>
      </c>
      <c r="Q74" s="117">
        <v>15</v>
      </c>
      <c r="R74" s="117">
        <v>12</v>
      </c>
      <c r="S74" s="117">
        <v>15</v>
      </c>
      <c r="T74" s="118">
        <v>8.5</v>
      </c>
      <c r="U74" s="118">
        <v>5</v>
      </c>
      <c r="V74" s="118">
        <v>5</v>
      </c>
      <c r="W74" s="119">
        <f t="shared" si="1"/>
        <v>97.5</v>
      </c>
      <c r="X74" s="119">
        <f t="shared" si="2"/>
        <v>97.5</v>
      </c>
    </row>
    <row r="75" spans="1:24">
      <c r="A75" s="304"/>
      <c r="B75" s="5" t="s">
        <v>80</v>
      </c>
      <c r="C75" s="119" t="b">
        <f t="shared" si="0"/>
        <v>0</v>
      </c>
      <c r="D75" s="116">
        <v>2</v>
      </c>
      <c r="E75" s="116">
        <v>2</v>
      </c>
      <c r="F75" s="116">
        <v>2</v>
      </c>
      <c r="G75" s="116">
        <v>1</v>
      </c>
      <c r="H75" s="116">
        <v>2</v>
      </c>
      <c r="I75" s="116">
        <v>1</v>
      </c>
      <c r="J75" s="116">
        <v>2</v>
      </c>
      <c r="K75" s="116">
        <v>2</v>
      </c>
      <c r="L75" s="116">
        <v>2</v>
      </c>
      <c r="M75" s="116">
        <v>0</v>
      </c>
      <c r="N75" s="116">
        <v>1</v>
      </c>
      <c r="O75" s="116">
        <v>2</v>
      </c>
      <c r="P75" s="117">
        <v>19.5</v>
      </c>
      <c r="Q75" s="117">
        <v>13.5</v>
      </c>
      <c r="R75" s="117">
        <v>12</v>
      </c>
      <c r="S75" s="117">
        <v>15</v>
      </c>
      <c r="T75" s="118">
        <v>12</v>
      </c>
      <c r="U75" s="118">
        <v>5</v>
      </c>
      <c r="V75" s="118">
        <v>5</v>
      </c>
      <c r="W75" s="119">
        <f t="shared" si="1"/>
        <v>101</v>
      </c>
      <c r="X75" s="119">
        <f t="shared" si="2"/>
        <v>100</v>
      </c>
    </row>
    <row r="76" spans="1:24">
      <c r="A76" s="304"/>
      <c r="B76" s="5" t="s">
        <v>81</v>
      </c>
      <c r="C76" s="119" t="b">
        <f t="shared" si="0"/>
        <v>0</v>
      </c>
      <c r="D76" s="116">
        <v>1</v>
      </c>
      <c r="E76" s="116">
        <v>1</v>
      </c>
      <c r="F76" s="116">
        <v>1</v>
      </c>
      <c r="G76" s="116">
        <v>1</v>
      </c>
      <c r="H76" s="116">
        <v>1</v>
      </c>
      <c r="I76" s="116">
        <v>1</v>
      </c>
      <c r="J76" s="116">
        <v>1</v>
      </c>
      <c r="K76" s="116">
        <v>0</v>
      </c>
      <c r="L76" s="116">
        <v>1</v>
      </c>
      <c r="M76" s="116">
        <v>1</v>
      </c>
      <c r="N76" s="116">
        <v>0</v>
      </c>
      <c r="O76" s="116">
        <v>1</v>
      </c>
      <c r="P76" s="117">
        <v>9</v>
      </c>
      <c r="Q76" s="117">
        <v>13.5</v>
      </c>
      <c r="R76" s="117">
        <v>4.5</v>
      </c>
      <c r="S76" s="117">
        <v>16.5</v>
      </c>
      <c r="T76" s="118">
        <v>8</v>
      </c>
      <c r="U76" s="118">
        <v>5</v>
      </c>
      <c r="V76" s="118">
        <v>5</v>
      </c>
      <c r="W76" s="119">
        <f t="shared" si="1"/>
        <v>71.5</v>
      </c>
      <c r="X76" s="119">
        <f t="shared" si="2"/>
        <v>71.5</v>
      </c>
    </row>
    <row r="77" spans="1:24">
      <c r="A77" s="304"/>
      <c r="B77" s="5" t="s">
        <v>82</v>
      </c>
      <c r="C77" s="119" t="b">
        <f t="shared" si="0"/>
        <v>0</v>
      </c>
      <c r="D77" s="116">
        <v>1</v>
      </c>
      <c r="E77" s="116">
        <v>2</v>
      </c>
      <c r="F77" s="116">
        <v>2</v>
      </c>
      <c r="G77" s="116">
        <v>1</v>
      </c>
      <c r="H77" s="116">
        <v>2</v>
      </c>
      <c r="I77" s="116">
        <v>1</v>
      </c>
      <c r="J77" s="116">
        <v>2</v>
      </c>
      <c r="K77" s="116">
        <v>2</v>
      </c>
      <c r="L77" s="116">
        <v>2</v>
      </c>
      <c r="M77" s="116">
        <v>2</v>
      </c>
      <c r="N77" s="116">
        <v>0</v>
      </c>
      <c r="O77" s="116">
        <v>1</v>
      </c>
      <c r="P77" s="117">
        <v>16.5</v>
      </c>
      <c r="Q77" s="117">
        <v>15</v>
      </c>
      <c r="R77" s="117">
        <v>9</v>
      </c>
      <c r="S77" s="117">
        <v>16.5</v>
      </c>
      <c r="T77" s="118">
        <v>11</v>
      </c>
      <c r="U77" s="118">
        <v>5</v>
      </c>
      <c r="V77" s="118">
        <v>5</v>
      </c>
      <c r="W77" s="119">
        <f t="shared" si="1"/>
        <v>96</v>
      </c>
      <c r="X77" s="119">
        <f t="shared" si="2"/>
        <v>96</v>
      </c>
    </row>
    <row r="78" spans="1:24">
      <c r="A78" s="304"/>
      <c r="B78" s="5" t="s">
        <v>83</v>
      </c>
      <c r="C78" s="119" t="b">
        <f t="shared" si="0"/>
        <v>0</v>
      </c>
      <c r="D78" s="116">
        <v>1</v>
      </c>
      <c r="E78" s="116">
        <v>1</v>
      </c>
      <c r="F78" s="116">
        <v>1</v>
      </c>
      <c r="G78" s="116">
        <v>1</v>
      </c>
      <c r="H78" s="116">
        <v>1</v>
      </c>
      <c r="I78" s="116">
        <v>1</v>
      </c>
      <c r="J78" s="116">
        <v>1</v>
      </c>
      <c r="K78" s="116">
        <v>1</v>
      </c>
      <c r="L78" s="116">
        <v>1</v>
      </c>
      <c r="M78" s="116">
        <v>1</v>
      </c>
      <c r="N78" s="116">
        <v>1</v>
      </c>
      <c r="O78" s="116">
        <v>1</v>
      </c>
      <c r="P78" s="117">
        <v>19.5</v>
      </c>
      <c r="Q78" s="117">
        <v>16.5</v>
      </c>
      <c r="R78" s="117">
        <v>7.5</v>
      </c>
      <c r="S78" s="117">
        <v>15</v>
      </c>
      <c r="T78" s="118">
        <v>12</v>
      </c>
      <c r="U78" s="118">
        <v>3</v>
      </c>
      <c r="V78" s="118">
        <v>5</v>
      </c>
      <c r="W78" s="119">
        <f t="shared" si="1"/>
        <v>90.5</v>
      </c>
      <c r="X78" s="119">
        <f t="shared" si="2"/>
        <v>90.5</v>
      </c>
    </row>
    <row r="79" spans="1:24">
      <c r="A79" s="304"/>
      <c r="B79" s="5" t="s">
        <v>84</v>
      </c>
      <c r="C79" s="119" t="b">
        <f t="shared" si="0"/>
        <v>1</v>
      </c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7"/>
      <c r="Q79" s="117"/>
      <c r="R79" s="117"/>
      <c r="S79" s="117"/>
      <c r="T79" s="118"/>
      <c r="U79" s="118"/>
      <c r="V79" s="118"/>
      <c r="W79" s="119" t="str">
        <f t="shared" si="1"/>
        <v/>
      </c>
      <c r="X79" s="119" t="str">
        <f t="shared" si="2"/>
        <v/>
      </c>
    </row>
    <row r="80" spans="1:24">
      <c r="A80" s="304"/>
      <c r="B80" s="5" t="s">
        <v>85</v>
      </c>
      <c r="C80" s="119" t="b">
        <f t="shared" si="0"/>
        <v>0</v>
      </c>
      <c r="D80" s="116">
        <v>2</v>
      </c>
      <c r="E80" s="116">
        <v>2</v>
      </c>
      <c r="F80" s="116">
        <v>2</v>
      </c>
      <c r="G80" s="116">
        <v>1</v>
      </c>
      <c r="H80" s="116">
        <v>2</v>
      </c>
      <c r="I80" s="116">
        <v>1</v>
      </c>
      <c r="J80" s="116">
        <v>2</v>
      </c>
      <c r="K80" s="116">
        <v>2</v>
      </c>
      <c r="L80" s="116">
        <v>2</v>
      </c>
      <c r="M80" s="116">
        <v>0</v>
      </c>
      <c r="N80" s="116">
        <v>1</v>
      </c>
      <c r="O80" s="116">
        <v>0</v>
      </c>
      <c r="P80" s="117">
        <v>18</v>
      </c>
      <c r="Q80" s="117">
        <v>15</v>
      </c>
      <c r="R80" s="117">
        <v>9</v>
      </c>
      <c r="S80" s="117">
        <v>15</v>
      </c>
      <c r="T80" s="118">
        <v>11.5</v>
      </c>
      <c r="U80" s="118">
        <v>5</v>
      </c>
      <c r="V80" s="118">
        <v>4</v>
      </c>
      <c r="W80" s="119">
        <f t="shared" si="1"/>
        <v>94.5</v>
      </c>
      <c r="X80" s="119">
        <f t="shared" si="2"/>
        <v>94.5</v>
      </c>
    </row>
    <row r="81" spans="1:24">
      <c r="A81" s="304"/>
      <c r="B81" s="5" t="s">
        <v>86</v>
      </c>
      <c r="C81" s="119" t="b">
        <f t="shared" si="0"/>
        <v>0</v>
      </c>
      <c r="D81" s="116">
        <v>1</v>
      </c>
      <c r="E81" s="116">
        <v>1</v>
      </c>
      <c r="F81" s="116">
        <v>1</v>
      </c>
      <c r="G81" s="116">
        <v>1</v>
      </c>
      <c r="H81" s="116">
        <v>0</v>
      </c>
      <c r="I81" s="116">
        <v>1</v>
      </c>
      <c r="J81" s="116">
        <v>1</v>
      </c>
      <c r="K81" s="116">
        <v>1</v>
      </c>
      <c r="L81" s="116">
        <v>1</v>
      </c>
      <c r="M81" s="116">
        <v>1</v>
      </c>
      <c r="N81" s="116">
        <v>1</v>
      </c>
      <c r="O81" s="116">
        <v>1</v>
      </c>
      <c r="P81" s="117">
        <v>16.5</v>
      </c>
      <c r="Q81" s="117">
        <v>16.5</v>
      </c>
      <c r="R81" s="117">
        <v>10.5</v>
      </c>
      <c r="S81" s="117">
        <v>16.5</v>
      </c>
      <c r="T81" s="118">
        <v>11</v>
      </c>
      <c r="U81" s="118">
        <v>4</v>
      </c>
      <c r="V81" s="118">
        <v>5</v>
      </c>
      <c r="W81" s="119">
        <f t="shared" si="1"/>
        <v>91</v>
      </c>
      <c r="X81" s="119">
        <f t="shared" si="2"/>
        <v>91</v>
      </c>
    </row>
    <row r="82" spans="1:24">
      <c r="A82" s="305"/>
      <c r="B82" s="5" t="s">
        <v>87</v>
      </c>
      <c r="C82" s="119" t="b">
        <f t="shared" si="0"/>
        <v>0</v>
      </c>
      <c r="D82" s="116">
        <v>1</v>
      </c>
      <c r="E82" s="116">
        <v>2</v>
      </c>
      <c r="F82" s="116">
        <v>2</v>
      </c>
      <c r="G82" s="116">
        <v>1</v>
      </c>
      <c r="H82" s="116">
        <v>2</v>
      </c>
      <c r="I82" s="116">
        <v>1</v>
      </c>
      <c r="J82" s="116">
        <v>2</v>
      </c>
      <c r="K82" s="116">
        <v>2</v>
      </c>
      <c r="L82" s="116">
        <v>1</v>
      </c>
      <c r="M82" s="116">
        <v>0</v>
      </c>
      <c r="N82" s="116">
        <v>1</v>
      </c>
      <c r="O82" s="116">
        <v>0</v>
      </c>
      <c r="P82" s="117">
        <v>19.5</v>
      </c>
      <c r="Q82" s="117">
        <v>16.5</v>
      </c>
      <c r="R82" s="117">
        <v>10.5</v>
      </c>
      <c r="S82" s="117">
        <v>15</v>
      </c>
      <c r="T82" s="118">
        <v>10.5</v>
      </c>
      <c r="U82" s="118">
        <v>5</v>
      </c>
      <c r="V82" s="118">
        <v>5</v>
      </c>
      <c r="W82" s="119">
        <f t="shared" si="1"/>
        <v>97</v>
      </c>
      <c r="X82" s="119">
        <f t="shared" si="2"/>
        <v>97</v>
      </c>
    </row>
    <row r="83" spans="1:24">
      <c r="A83" s="317" t="s">
        <v>88</v>
      </c>
      <c r="B83" s="6" t="s">
        <v>89</v>
      </c>
      <c r="C83" s="119" t="b">
        <f t="shared" si="0"/>
        <v>0</v>
      </c>
      <c r="D83" s="116">
        <v>1</v>
      </c>
      <c r="E83" s="116">
        <v>1</v>
      </c>
      <c r="F83" s="116">
        <v>1</v>
      </c>
      <c r="G83" s="116">
        <v>1</v>
      </c>
      <c r="H83" s="116">
        <v>1</v>
      </c>
      <c r="I83" s="116">
        <v>1</v>
      </c>
      <c r="J83" s="116">
        <v>1</v>
      </c>
      <c r="K83" s="116">
        <v>1</v>
      </c>
      <c r="L83" s="116">
        <v>1</v>
      </c>
      <c r="M83" s="116">
        <v>0</v>
      </c>
      <c r="N83" s="116">
        <v>1</v>
      </c>
      <c r="O83" s="116">
        <v>0</v>
      </c>
      <c r="P83" s="117">
        <v>19.5</v>
      </c>
      <c r="Q83" s="117">
        <v>15</v>
      </c>
      <c r="R83" s="117">
        <v>7.5</v>
      </c>
      <c r="S83" s="117">
        <v>12</v>
      </c>
      <c r="T83" s="118">
        <v>6</v>
      </c>
      <c r="U83" s="118">
        <v>5</v>
      </c>
      <c r="V83" s="118">
        <v>5</v>
      </c>
      <c r="W83" s="119">
        <f t="shared" si="1"/>
        <v>80</v>
      </c>
      <c r="X83" s="119">
        <f t="shared" si="2"/>
        <v>80</v>
      </c>
    </row>
    <row r="84" spans="1:24">
      <c r="A84" s="304"/>
      <c r="B84" s="6" t="s">
        <v>90</v>
      </c>
      <c r="C84" s="119" t="b">
        <f t="shared" si="0"/>
        <v>0</v>
      </c>
      <c r="D84" s="116">
        <v>1</v>
      </c>
      <c r="E84" s="116">
        <v>2</v>
      </c>
      <c r="F84" s="116">
        <v>2</v>
      </c>
      <c r="G84" s="116">
        <v>1</v>
      </c>
      <c r="H84" s="116">
        <v>2</v>
      </c>
      <c r="I84" s="116">
        <v>1</v>
      </c>
      <c r="J84" s="116">
        <v>2</v>
      </c>
      <c r="K84" s="116">
        <v>2</v>
      </c>
      <c r="L84" s="116">
        <v>0</v>
      </c>
      <c r="M84" s="116">
        <v>0</v>
      </c>
      <c r="N84" s="116">
        <v>1</v>
      </c>
      <c r="O84" s="116">
        <v>0</v>
      </c>
      <c r="P84" s="117">
        <v>16.5</v>
      </c>
      <c r="Q84" s="117">
        <v>16.5</v>
      </c>
      <c r="R84" s="117">
        <v>10.5</v>
      </c>
      <c r="S84" s="117">
        <v>13.5</v>
      </c>
      <c r="T84" s="118">
        <v>7.5</v>
      </c>
      <c r="U84" s="118">
        <v>5</v>
      </c>
      <c r="V84" s="118">
        <v>4</v>
      </c>
      <c r="W84" s="119">
        <f t="shared" si="1"/>
        <v>87.5</v>
      </c>
      <c r="X84" s="119">
        <f t="shared" si="2"/>
        <v>87.5</v>
      </c>
    </row>
    <row r="85" spans="1:24">
      <c r="A85" s="304"/>
      <c r="B85" s="6" t="s">
        <v>91</v>
      </c>
      <c r="C85" s="119" t="b">
        <f t="shared" si="0"/>
        <v>0</v>
      </c>
      <c r="D85" s="116">
        <v>2</v>
      </c>
      <c r="E85" s="116">
        <v>2</v>
      </c>
      <c r="F85" s="116">
        <v>2</v>
      </c>
      <c r="G85" s="116">
        <v>1</v>
      </c>
      <c r="H85" s="116">
        <v>2</v>
      </c>
      <c r="I85" s="116">
        <v>1</v>
      </c>
      <c r="J85" s="116">
        <v>2</v>
      </c>
      <c r="K85" s="116">
        <v>2</v>
      </c>
      <c r="L85" s="116">
        <v>2</v>
      </c>
      <c r="M85" s="116">
        <v>2</v>
      </c>
      <c r="N85" s="116">
        <v>1</v>
      </c>
      <c r="O85" s="116">
        <v>2</v>
      </c>
      <c r="P85" s="117">
        <v>19.5</v>
      </c>
      <c r="Q85" s="117">
        <v>16.5</v>
      </c>
      <c r="R85" s="117">
        <v>10.5</v>
      </c>
      <c r="S85" s="117">
        <v>13.5</v>
      </c>
      <c r="T85" s="118">
        <v>12</v>
      </c>
      <c r="U85" s="118">
        <v>5</v>
      </c>
      <c r="V85" s="118">
        <v>5</v>
      </c>
      <c r="W85" s="119">
        <f t="shared" si="1"/>
        <v>103</v>
      </c>
      <c r="X85" s="119">
        <f t="shared" si="2"/>
        <v>100</v>
      </c>
    </row>
    <row r="86" spans="1:24">
      <c r="A86" s="304"/>
      <c r="B86" s="6" t="s">
        <v>92</v>
      </c>
      <c r="C86" s="119" t="b">
        <f t="shared" si="0"/>
        <v>0</v>
      </c>
      <c r="D86" s="116">
        <v>2</v>
      </c>
      <c r="E86" s="116">
        <v>2</v>
      </c>
      <c r="F86" s="116">
        <v>2</v>
      </c>
      <c r="G86" s="116">
        <v>1</v>
      </c>
      <c r="H86" s="116">
        <v>2</v>
      </c>
      <c r="I86" s="116">
        <v>1</v>
      </c>
      <c r="J86" s="116">
        <v>2</v>
      </c>
      <c r="K86" s="116">
        <v>2</v>
      </c>
      <c r="L86" s="116">
        <v>2</v>
      </c>
      <c r="M86" s="116">
        <v>2</v>
      </c>
      <c r="N86" s="116">
        <v>1</v>
      </c>
      <c r="O86" s="116">
        <v>2</v>
      </c>
      <c r="P86" s="117">
        <v>16.5</v>
      </c>
      <c r="Q86" s="117">
        <v>15</v>
      </c>
      <c r="R86" s="117">
        <v>10.5</v>
      </c>
      <c r="S86" s="117">
        <v>16.5</v>
      </c>
      <c r="T86" s="118">
        <v>6</v>
      </c>
      <c r="U86" s="118">
        <v>5</v>
      </c>
      <c r="V86" s="118">
        <v>5</v>
      </c>
      <c r="W86" s="119">
        <f t="shared" si="1"/>
        <v>95.5</v>
      </c>
      <c r="X86" s="119">
        <f t="shared" si="2"/>
        <v>95.5</v>
      </c>
    </row>
    <row r="87" spans="1:24">
      <c r="A87" s="304"/>
      <c r="B87" s="6" t="s">
        <v>93</v>
      </c>
      <c r="C87" s="119" t="b">
        <f t="shared" si="0"/>
        <v>0</v>
      </c>
      <c r="D87" s="116">
        <v>2</v>
      </c>
      <c r="E87" s="116">
        <v>2</v>
      </c>
      <c r="F87" s="116">
        <v>2</v>
      </c>
      <c r="G87" s="116">
        <v>1</v>
      </c>
      <c r="H87" s="116">
        <v>1</v>
      </c>
      <c r="I87" s="116">
        <v>1</v>
      </c>
      <c r="J87" s="116">
        <v>2</v>
      </c>
      <c r="K87" s="116">
        <v>2</v>
      </c>
      <c r="L87" s="116">
        <v>2</v>
      </c>
      <c r="M87" s="116">
        <v>2</v>
      </c>
      <c r="N87" s="116">
        <v>1</v>
      </c>
      <c r="O87" s="116">
        <v>2</v>
      </c>
      <c r="P87" s="117">
        <v>19.5</v>
      </c>
      <c r="Q87" s="117">
        <v>16.5</v>
      </c>
      <c r="R87" s="117">
        <v>12</v>
      </c>
      <c r="S87" s="117">
        <v>16.5</v>
      </c>
      <c r="T87" s="118">
        <v>11</v>
      </c>
      <c r="U87" s="118">
        <v>4</v>
      </c>
      <c r="V87" s="118">
        <v>5</v>
      </c>
      <c r="W87" s="119">
        <f t="shared" si="1"/>
        <v>104.5</v>
      </c>
      <c r="X87" s="119">
        <f t="shared" si="2"/>
        <v>100</v>
      </c>
    </row>
    <row r="88" spans="1:24">
      <c r="A88" s="304"/>
      <c r="B88" s="6" t="s">
        <v>94</v>
      </c>
      <c r="C88" s="119" t="b">
        <f t="shared" si="0"/>
        <v>0</v>
      </c>
      <c r="D88" s="116">
        <v>2</v>
      </c>
      <c r="E88" s="116">
        <v>2</v>
      </c>
      <c r="F88" s="116">
        <v>2</v>
      </c>
      <c r="G88" s="116">
        <v>1</v>
      </c>
      <c r="H88" s="116">
        <v>2</v>
      </c>
      <c r="I88" s="116">
        <v>1</v>
      </c>
      <c r="J88" s="116">
        <v>2</v>
      </c>
      <c r="K88" s="116">
        <v>2</v>
      </c>
      <c r="L88" s="116">
        <v>2</v>
      </c>
      <c r="M88" s="116">
        <v>2</v>
      </c>
      <c r="N88" s="116">
        <v>1</v>
      </c>
      <c r="O88" s="116">
        <v>0</v>
      </c>
      <c r="P88" s="117">
        <v>18</v>
      </c>
      <c r="Q88" s="117">
        <v>15</v>
      </c>
      <c r="R88" s="117">
        <v>12</v>
      </c>
      <c r="S88" s="117">
        <v>16.5</v>
      </c>
      <c r="T88" s="118">
        <v>12</v>
      </c>
      <c r="U88" s="118">
        <v>5</v>
      </c>
      <c r="V88" s="118">
        <v>5</v>
      </c>
      <c r="W88" s="119">
        <f t="shared" si="1"/>
        <v>102.5</v>
      </c>
      <c r="X88" s="119">
        <f t="shared" si="2"/>
        <v>100</v>
      </c>
    </row>
    <row r="89" spans="1:24">
      <c r="A89" s="304"/>
      <c r="B89" s="6" t="s">
        <v>95</v>
      </c>
      <c r="C89" s="119" t="b">
        <f t="shared" si="0"/>
        <v>1</v>
      </c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7"/>
      <c r="Q89" s="117"/>
      <c r="R89" s="117"/>
      <c r="S89" s="117"/>
      <c r="T89" s="118"/>
      <c r="U89" s="118"/>
      <c r="V89" s="118"/>
      <c r="W89" s="119" t="str">
        <f t="shared" si="1"/>
        <v/>
      </c>
      <c r="X89" s="119" t="str">
        <f t="shared" si="2"/>
        <v/>
      </c>
    </row>
    <row r="90" spans="1:24">
      <c r="A90" s="304"/>
      <c r="B90" s="6" t="s">
        <v>96</v>
      </c>
      <c r="C90" s="119" t="b">
        <f t="shared" si="0"/>
        <v>0</v>
      </c>
      <c r="D90" s="116">
        <v>2</v>
      </c>
      <c r="E90" s="116">
        <v>2</v>
      </c>
      <c r="F90" s="116">
        <v>2</v>
      </c>
      <c r="G90" s="116">
        <v>1</v>
      </c>
      <c r="H90" s="116">
        <v>2</v>
      </c>
      <c r="I90" s="116">
        <v>1</v>
      </c>
      <c r="J90" s="116">
        <v>2</v>
      </c>
      <c r="K90" s="116">
        <v>2</v>
      </c>
      <c r="L90" s="116">
        <v>2</v>
      </c>
      <c r="M90" s="116">
        <v>2</v>
      </c>
      <c r="N90" s="116">
        <v>1</v>
      </c>
      <c r="O90" s="116">
        <v>2</v>
      </c>
      <c r="P90" s="117">
        <v>18</v>
      </c>
      <c r="Q90" s="117">
        <v>16.5</v>
      </c>
      <c r="R90" s="117">
        <v>12</v>
      </c>
      <c r="S90" s="117">
        <v>12</v>
      </c>
      <c r="T90" s="118">
        <v>8.5</v>
      </c>
      <c r="U90" s="118">
        <v>5</v>
      </c>
      <c r="V90" s="118">
        <v>4</v>
      </c>
      <c r="W90" s="119">
        <f t="shared" si="1"/>
        <v>97</v>
      </c>
      <c r="X90" s="119">
        <f t="shared" si="2"/>
        <v>97</v>
      </c>
    </row>
    <row r="91" spans="1:24">
      <c r="A91" s="304"/>
      <c r="B91" s="6" t="s">
        <v>97</v>
      </c>
      <c r="C91" s="119" t="b">
        <f t="shared" si="0"/>
        <v>0</v>
      </c>
      <c r="D91" s="116">
        <v>2</v>
      </c>
      <c r="E91" s="116">
        <v>2</v>
      </c>
      <c r="F91" s="116">
        <v>2</v>
      </c>
      <c r="G91" s="116">
        <v>1</v>
      </c>
      <c r="H91" s="116">
        <v>2</v>
      </c>
      <c r="I91" s="116">
        <v>1</v>
      </c>
      <c r="J91" s="116">
        <v>2</v>
      </c>
      <c r="K91" s="116">
        <v>2</v>
      </c>
      <c r="L91" s="116">
        <v>2</v>
      </c>
      <c r="M91" s="116">
        <v>2</v>
      </c>
      <c r="N91" s="116">
        <v>1</v>
      </c>
      <c r="O91" s="116">
        <v>2</v>
      </c>
      <c r="P91" s="117">
        <v>19.5</v>
      </c>
      <c r="Q91" s="117">
        <v>16.5</v>
      </c>
      <c r="R91" s="117">
        <v>10.5</v>
      </c>
      <c r="S91" s="117">
        <v>15</v>
      </c>
      <c r="T91" s="118">
        <v>12</v>
      </c>
      <c r="U91" s="118">
        <v>5</v>
      </c>
      <c r="V91" s="118">
        <v>5</v>
      </c>
      <c r="W91" s="119">
        <f t="shared" si="1"/>
        <v>104.5</v>
      </c>
      <c r="X91" s="119">
        <f t="shared" si="2"/>
        <v>100</v>
      </c>
    </row>
    <row r="92" spans="1:24">
      <c r="A92" s="304"/>
      <c r="B92" s="6" t="s">
        <v>98</v>
      </c>
      <c r="C92" s="119" t="b">
        <f t="shared" si="0"/>
        <v>0</v>
      </c>
      <c r="D92" s="116">
        <v>2</v>
      </c>
      <c r="E92" s="116">
        <v>2</v>
      </c>
      <c r="F92" s="116">
        <v>2</v>
      </c>
      <c r="G92" s="116">
        <v>1</v>
      </c>
      <c r="H92" s="116">
        <v>2</v>
      </c>
      <c r="I92" s="116">
        <v>1</v>
      </c>
      <c r="J92" s="116">
        <v>2</v>
      </c>
      <c r="K92" s="116">
        <v>2</v>
      </c>
      <c r="L92" s="116">
        <v>2</v>
      </c>
      <c r="M92" s="116">
        <v>0</v>
      </c>
      <c r="N92" s="116">
        <v>1</v>
      </c>
      <c r="O92" s="116">
        <v>2</v>
      </c>
      <c r="P92" s="117">
        <v>19.5</v>
      </c>
      <c r="Q92" s="117">
        <v>16.5</v>
      </c>
      <c r="R92" s="117">
        <v>12</v>
      </c>
      <c r="S92" s="117">
        <v>13.5</v>
      </c>
      <c r="T92" s="118">
        <v>12</v>
      </c>
      <c r="U92" s="118">
        <v>5</v>
      </c>
      <c r="V92" s="118">
        <v>5</v>
      </c>
      <c r="W92" s="119">
        <f t="shared" si="1"/>
        <v>102.5</v>
      </c>
      <c r="X92" s="119">
        <f t="shared" si="2"/>
        <v>100</v>
      </c>
    </row>
    <row r="93" spans="1:24">
      <c r="A93" s="304"/>
      <c r="B93" s="6" t="s">
        <v>99</v>
      </c>
      <c r="C93" s="119" t="b">
        <f t="shared" si="0"/>
        <v>0</v>
      </c>
      <c r="D93" s="116">
        <v>2</v>
      </c>
      <c r="E93" s="116">
        <v>2</v>
      </c>
      <c r="F93" s="116">
        <v>2</v>
      </c>
      <c r="G93" s="116">
        <v>1</v>
      </c>
      <c r="H93" s="116">
        <v>2</v>
      </c>
      <c r="I93" s="116">
        <v>1</v>
      </c>
      <c r="J93" s="116">
        <v>2</v>
      </c>
      <c r="K93" s="116">
        <v>2</v>
      </c>
      <c r="L93" s="116">
        <v>0</v>
      </c>
      <c r="M93" s="116">
        <v>0</v>
      </c>
      <c r="N93" s="116">
        <v>1</v>
      </c>
      <c r="O93" s="116">
        <v>2</v>
      </c>
      <c r="P93" s="117">
        <v>16.5</v>
      </c>
      <c r="Q93" s="117">
        <v>15</v>
      </c>
      <c r="R93" s="117">
        <v>12</v>
      </c>
      <c r="S93" s="117">
        <v>15</v>
      </c>
      <c r="T93" s="118">
        <v>11</v>
      </c>
      <c r="U93" s="118">
        <v>5</v>
      </c>
      <c r="V93" s="118">
        <v>5</v>
      </c>
      <c r="W93" s="119">
        <f t="shared" si="1"/>
        <v>96.5</v>
      </c>
      <c r="X93" s="119">
        <f t="shared" si="2"/>
        <v>96.5</v>
      </c>
    </row>
    <row r="94" spans="1:24">
      <c r="A94" s="304"/>
      <c r="B94" s="6" t="s">
        <v>100</v>
      </c>
      <c r="C94" s="119" t="b">
        <f t="shared" si="0"/>
        <v>0</v>
      </c>
      <c r="D94" s="116">
        <v>0</v>
      </c>
      <c r="E94" s="116">
        <v>1</v>
      </c>
      <c r="F94" s="116">
        <v>1</v>
      </c>
      <c r="G94" s="116">
        <v>1</v>
      </c>
      <c r="H94" s="116">
        <v>1</v>
      </c>
      <c r="I94" s="116">
        <v>1</v>
      </c>
      <c r="J94" s="116">
        <v>1</v>
      </c>
      <c r="K94" s="116">
        <v>0</v>
      </c>
      <c r="L94" s="116">
        <v>1</v>
      </c>
      <c r="M94" s="116">
        <v>1</v>
      </c>
      <c r="N94" s="116">
        <v>0</v>
      </c>
      <c r="O94" s="116">
        <v>1</v>
      </c>
      <c r="P94" s="117">
        <v>18</v>
      </c>
      <c r="Q94" s="117">
        <v>15</v>
      </c>
      <c r="R94" s="117">
        <v>12</v>
      </c>
      <c r="S94" s="117">
        <v>15</v>
      </c>
      <c r="T94" s="118">
        <v>9</v>
      </c>
      <c r="U94" s="118">
        <v>5</v>
      </c>
      <c r="V94" s="118">
        <v>5</v>
      </c>
      <c r="W94" s="119">
        <f t="shared" si="1"/>
        <v>88</v>
      </c>
      <c r="X94" s="119">
        <f t="shared" si="2"/>
        <v>88</v>
      </c>
    </row>
    <row r="95" spans="1:24">
      <c r="A95" s="304"/>
      <c r="B95" s="6" t="s">
        <v>101</v>
      </c>
      <c r="C95" s="119" t="b">
        <f t="shared" si="0"/>
        <v>1</v>
      </c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7"/>
      <c r="Q95" s="117"/>
      <c r="R95" s="117"/>
      <c r="S95" s="117"/>
      <c r="T95" s="118"/>
      <c r="U95" s="118"/>
      <c r="V95" s="118"/>
      <c r="W95" s="119" t="str">
        <f t="shared" si="1"/>
        <v/>
      </c>
      <c r="X95" s="119" t="str">
        <f t="shared" si="2"/>
        <v/>
      </c>
    </row>
    <row r="96" spans="1:24">
      <c r="A96" s="304"/>
      <c r="B96" s="6" t="s">
        <v>102</v>
      </c>
      <c r="C96" s="119" t="b">
        <f t="shared" si="0"/>
        <v>0</v>
      </c>
      <c r="D96" s="116">
        <v>2</v>
      </c>
      <c r="E96" s="116">
        <v>2</v>
      </c>
      <c r="F96" s="116">
        <v>2</v>
      </c>
      <c r="G96" s="116">
        <v>1</v>
      </c>
      <c r="H96" s="116">
        <v>2</v>
      </c>
      <c r="I96" s="116">
        <v>1</v>
      </c>
      <c r="J96" s="116">
        <v>2</v>
      </c>
      <c r="K96" s="116">
        <v>2</v>
      </c>
      <c r="L96" s="116">
        <v>2</v>
      </c>
      <c r="M96" s="116">
        <v>0</v>
      </c>
      <c r="N96" s="116">
        <v>1</v>
      </c>
      <c r="O96" s="116">
        <v>0</v>
      </c>
      <c r="P96" s="117">
        <v>19.5</v>
      </c>
      <c r="Q96" s="117">
        <v>16.5</v>
      </c>
      <c r="R96" s="117">
        <v>12</v>
      </c>
      <c r="S96" s="117">
        <v>16.5</v>
      </c>
      <c r="T96" s="118">
        <v>9</v>
      </c>
      <c r="U96" s="118">
        <v>5</v>
      </c>
      <c r="V96" s="118">
        <v>5</v>
      </c>
      <c r="W96" s="119">
        <f t="shared" si="1"/>
        <v>100.5</v>
      </c>
      <c r="X96" s="119">
        <f t="shared" si="2"/>
        <v>100</v>
      </c>
    </row>
    <row r="97" spans="1:24">
      <c r="A97" s="304"/>
      <c r="B97" s="38" t="s">
        <v>103</v>
      </c>
      <c r="C97" s="119" t="b">
        <f t="shared" si="0"/>
        <v>1</v>
      </c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7"/>
      <c r="Q97" s="117"/>
      <c r="R97" s="117"/>
      <c r="S97" s="117"/>
      <c r="T97" s="118"/>
      <c r="U97" s="118"/>
      <c r="V97" s="118"/>
      <c r="W97" s="119" t="str">
        <f t="shared" si="1"/>
        <v/>
      </c>
      <c r="X97" s="119" t="str">
        <f t="shared" si="2"/>
        <v/>
      </c>
    </row>
    <row r="98" spans="1:24">
      <c r="A98" s="304"/>
      <c r="B98" s="6" t="s">
        <v>104</v>
      </c>
      <c r="C98" s="119" t="b">
        <f t="shared" si="0"/>
        <v>0</v>
      </c>
      <c r="D98" s="116">
        <v>1</v>
      </c>
      <c r="E98" s="116">
        <v>2</v>
      </c>
      <c r="F98" s="116">
        <v>2</v>
      </c>
      <c r="G98" s="116">
        <v>1</v>
      </c>
      <c r="H98" s="116">
        <v>0</v>
      </c>
      <c r="I98" s="116">
        <v>1</v>
      </c>
      <c r="J98" s="116">
        <v>2</v>
      </c>
      <c r="K98" s="116">
        <v>2</v>
      </c>
      <c r="L98" s="116">
        <v>2</v>
      </c>
      <c r="M98" s="116">
        <v>1</v>
      </c>
      <c r="N98" s="116">
        <v>1</v>
      </c>
      <c r="O98" s="116">
        <v>0</v>
      </c>
      <c r="P98" s="117">
        <v>18</v>
      </c>
      <c r="Q98" s="117">
        <v>16.5</v>
      </c>
      <c r="R98" s="117">
        <v>12</v>
      </c>
      <c r="S98" s="117">
        <v>13.5</v>
      </c>
      <c r="T98" s="118">
        <v>11</v>
      </c>
      <c r="U98" s="118">
        <v>5</v>
      </c>
      <c r="V98" s="118">
        <v>5</v>
      </c>
      <c r="W98" s="119">
        <f t="shared" si="1"/>
        <v>96</v>
      </c>
      <c r="X98" s="119">
        <f t="shared" si="2"/>
        <v>96</v>
      </c>
    </row>
    <row r="99" spans="1:24">
      <c r="A99" s="304"/>
      <c r="B99" s="6" t="s">
        <v>105</v>
      </c>
      <c r="C99" s="119" t="b">
        <f t="shared" si="0"/>
        <v>0</v>
      </c>
      <c r="D99" s="116">
        <v>2</v>
      </c>
      <c r="E99" s="116">
        <v>2</v>
      </c>
      <c r="F99" s="116">
        <v>2</v>
      </c>
      <c r="G99" s="116">
        <v>1</v>
      </c>
      <c r="H99" s="116">
        <v>2</v>
      </c>
      <c r="I99" s="116">
        <v>1</v>
      </c>
      <c r="J99" s="116">
        <v>2</v>
      </c>
      <c r="K99" s="116">
        <v>2</v>
      </c>
      <c r="L99" s="116">
        <v>2</v>
      </c>
      <c r="M99" s="116">
        <v>0</v>
      </c>
      <c r="N99" s="116">
        <v>0</v>
      </c>
      <c r="O99" s="116">
        <v>0</v>
      </c>
      <c r="P99" s="117">
        <v>18</v>
      </c>
      <c r="Q99" s="117">
        <v>16.5</v>
      </c>
      <c r="R99" s="117">
        <v>3</v>
      </c>
      <c r="S99" s="117">
        <v>13.5</v>
      </c>
      <c r="T99" s="118">
        <v>11</v>
      </c>
      <c r="U99" s="118">
        <v>5</v>
      </c>
      <c r="V99" s="118">
        <v>5</v>
      </c>
      <c r="W99" s="119">
        <f t="shared" si="1"/>
        <v>88</v>
      </c>
      <c r="X99" s="119">
        <f t="shared" si="2"/>
        <v>88</v>
      </c>
    </row>
    <row r="100" spans="1:24">
      <c r="A100" s="304"/>
      <c r="B100" s="6" t="s">
        <v>106</v>
      </c>
      <c r="C100" s="119" t="b">
        <f t="shared" si="0"/>
        <v>0</v>
      </c>
      <c r="D100" s="116">
        <v>2</v>
      </c>
      <c r="E100" s="116">
        <v>2</v>
      </c>
      <c r="F100" s="116">
        <v>2</v>
      </c>
      <c r="G100" s="116">
        <v>1</v>
      </c>
      <c r="H100" s="116">
        <v>2</v>
      </c>
      <c r="I100" s="116">
        <v>1</v>
      </c>
      <c r="J100" s="116">
        <v>2</v>
      </c>
      <c r="K100" s="116">
        <v>2</v>
      </c>
      <c r="L100" s="116">
        <v>2</v>
      </c>
      <c r="M100" s="116">
        <v>2</v>
      </c>
      <c r="N100" s="116">
        <v>1</v>
      </c>
      <c r="O100" s="116">
        <v>1</v>
      </c>
      <c r="P100" s="117">
        <v>18</v>
      </c>
      <c r="Q100" s="117">
        <v>16.5</v>
      </c>
      <c r="R100" s="117">
        <v>10.5</v>
      </c>
      <c r="S100" s="117">
        <v>13.5</v>
      </c>
      <c r="T100" s="118">
        <v>10.5</v>
      </c>
      <c r="U100" s="118">
        <v>5</v>
      </c>
      <c r="V100" s="118">
        <v>5</v>
      </c>
      <c r="W100" s="119">
        <f t="shared" si="1"/>
        <v>99</v>
      </c>
      <c r="X100" s="119">
        <f t="shared" si="2"/>
        <v>99</v>
      </c>
    </row>
    <row r="101" spans="1:24">
      <c r="A101" s="304"/>
      <c r="B101" s="6" t="s">
        <v>107</v>
      </c>
      <c r="C101" s="119" t="b">
        <f t="shared" si="0"/>
        <v>1</v>
      </c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7"/>
      <c r="Q101" s="117"/>
      <c r="R101" s="117"/>
      <c r="S101" s="117"/>
      <c r="T101" s="118"/>
      <c r="U101" s="118"/>
      <c r="V101" s="118"/>
      <c r="W101" s="119" t="str">
        <f t="shared" si="1"/>
        <v/>
      </c>
      <c r="X101" s="119" t="str">
        <f t="shared" si="2"/>
        <v/>
      </c>
    </row>
    <row r="102" spans="1:24">
      <c r="A102" s="305"/>
      <c r="B102" s="6" t="s">
        <v>108</v>
      </c>
      <c r="C102" s="119" t="b">
        <f t="shared" si="0"/>
        <v>0</v>
      </c>
      <c r="D102" s="116">
        <v>2</v>
      </c>
      <c r="E102" s="116">
        <v>2</v>
      </c>
      <c r="F102" s="116">
        <v>2</v>
      </c>
      <c r="G102" s="116">
        <v>1</v>
      </c>
      <c r="H102" s="116">
        <v>2</v>
      </c>
      <c r="I102" s="116">
        <v>1</v>
      </c>
      <c r="J102" s="116">
        <v>2</v>
      </c>
      <c r="K102" s="116">
        <v>2</v>
      </c>
      <c r="L102" s="116">
        <v>2</v>
      </c>
      <c r="M102" s="116">
        <v>2</v>
      </c>
      <c r="N102" s="116">
        <v>1</v>
      </c>
      <c r="O102" s="116">
        <v>2</v>
      </c>
      <c r="P102" s="117">
        <v>16.5</v>
      </c>
      <c r="Q102" s="117">
        <v>15</v>
      </c>
      <c r="R102" s="117">
        <v>10.5</v>
      </c>
      <c r="S102" s="117">
        <v>15</v>
      </c>
      <c r="T102" s="118">
        <v>10</v>
      </c>
      <c r="U102" s="118">
        <v>5</v>
      </c>
      <c r="V102" s="118">
        <v>5</v>
      </c>
      <c r="W102" s="119">
        <f t="shared" si="1"/>
        <v>98</v>
      </c>
      <c r="X102" s="119">
        <f t="shared" si="2"/>
        <v>98</v>
      </c>
    </row>
    <row r="103" spans="1:24">
      <c r="A103" s="318" t="s">
        <v>109</v>
      </c>
      <c r="B103" s="7" t="s">
        <v>110</v>
      </c>
      <c r="C103" s="119" t="b">
        <f t="shared" si="0"/>
        <v>0</v>
      </c>
      <c r="D103" s="116">
        <v>2</v>
      </c>
      <c r="E103" s="116">
        <v>2</v>
      </c>
      <c r="F103" s="116">
        <v>2</v>
      </c>
      <c r="G103" s="116">
        <v>1</v>
      </c>
      <c r="H103" s="116">
        <v>2</v>
      </c>
      <c r="I103" s="116">
        <v>1</v>
      </c>
      <c r="J103" s="116">
        <v>2</v>
      </c>
      <c r="K103" s="116">
        <v>2</v>
      </c>
      <c r="L103" s="116">
        <v>2</v>
      </c>
      <c r="M103" s="116">
        <v>0</v>
      </c>
      <c r="N103" s="116">
        <v>1</v>
      </c>
      <c r="O103" s="116">
        <v>2</v>
      </c>
      <c r="P103" s="117">
        <v>19.5</v>
      </c>
      <c r="Q103" s="117">
        <v>16.5</v>
      </c>
      <c r="R103" s="117">
        <v>12</v>
      </c>
      <c r="S103" s="117">
        <v>15</v>
      </c>
      <c r="T103" s="118">
        <v>11</v>
      </c>
      <c r="U103" s="118">
        <v>5</v>
      </c>
      <c r="V103" s="118">
        <v>5</v>
      </c>
      <c r="W103" s="119">
        <f t="shared" si="1"/>
        <v>103</v>
      </c>
      <c r="X103" s="119">
        <f t="shared" si="2"/>
        <v>100</v>
      </c>
    </row>
    <row r="104" spans="1:24">
      <c r="A104" s="304"/>
      <c r="B104" s="7" t="s">
        <v>111</v>
      </c>
      <c r="C104" s="119" t="b">
        <f t="shared" si="0"/>
        <v>0</v>
      </c>
      <c r="D104" s="116">
        <v>2</v>
      </c>
      <c r="E104" s="116">
        <v>2</v>
      </c>
      <c r="F104" s="116">
        <v>2</v>
      </c>
      <c r="G104" s="116">
        <v>1</v>
      </c>
      <c r="H104" s="116">
        <v>2</v>
      </c>
      <c r="I104" s="116">
        <v>1</v>
      </c>
      <c r="J104" s="116">
        <v>2</v>
      </c>
      <c r="K104" s="116">
        <v>2</v>
      </c>
      <c r="L104" s="116">
        <v>2</v>
      </c>
      <c r="M104" s="116">
        <v>0</v>
      </c>
      <c r="N104" s="116">
        <v>1</v>
      </c>
      <c r="O104" s="116">
        <v>1</v>
      </c>
      <c r="P104" s="117">
        <v>19.5</v>
      </c>
      <c r="Q104" s="117">
        <v>16.5</v>
      </c>
      <c r="R104" s="117">
        <v>12</v>
      </c>
      <c r="S104" s="117">
        <v>13.5</v>
      </c>
      <c r="T104" s="118">
        <v>11</v>
      </c>
      <c r="U104" s="118">
        <v>5</v>
      </c>
      <c r="V104" s="118">
        <v>5</v>
      </c>
      <c r="W104" s="119">
        <f t="shared" si="1"/>
        <v>100.5</v>
      </c>
      <c r="X104" s="119">
        <f t="shared" si="2"/>
        <v>100</v>
      </c>
    </row>
    <row r="105" spans="1:24">
      <c r="A105" s="304"/>
      <c r="B105" s="7" t="s">
        <v>112</v>
      </c>
      <c r="C105" s="119" t="b">
        <f t="shared" si="0"/>
        <v>0</v>
      </c>
      <c r="D105" s="116">
        <v>1</v>
      </c>
      <c r="E105" s="116">
        <v>2</v>
      </c>
      <c r="F105" s="116">
        <v>2</v>
      </c>
      <c r="G105" s="116">
        <v>1</v>
      </c>
      <c r="H105" s="116">
        <v>1</v>
      </c>
      <c r="I105" s="116">
        <v>1</v>
      </c>
      <c r="J105" s="116">
        <v>2</v>
      </c>
      <c r="K105" s="116">
        <v>2</v>
      </c>
      <c r="L105" s="116">
        <v>2</v>
      </c>
      <c r="M105" s="116">
        <v>0</v>
      </c>
      <c r="N105" s="116">
        <v>0</v>
      </c>
      <c r="O105" s="116">
        <v>0</v>
      </c>
      <c r="P105" s="117">
        <v>16.5</v>
      </c>
      <c r="Q105" s="117">
        <v>15</v>
      </c>
      <c r="R105" s="117">
        <v>10.5</v>
      </c>
      <c r="S105" s="117">
        <v>15</v>
      </c>
      <c r="T105" s="118">
        <v>7</v>
      </c>
      <c r="U105" s="118">
        <v>5</v>
      </c>
      <c r="V105" s="118">
        <v>5</v>
      </c>
      <c r="W105" s="119">
        <f t="shared" si="1"/>
        <v>88</v>
      </c>
      <c r="X105" s="119">
        <f t="shared" si="2"/>
        <v>88</v>
      </c>
    </row>
    <row r="106" spans="1:24">
      <c r="A106" s="304"/>
      <c r="B106" s="7" t="s">
        <v>113</v>
      </c>
      <c r="C106" s="119" t="b">
        <f t="shared" si="0"/>
        <v>0</v>
      </c>
      <c r="D106" s="116">
        <v>2</v>
      </c>
      <c r="E106" s="116">
        <v>1</v>
      </c>
      <c r="F106" s="116">
        <v>1</v>
      </c>
      <c r="G106" s="116">
        <v>1</v>
      </c>
      <c r="H106" s="116">
        <v>2</v>
      </c>
      <c r="I106" s="116">
        <v>1</v>
      </c>
      <c r="J106" s="116">
        <v>2</v>
      </c>
      <c r="K106" s="116">
        <v>2</v>
      </c>
      <c r="L106" s="116">
        <v>2</v>
      </c>
      <c r="M106" s="116">
        <v>0</v>
      </c>
      <c r="N106" s="116">
        <v>1</v>
      </c>
      <c r="O106" s="116">
        <v>1</v>
      </c>
      <c r="P106" s="117">
        <v>18</v>
      </c>
      <c r="Q106" s="117">
        <v>16.5</v>
      </c>
      <c r="R106" s="117">
        <v>12</v>
      </c>
      <c r="S106" s="117">
        <v>15</v>
      </c>
      <c r="T106" s="118">
        <v>10</v>
      </c>
      <c r="U106" s="118">
        <v>5</v>
      </c>
      <c r="V106" s="118">
        <v>5</v>
      </c>
      <c r="W106" s="119">
        <f t="shared" si="1"/>
        <v>97.5</v>
      </c>
      <c r="X106" s="119">
        <f t="shared" si="2"/>
        <v>97.5</v>
      </c>
    </row>
    <row r="107" spans="1:24">
      <c r="A107" s="304"/>
      <c r="B107" s="7" t="s">
        <v>114</v>
      </c>
      <c r="C107" s="119" t="b">
        <f t="shared" si="0"/>
        <v>0</v>
      </c>
      <c r="D107" s="116">
        <v>2</v>
      </c>
      <c r="E107" s="116">
        <v>2</v>
      </c>
      <c r="F107" s="116">
        <v>2</v>
      </c>
      <c r="G107" s="116">
        <v>1</v>
      </c>
      <c r="H107" s="116">
        <v>2</v>
      </c>
      <c r="I107" s="116">
        <v>1</v>
      </c>
      <c r="J107" s="116">
        <v>2</v>
      </c>
      <c r="K107" s="116">
        <v>2</v>
      </c>
      <c r="L107" s="116">
        <v>2</v>
      </c>
      <c r="M107" s="116">
        <v>2</v>
      </c>
      <c r="N107" s="116">
        <v>1</v>
      </c>
      <c r="O107" s="116">
        <v>2</v>
      </c>
      <c r="P107" s="117">
        <v>15</v>
      </c>
      <c r="Q107" s="117">
        <v>16.5</v>
      </c>
      <c r="R107" s="117">
        <v>12</v>
      </c>
      <c r="S107" s="117">
        <v>16.5</v>
      </c>
      <c r="T107" s="118">
        <v>12</v>
      </c>
      <c r="U107" s="118">
        <v>5</v>
      </c>
      <c r="V107" s="118">
        <v>5</v>
      </c>
      <c r="W107" s="119">
        <f t="shared" si="1"/>
        <v>103</v>
      </c>
      <c r="X107" s="119">
        <f t="shared" si="2"/>
        <v>100</v>
      </c>
    </row>
    <row r="108" spans="1:24">
      <c r="A108" s="304"/>
      <c r="B108" s="7" t="s">
        <v>115</v>
      </c>
      <c r="C108" s="119" t="b">
        <f t="shared" si="0"/>
        <v>0</v>
      </c>
      <c r="D108" s="116">
        <v>2</v>
      </c>
      <c r="E108" s="116">
        <v>2</v>
      </c>
      <c r="F108" s="116">
        <v>2</v>
      </c>
      <c r="G108" s="116">
        <v>1</v>
      </c>
      <c r="H108" s="116">
        <v>2</v>
      </c>
      <c r="I108" s="116">
        <v>1</v>
      </c>
      <c r="J108" s="116">
        <v>2</v>
      </c>
      <c r="K108" s="116">
        <v>2</v>
      </c>
      <c r="L108" s="116">
        <v>2</v>
      </c>
      <c r="M108" s="116">
        <v>2</v>
      </c>
      <c r="N108" s="116">
        <v>1</v>
      </c>
      <c r="O108" s="116">
        <v>2</v>
      </c>
      <c r="P108" s="117">
        <v>19.5</v>
      </c>
      <c r="Q108" s="117">
        <v>15</v>
      </c>
      <c r="R108" s="117">
        <v>10.5</v>
      </c>
      <c r="S108" s="117">
        <v>16.5</v>
      </c>
      <c r="T108" s="118">
        <v>6.5</v>
      </c>
      <c r="U108" s="118">
        <v>5</v>
      </c>
      <c r="V108" s="118">
        <v>5</v>
      </c>
      <c r="W108" s="119">
        <f t="shared" si="1"/>
        <v>99</v>
      </c>
      <c r="X108" s="119">
        <f t="shared" si="2"/>
        <v>99</v>
      </c>
    </row>
    <row r="109" spans="1:24">
      <c r="A109" s="304"/>
      <c r="B109" s="7" t="s">
        <v>116</v>
      </c>
      <c r="C109" s="119" t="b">
        <f t="shared" si="0"/>
        <v>0</v>
      </c>
      <c r="D109" s="116">
        <v>1</v>
      </c>
      <c r="E109" s="116">
        <v>1</v>
      </c>
      <c r="F109" s="116">
        <v>1</v>
      </c>
      <c r="G109" s="116">
        <v>1</v>
      </c>
      <c r="H109" s="116">
        <v>0</v>
      </c>
      <c r="I109" s="116">
        <v>1</v>
      </c>
      <c r="J109" s="116">
        <v>1</v>
      </c>
      <c r="K109" s="116">
        <v>1</v>
      </c>
      <c r="L109" s="116">
        <v>1</v>
      </c>
      <c r="M109" s="116">
        <v>1</v>
      </c>
      <c r="N109" s="116">
        <v>1</v>
      </c>
      <c r="O109" s="116">
        <v>1</v>
      </c>
      <c r="P109" s="117">
        <v>16.5</v>
      </c>
      <c r="Q109" s="117">
        <v>13.5</v>
      </c>
      <c r="R109" s="117">
        <v>9</v>
      </c>
      <c r="S109" s="117">
        <v>12</v>
      </c>
      <c r="T109" s="118">
        <v>10.5</v>
      </c>
      <c r="U109" s="118">
        <v>2</v>
      </c>
      <c r="V109" s="118">
        <v>3</v>
      </c>
      <c r="W109" s="119">
        <f t="shared" si="1"/>
        <v>77.5</v>
      </c>
      <c r="X109" s="119">
        <f t="shared" si="2"/>
        <v>77.5</v>
      </c>
    </row>
    <row r="110" spans="1:24">
      <c r="A110" s="304"/>
      <c r="B110" s="7" t="s">
        <v>117</v>
      </c>
      <c r="C110" s="119" t="b">
        <f t="shared" si="0"/>
        <v>0</v>
      </c>
      <c r="D110" s="116">
        <v>2</v>
      </c>
      <c r="E110" s="116">
        <v>2</v>
      </c>
      <c r="F110" s="116">
        <v>2</v>
      </c>
      <c r="G110" s="116">
        <v>1</v>
      </c>
      <c r="H110" s="116">
        <v>2</v>
      </c>
      <c r="I110" s="116">
        <v>1</v>
      </c>
      <c r="J110" s="116">
        <v>2</v>
      </c>
      <c r="K110" s="116">
        <v>2</v>
      </c>
      <c r="L110" s="116">
        <v>2</v>
      </c>
      <c r="M110" s="116">
        <v>2</v>
      </c>
      <c r="N110" s="116">
        <v>1</v>
      </c>
      <c r="O110" s="116">
        <v>1</v>
      </c>
      <c r="P110" s="117">
        <v>18</v>
      </c>
      <c r="Q110" s="117">
        <v>13.5</v>
      </c>
      <c r="R110" s="117">
        <v>12</v>
      </c>
      <c r="S110" s="117">
        <v>12</v>
      </c>
      <c r="T110" s="118">
        <v>12</v>
      </c>
      <c r="U110" s="118">
        <v>5</v>
      </c>
      <c r="V110" s="118">
        <v>5</v>
      </c>
      <c r="W110" s="119">
        <f t="shared" si="1"/>
        <v>97.5</v>
      </c>
      <c r="X110" s="119">
        <f t="shared" si="2"/>
        <v>97.5</v>
      </c>
    </row>
    <row r="111" spans="1:24">
      <c r="A111" s="304"/>
      <c r="B111" s="7" t="s">
        <v>118</v>
      </c>
      <c r="C111" s="119" t="b">
        <f t="shared" si="0"/>
        <v>0</v>
      </c>
      <c r="D111" s="116">
        <v>1</v>
      </c>
      <c r="E111" s="116">
        <v>1</v>
      </c>
      <c r="F111" s="116">
        <v>1</v>
      </c>
      <c r="G111" s="116">
        <v>1</v>
      </c>
      <c r="H111" s="116">
        <v>1</v>
      </c>
      <c r="I111" s="116">
        <v>1</v>
      </c>
      <c r="J111" s="116">
        <v>1</v>
      </c>
      <c r="K111" s="116">
        <v>1</v>
      </c>
      <c r="L111" s="116">
        <v>1</v>
      </c>
      <c r="M111" s="116">
        <v>0</v>
      </c>
      <c r="N111" s="116">
        <v>1</v>
      </c>
      <c r="O111" s="116">
        <v>1</v>
      </c>
      <c r="P111" s="117">
        <v>19.5</v>
      </c>
      <c r="Q111" s="117">
        <v>15</v>
      </c>
      <c r="R111" s="117">
        <v>12</v>
      </c>
      <c r="S111" s="117">
        <v>15</v>
      </c>
      <c r="T111" s="118">
        <v>7</v>
      </c>
      <c r="U111" s="118">
        <v>5</v>
      </c>
      <c r="V111" s="118">
        <v>5</v>
      </c>
      <c r="W111" s="119">
        <f t="shared" si="1"/>
        <v>89.5</v>
      </c>
      <c r="X111" s="119">
        <f t="shared" si="2"/>
        <v>89.5</v>
      </c>
    </row>
    <row r="112" spans="1:24">
      <c r="A112" s="304"/>
      <c r="B112" s="7" t="s">
        <v>119</v>
      </c>
      <c r="C112" s="119" t="b">
        <f t="shared" si="0"/>
        <v>0</v>
      </c>
      <c r="D112" s="116">
        <v>2</v>
      </c>
      <c r="E112" s="116">
        <v>2</v>
      </c>
      <c r="F112" s="116">
        <v>2</v>
      </c>
      <c r="G112" s="116">
        <v>1</v>
      </c>
      <c r="H112" s="116">
        <v>2</v>
      </c>
      <c r="I112" s="116">
        <v>1</v>
      </c>
      <c r="J112" s="116">
        <v>2</v>
      </c>
      <c r="K112" s="116">
        <v>2</v>
      </c>
      <c r="L112" s="116">
        <v>2</v>
      </c>
      <c r="M112" s="116">
        <v>0</v>
      </c>
      <c r="N112" s="116">
        <v>1</v>
      </c>
      <c r="O112" s="116">
        <v>0</v>
      </c>
      <c r="P112" s="117">
        <v>19.5</v>
      </c>
      <c r="Q112" s="117">
        <v>15</v>
      </c>
      <c r="R112" s="117">
        <v>12</v>
      </c>
      <c r="S112" s="117">
        <v>15</v>
      </c>
      <c r="T112" s="118">
        <v>9</v>
      </c>
      <c r="U112" s="118">
        <v>5</v>
      </c>
      <c r="V112" s="118">
        <v>5</v>
      </c>
      <c r="W112" s="119">
        <f t="shared" si="1"/>
        <v>97.5</v>
      </c>
      <c r="X112" s="119">
        <f t="shared" si="2"/>
        <v>97.5</v>
      </c>
    </row>
    <row r="113" spans="1:24">
      <c r="A113" s="304"/>
      <c r="B113" s="7" t="s">
        <v>120</v>
      </c>
      <c r="C113" s="119" t="b">
        <f t="shared" si="0"/>
        <v>0</v>
      </c>
      <c r="D113" s="116">
        <v>1</v>
      </c>
      <c r="E113" s="116">
        <v>1</v>
      </c>
      <c r="F113" s="116">
        <v>1</v>
      </c>
      <c r="G113" s="116">
        <v>1</v>
      </c>
      <c r="H113" s="116">
        <v>1</v>
      </c>
      <c r="I113" s="116">
        <v>1</v>
      </c>
      <c r="J113" s="116">
        <v>1</v>
      </c>
      <c r="K113" s="116">
        <v>1</v>
      </c>
      <c r="L113" s="116">
        <v>1</v>
      </c>
      <c r="M113" s="116">
        <v>1</v>
      </c>
      <c r="N113" s="116">
        <v>0</v>
      </c>
      <c r="O113" s="116">
        <v>1</v>
      </c>
      <c r="P113" s="117">
        <v>19.5</v>
      </c>
      <c r="Q113" s="117">
        <v>15</v>
      </c>
      <c r="R113" s="117">
        <v>7.5</v>
      </c>
      <c r="S113" s="117">
        <v>16.5</v>
      </c>
      <c r="T113" s="118">
        <v>11</v>
      </c>
      <c r="U113" s="118">
        <v>5</v>
      </c>
      <c r="V113" s="118">
        <v>5</v>
      </c>
      <c r="W113" s="119">
        <f t="shared" si="1"/>
        <v>90.5</v>
      </c>
      <c r="X113" s="119">
        <f t="shared" si="2"/>
        <v>90.5</v>
      </c>
    </row>
    <row r="114" spans="1:24">
      <c r="A114" s="304"/>
      <c r="B114" s="7" t="s">
        <v>121</v>
      </c>
      <c r="C114" s="119" t="b">
        <f t="shared" si="0"/>
        <v>0</v>
      </c>
      <c r="D114" s="116">
        <v>2</v>
      </c>
      <c r="E114" s="116">
        <v>2</v>
      </c>
      <c r="F114" s="116">
        <v>2</v>
      </c>
      <c r="G114" s="116">
        <v>1</v>
      </c>
      <c r="H114" s="116">
        <v>2</v>
      </c>
      <c r="I114" s="116">
        <v>1</v>
      </c>
      <c r="J114" s="116">
        <v>2</v>
      </c>
      <c r="K114" s="116">
        <v>2</v>
      </c>
      <c r="L114" s="116">
        <v>2</v>
      </c>
      <c r="M114" s="116">
        <v>2</v>
      </c>
      <c r="N114" s="116">
        <v>1</v>
      </c>
      <c r="O114" s="116">
        <v>2</v>
      </c>
      <c r="P114" s="117">
        <v>19.5</v>
      </c>
      <c r="Q114" s="117">
        <v>16.5</v>
      </c>
      <c r="R114" s="117">
        <v>10.5</v>
      </c>
      <c r="S114" s="117">
        <v>16.5</v>
      </c>
      <c r="T114" s="118">
        <v>10.5</v>
      </c>
      <c r="U114" s="118">
        <v>5</v>
      </c>
      <c r="V114" s="118">
        <v>5</v>
      </c>
      <c r="W114" s="119">
        <f t="shared" si="1"/>
        <v>104.5</v>
      </c>
      <c r="X114" s="119">
        <f t="shared" si="2"/>
        <v>100</v>
      </c>
    </row>
    <row r="115" spans="1:24">
      <c r="A115" s="304"/>
      <c r="B115" s="7" t="s">
        <v>122</v>
      </c>
      <c r="C115" s="119" t="b">
        <f t="shared" si="0"/>
        <v>0</v>
      </c>
      <c r="D115" s="116">
        <v>2</v>
      </c>
      <c r="E115" s="116">
        <v>2</v>
      </c>
      <c r="F115" s="116">
        <v>2</v>
      </c>
      <c r="G115" s="116">
        <v>1</v>
      </c>
      <c r="H115" s="116">
        <v>2</v>
      </c>
      <c r="I115" s="116">
        <v>1</v>
      </c>
      <c r="J115" s="116">
        <v>2</v>
      </c>
      <c r="K115" s="116">
        <v>2</v>
      </c>
      <c r="L115" s="116">
        <v>2</v>
      </c>
      <c r="M115" s="116">
        <v>0</v>
      </c>
      <c r="N115" s="116">
        <v>1</v>
      </c>
      <c r="O115" s="116">
        <v>2</v>
      </c>
      <c r="P115" s="117">
        <v>18</v>
      </c>
      <c r="Q115" s="117">
        <v>15</v>
      </c>
      <c r="R115" s="117">
        <v>12</v>
      </c>
      <c r="S115" s="117">
        <v>12</v>
      </c>
      <c r="T115" s="118">
        <v>12</v>
      </c>
      <c r="U115" s="118">
        <v>5</v>
      </c>
      <c r="V115" s="118">
        <v>5</v>
      </c>
      <c r="W115" s="119">
        <f t="shared" si="1"/>
        <v>98</v>
      </c>
      <c r="X115" s="119">
        <f t="shared" si="2"/>
        <v>98</v>
      </c>
    </row>
    <row r="116" spans="1:24">
      <c r="A116" s="304"/>
      <c r="B116" s="7" t="s">
        <v>123</v>
      </c>
      <c r="C116" s="119" t="b">
        <f t="shared" si="0"/>
        <v>0</v>
      </c>
      <c r="D116" s="116">
        <v>2</v>
      </c>
      <c r="E116" s="116">
        <v>2</v>
      </c>
      <c r="F116" s="116">
        <v>2</v>
      </c>
      <c r="G116" s="116">
        <v>1</v>
      </c>
      <c r="H116" s="116">
        <v>2</v>
      </c>
      <c r="I116" s="116">
        <v>1</v>
      </c>
      <c r="J116" s="116">
        <v>2</v>
      </c>
      <c r="K116" s="116">
        <v>2</v>
      </c>
      <c r="L116" s="116">
        <v>2</v>
      </c>
      <c r="M116" s="116">
        <v>0</v>
      </c>
      <c r="N116" s="116">
        <v>1</v>
      </c>
      <c r="O116" s="116">
        <v>2</v>
      </c>
      <c r="P116" s="117">
        <v>18</v>
      </c>
      <c r="Q116" s="117">
        <v>15</v>
      </c>
      <c r="R116" s="117">
        <v>12</v>
      </c>
      <c r="S116" s="117">
        <v>18</v>
      </c>
      <c r="T116" s="118">
        <v>11</v>
      </c>
      <c r="U116" s="118">
        <v>5</v>
      </c>
      <c r="V116" s="118">
        <v>5</v>
      </c>
      <c r="W116" s="119">
        <f t="shared" si="1"/>
        <v>103</v>
      </c>
      <c r="X116" s="119">
        <f t="shared" si="2"/>
        <v>100</v>
      </c>
    </row>
    <row r="117" spans="1:24">
      <c r="A117" s="304"/>
      <c r="B117" s="7" t="s">
        <v>124</v>
      </c>
      <c r="C117" s="119" t="b">
        <f t="shared" si="0"/>
        <v>0</v>
      </c>
      <c r="D117" s="116">
        <v>2</v>
      </c>
      <c r="E117" s="116">
        <v>2</v>
      </c>
      <c r="F117" s="116">
        <v>2</v>
      </c>
      <c r="G117" s="116">
        <v>1</v>
      </c>
      <c r="H117" s="116">
        <v>2</v>
      </c>
      <c r="I117" s="116">
        <v>1</v>
      </c>
      <c r="J117" s="116">
        <v>2</v>
      </c>
      <c r="K117" s="116">
        <v>2</v>
      </c>
      <c r="L117" s="116">
        <v>2</v>
      </c>
      <c r="M117" s="116">
        <v>0</v>
      </c>
      <c r="N117" s="116">
        <v>1</v>
      </c>
      <c r="O117" s="116">
        <v>2</v>
      </c>
      <c r="P117" s="117">
        <v>18</v>
      </c>
      <c r="Q117" s="117">
        <v>16.5</v>
      </c>
      <c r="R117" s="117">
        <v>12</v>
      </c>
      <c r="S117" s="117">
        <v>15</v>
      </c>
      <c r="T117" s="118">
        <v>12</v>
      </c>
      <c r="U117" s="118">
        <v>5</v>
      </c>
      <c r="V117" s="118">
        <v>5</v>
      </c>
      <c r="W117" s="119">
        <f t="shared" si="1"/>
        <v>102.5</v>
      </c>
      <c r="X117" s="119">
        <f t="shared" si="2"/>
        <v>100</v>
      </c>
    </row>
    <row r="118" spans="1:24">
      <c r="A118" s="305"/>
      <c r="B118" s="7" t="s">
        <v>125</v>
      </c>
      <c r="C118" s="119" t="b">
        <f t="shared" si="0"/>
        <v>0</v>
      </c>
      <c r="D118" s="116">
        <v>1</v>
      </c>
      <c r="E118" s="116">
        <v>1</v>
      </c>
      <c r="F118" s="116">
        <v>1</v>
      </c>
      <c r="G118" s="116">
        <v>1</v>
      </c>
      <c r="H118" s="116">
        <v>1</v>
      </c>
      <c r="I118" s="116">
        <v>1</v>
      </c>
      <c r="J118" s="116">
        <v>1</v>
      </c>
      <c r="K118" s="116">
        <v>1</v>
      </c>
      <c r="L118" s="116">
        <v>1</v>
      </c>
      <c r="M118" s="116">
        <v>1</v>
      </c>
      <c r="N118" s="116">
        <v>1</v>
      </c>
      <c r="O118" s="116">
        <v>1</v>
      </c>
      <c r="P118" s="117">
        <v>19.5</v>
      </c>
      <c r="Q118" s="117">
        <v>16.5</v>
      </c>
      <c r="R118" s="117">
        <v>9</v>
      </c>
      <c r="S118" s="117">
        <v>16.5</v>
      </c>
      <c r="T118" s="118">
        <v>12</v>
      </c>
      <c r="U118" s="118">
        <v>5</v>
      </c>
      <c r="V118" s="118">
        <v>5</v>
      </c>
      <c r="W118" s="119">
        <f t="shared" si="1"/>
        <v>95.5</v>
      </c>
      <c r="X118" s="119">
        <f t="shared" si="2"/>
        <v>95.5</v>
      </c>
    </row>
    <row r="119" spans="1:24">
      <c r="A119" s="306" t="s">
        <v>126</v>
      </c>
      <c r="B119" s="8" t="s">
        <v>127</v>
      </c>
      <c r="C119" s="119" t="b">
        <f t="shared" si="0"/>
        <v>1</v>
      </c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7"/>
      <c r="Q119" s="117"/>
      <c r="R119" s="117"/>
      <c r="S119" s="117"/>
      <c r="T119" s="118"/>
      <c r="U119" s="118"/>
      <c r="V119" s="118"/>
      <c r="W119" s="119" t="str">
        <f t="shared" si="1"/>
        <v/>
      </c>
      <c r="X119" s="119" t="str">
        <f t="shared" si="2"/>
        <v/>
      </c>
    </row>
    <row r="120" spans="1:24">
      <c r="A120" s="304"/>
      <c r="B120" s="8" t="s">
        <v>128</v>
      </c>
      <c r="C120" s="119" t="b">
        <f t="shared" si="0"/>
        <v>0</v>
      </c>
      <c r="D120" s="116">
        <v>1</v>
      </c>
      <c r="E120" s="116">
        <v>1</v>
      </c>
      <c r="F120" s="116">
        <v>1</v>
      </c>
      <c r="G120" s="116">
        <v>1</v>
      </c>
      <c r="H120" s="116">
        <v>1</v>
      </c>
      <c r="I120" s="116">
        <v>1</v>
      </c>
      <c r="J120" s="116">
        <v>1</v>
      </c>
      <c r="K120" s="116">
        <v>1</v>
      </c>
      <c r="L120" s="116">
        <v>1</v>
      </c>
      <c r="M120" s="116">
        <v>0</v>
      </c>
      <c r="N120" s="116">
        <v>1</v>
      </c>
      <c r="O120" s="116">
        <v>1</v>
      </c>
      <c r="P120" s="117">
        <v>19.5</v>
      </c>
      <c r="Q120" s="117">
        <v>15</v>
      </c>
      <c r="R120" s="117">
        <v>4.5</v>
      </c>
      <c r="S120" s="117">
        <v>15</v>
      </c>
      <c r="T120" s="118">
        <v>7</v>
      </c>
      <c r="U120" s="118">
        <v>5</v>
      </c>
      <c r="V120" s="118">
        <v>5</v>
      </c>
      <c r="W120" s="119">
        <f t="shared" si="1"/>
        <v>82</v>
      </c>
      <c r="X120" s="119">
        <f t="shared" si="2"/>
        <v>82</v>
      </c>
    </row>
    <row r="121" spans="1:24">
      <c r="A121" s="304"/>
      <c r="B121" s="8" t="s">
        <v>129</v>
      </c>
      <c r="C121" s="119" t="b">
        <f t="shared" si="0"/>
        <v>0</v>
      </c>
      <c r="D121" s="116">
        <v>1</v>
      </c>
      <c r="E121" s="116">
        <v>1</v>
      </c>
      <c r="F121" s="116">
        <v>1</v>
      </c>
      <c r="G121" s="116">
        <v>1</v>
      </c>
      <c r="H121" s="116">
        <v>1</v>
      </c>
      <c r="I121" s="116">
        <v>1</v>
      </c>
      <c r="J121" s="116">
        <v>1</v>
      </c>
      <c r="K121" s="116">
        <v>1</v>
      </c>
      <c r="L121" s="116">
        <v>1</v>
      </c>
      <c r="M121" s="116">
        <v>0</v>
      </c>
      <c r="N121" s="116">
        <v>1</v>
      </c>
      <c r="O121" s="116">
        <v>1</v>
      </c>
      <c r="P121" s="117">
        <v>19.5</v>
      </c>
      <c r="Q121" s="117">
        <v>16.5</v>
      </c>
      <c r="R121" s="117">
        <v>12</v>
      </c>
      <c r="S121" s="117">
        <v>16.5</v>
      </c>
      <c r="T121" s="118">
        <v>11.5</v>
      </c>
      <c r="U121" s="118">
        <v>5</v>
      </c>
      <c r="V121" s="118">
        <v>5</v>
      </c>
      <c r="W121" s="119">
        <f t="shared" si="1"/>
        <v>97</v>
      </c>
      <c r="X121" s="119">
        <f t="shared" si="2"/>
        <v>97</v>
      </c>
    </row>
    <row r="122" spans="1:24">
      <c r="A122" s="304"/>
      <c r="B122" s="8" t="s">
        <v>130</v>
      </c>
      <c r="C122" s="119" t="b">
        <f t="shared" si="0"/>
        <v>0</v>
      </c>
      <c r="D122" s="116">
        <v>1</v>
      </c>
      <c r="E122" s="116">
        <v>1</v>
      </c>
      <c r="F122" s="116">
        <v>1</v>
      </c>
      <c r="G122" s="116">
        <v>1</v>
      </c>
      <c r="H122" s="116">
        <v>0</v>
      </c>
      <c r="I122" s="116">
        <v>1</v>
      </c>
      <c r="J122" s="116">
        <v>1</v>
      </c>
      <c r="K122" s="116">
        <v>1</v>
      </c>
      <c r="L122" s="116">
        <v>1</v>
      </c>
      <c r="M122" s="116">
        <v>1</v>
      </c>
      <c r="N122" s="116">
        <v>0</v>
      </c>
      <c r="O122" s="116">
        <v>1</v>
      </c>
      <c r="P122" s="117">
        <v>19.5</v>
      </c>
      <c r="Q122" s="117">
        <v>15</v>
      </c>
      <c r="R122" s="117">
        <v>7.5</v>
      </c>
      <c r="S122" s="117">
        <v>13.5</v>
      </c>
      <c r="T122" s="118">
        <v>10.5</v>
      </c>
      <c r="U122" s="118">
        <v>5</v>
      </c>
      <c r="V122" s="118">
        <v>4</v>
      </c>
      <c r="W122" s="119">
        <f t="shared" si="1"/>
        <v>85</v>
      </c>
      <c r="X122" s="119">
        <f t="shared" si="2"/>
        <v>85</v>
      </c>
    </row>
    <row r="123" spans="1:24">
      <c r="A123" s="304"/>
      <c r="B123" s="8" t="s">
        <v>131</v>
      </c>
      <c r="C123" s="119" t="b">
        <f t="shared" si="0"/>
        <v>0</v>
      </c>
      <c r="D123" s="116">
        <v>1</v>
      </c>
      <c r="E123" s="116">
        <v>1</v>
      </c>
      <c r="F123" s="116">
        <v>1</v>
      </c>
      <c r="G123" s="116">
        <v>1</v>
      </c>
      <c r="H123" s="116">
        <v>1</v>
      </c>
      <c r="I123" s="116">
        <v>1</v>
      </c>
      <c r="J123" s="116">
        <v>1</v>
      </c>
      <c r="K123" s="116">
        <v>1</v>
      </c>
      <c r="L123" s="116">
        <v>1</v>
      </c>
      <c r="M123" s="116">
        <v>1</v>
      </c>
      <c r="N123" s="116">
        <v>1</v>
      </c>
      <c r="O123" s="116">
        <v>0</v>
      </c>
      <c r="P123" s="117">
        <v>19.5</v>
      </c>
      <c r="Q123" s="117">
        <v>15</v>
      </c>
      <c r="R123" s="117">
        <v>10.5</v>
      </c>
      <c r="S123" s="117">
        <v>15</v>
      </c>
      <c r="T123" s="118">
        <v>8</v>
      </c>
      <c r="U123" s="118">
        <v>5</v>
      </c>
      <c r="V123" s="118">
        <v>5</v>
      </c>
      <c r="W123" s="119">
        <f t="shared" si="1"/>
        <v>89</v>
      </c>
      <c r="X123" s="119">
        <f t="shared" si="2"/>
        <v>89</v>
      </c>
    </row>
    <row r="124" spans="1:24">
      <c r="A124" s="304"/>
      <c r="B124" s="8" t="s">
        <v>132</v>
      </c>
      <c r="C124" s="119" t="b">
        <f t="shared" si="0"/>
        <v>0</v>
      </c>
      <c r="D124" s="116">
        <v>1</v>
      </c>
      <c r="E124" s="116">
        <v>1</v>
      </c>
      <c r="F124" s="116">
        <v>1</v>
      </c>
      <c r="G124" s="116">
        <v>1</v>
      </c>
      <c r="H124" s="116">
        <v>0</v>
      </c>
      <c r="I124" s="116">
        <v>1</v>
      </c>
      <c r="J124" s="116">
        <v>1</v>
      </c>
      <c r="K124" s="116">
        <v>1</v>
      </c>
      <c r="L124" s="116">
        <v>1</v>
      </c>
      <c r="M124" s="116">
        <v>0</v>
      </c>
      <c r="N124" s="116">
        <v>1</v>
      </c>
      <c r="O124" s="116">
        <v>1</v>
      </c>
      <c r="P124" s="117">
        <v>16.5</v>
      </c>
      <c r="Q124" s="117">
        <v>13.5</v>
      </c>
      <c r="R124" s="117">
        <v>7.5</v>
      </c>
      <c r="S124" s="117">
        <v>13.5</v>
      </c>
      <c r="T124" s="118">
        <v>7</v>
      </c>
      <c r="U124" s="118">
        <v>3</v>
      </c>
      <c r="V124" s="118">
        <v>5</v>
      </c>
      <c r="W124" s="119">
        <f t="shared" si="1"/>
        <v>76</v>
      </c>
      <c r="X124" s="119">
        <f t="shared" si="2"/>
        <v>76</v>
      </c>
    </row>
    <row r="125" spans="1:24">
      <c r="A125" s="304"/>
      <c r="B125" s="8" t="s">
        <v>133</v>
      </c>
      <c r="C125" s="119" t="b">
        <f t="shared" si="0"/>
        <v>0</v>
      </c>
      <c r="D125" s="116">
        <v>1</v>
      </c>
      <c r="E125" s="116">
        <v>1</v>
      </c>
      <c r="F125" s="116">
        <v>1</v>
      </c>
      <c r="G125" s="116">
        <v>1</v>
      </c>
      <c r="H125" s="116">
        <v>1</v>
      </c>
      <c r="I125" s="116">
        <v>1</v>
      </c>
      <c r="J125" s="116">
        <v>1</v>
      </c>
      <c r="K125" s="116">
        <v>1</v>
      </c>
      <c r="L125" s="116">
        <v>1</v>
      </c>
      <c r="M125" s="116">
        <v>1</v>
      </c>
      <c r="N125" s="116">
        <v>1</v>
      </c>
      <c r="O125" s="116">
        <v>0</v>
      </c>
      <c r="P125" s="117">
        <v>18</v>
      </c>
      <c r="Q125" s="117">
        <v>16.5</v>
      </c>
      <c r="R125" s="117">
        <v>10.5</v>
      </c>
      <c r="S125" s="117">
        <v>13.5</v>
      </c>
      <c r="T125" s="118">
        <v>4.5</v>
      </c>
      <c r="U125" s="118">
        <v>5</v>
      </c>
      <c r="V125" s="118">
        <v>5</v>
      </c>
      <c r="W125" s="119">
        <f t="shared" si="1"/>
        <v>84</v>
      </c>
      <c r="X125" s="119">
        <f t="shared" si="2"/>
        <v>84</v>
      </c>
    </row>
    <row r="126" spans="1:24">
      <c r="A126" s="304"/>
      <c r="B126" s="8" t="s">
        <v>134</v>
      </c>
      <c r="C126" s="119" t="b">
        <f t="shared" si="0"/>
        <v>1</v>
      </c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7"/>
      <c r="Q126" s="117"/>
      <c r="R126" s="117"/>
      <c r="S126" s="117"/>
      <c r="T126" s="118"/>
      <c r="U126" s="118"/>
      <c r="V126" s="118"/>
      <c r="W126" s="119" t="str">
        <f t="shared" si="1"/>
        <v/>
      </c>
      <c r="X126" s="119" t="str">
        <f t="shared" si="2"/>
        <v/>
      </c>
    </row>
    <row r="127" spans="1:24">
      <c r="A127" s="304"/>
      <c r="B127" s="8" t="s">
        <v>135</v>
      </c>
      <c r="C127" s="119" t="b">
        <f t="shared" si="0"/>
        <v>0</v>
      </c>
      <c r="D127" s="116">
        <v>2</v>
      </c>
      <c r="E127" s="116">
        <v>2</v>
      </c>
      <c r="F127" s="116">
        <v>2</v>
      </c>
      <c r="G127" s="116">
        <v>1</v>
      </c>
      <c r="H127" s="116">
        <v>1</v>
      </c>
      <c r="I127" s="116">
        <v>1</v>
      </c>
      <c r="J127" s="116">
        <v>2</v>
      </c>
      <c r="K127" s="116">
        <v>2</v>
      </c>
      <c r="L127" s="116">
        <v>2</v>
      </c>
      <c r="M127" s="116">
        <v>0</v>
      </c>
      <c r="N127" s="116">
        <v>0</v>
      </c>
      <c r="O127" s="116">
        <v>1</v>
      </c>
      <c r="P127" s="117">
        <v>19.5</v>
      </c>
      <c r="Q127" s="117">
        <v>16.5</v>
      </c>
      <c r="R127" s="117">
        <v>10.5</v>
      </c>
      <c r="S127" s="117">
        <v>16.5</v>
      </c>
      <c r="T127" s="118">
        <v>9.5</v>
      </c>
      <c r="U127" s="118">
        <v>5</v>
      </c>
      <c r="V127" s="118">
        <v>5</v>
      </c>
      <c r="W127" s="119">
        <f t="shared" si="1"/>
        <v>98.5</v>
      </c>
      <c r="X127" s="119">
        <f t="shared" si="2"/>
        <v>98.5</v>
      </c>
    </row>
    <row r="128" spans="1:24">
      <c r="A128" s="304"/>
      <c r="B128" s="8" t="s">
        <v>136</v>
      </c>
      <c r="C128" s="119" t="b">
        <f t="shared" si="0"/>
        <v>0</v>
      </c>
      <c r="D128" s="116">
        <v>2</v>
      </c>
      <c r="E128" s="116">
        <v>2</v>
      </c>
      <c r="F128" s="116">
        <v>2</v>
      </c>
      <c r="G128" s="116">
        <v>1</v>
      </c>
      <c r="H128" s="116">
        <v>2</v>
      </c>
      <c r="I128" s="116">
        <v>1</v>
      </c>
      <c r="J128" s="116">
        <v>2</v>
      </c>
      <c r="K128" s="116">
        <v>2</v>
      </c>
      <c r="L128" s="116">
        <v>2</v>
      </c>
      <c r="M128" s="116">
        <v>0</v>
      </c>
      <c r="N128" s="116">
        <v>0</v>
      </c>
      <c r="O128" s="116">
        <v>2</v>
      </c>
      <c r="P128" s="117">
        <v>15</v>
      </c>
      <c r="Q128" s="117">
        <v>16.5</v>
      </c>
      <c r="R128" s="117">
        <v>7.5</v>
      </c>
      <c r="S128" s="117">
        <v>16.5</v>
      </c>
      <c r="T128" s="118">
        <v>12</v>
      </c>
      <c r="U128" s="118">
        <v>3</v>
      </c>
      <c r="V128" s="118">
        <v>5</v>
      </c>
      <c r="W128" s="119">
        <f t="shared" si="1"/>
        <v>93.5</v>
      </c>
      <c r="X128" s="119">
        <f t="shared" si="2"/>
        <v>93.5</v>
      </c>
    </row>
    <row r="129" spans="1:24">
      <c r="A129" s="304"/>
      <c r="B129" s="8" t="s">
        <v>137</v>
      </c>
      <c r="C129" s="119" t="b">
        <f t="shared" si="0"/>
        <v>1</v>
      </c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7"/>
      <c r="Q129" s="117"/>
      <c r="R129" s="117"/>
      <c r="S129" s="117"/>
      <c r="T129" s="118"/>
      <c r="U129" s="118"/>
      <c r="V129" s="118"/>
      <c r="W129" s="119" t="str">
        <f t="shared" si="1"/>
        <v/>
      </c>
      <c r="X129" s="119" t="str">
        <f t="shared" si="2"/>
        <v/>
      </c>
    </row>
    <row r="130" spans="1:24">
      <c r="A130" s="304"/>
      <c r="B130" s="8" t="s">
        <v>138</v>
      </c>
      <c r="C130" s="119" t="b">
        <f t="shared" si="0"/>
        <v>1</v>
      </c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7"/>
      <c r="Q130" s="117"/>
      <c r="R130" s="117"/>
      <c r="S130" s="117"/>
      <c r="T130" s="118"/>
      <c r="U130" s="118"/>
      <c r="V130" s="118"/>
      <c r="W130" s="119" t="str">
        <f t="shared" si="1"/>
        <v/>
      </c>
      <c r="X130" s="119" t="str">
        <f t="shared" si="2"/>
        <v/>
      </c>
    </row>
    <row r="131" spans="1:24">
      <c r="A131" s="304"/>
      <c r="B131" s="8" t="s">
        <v>139</v>
      </c>
      <c r="C131" s="119" t="b">
        <f t="shared" si="0"/>
        <v>1</v>
      </c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7"/>
      <c r="Q131" s="117"/>
      <c r="R131" s="117"/>
      <c r="S131" s="117"/>
      <c r="T131" s="118"/>
      <c r="U131" s="118"/>
      <c r="V131" s="118"/>
      <c r="W131" s="119" t="str">
        <f t="shared" si="1"/>
        <v/>
      </c>
      <c r="X131" s="119" t="str">
        <f t="shared" si="2"/>
        <v/>
      </c>
    </row>
    <row r="132" spans="1:24">
      <c r="A132" s="304"/>
      <c r="B132" s="8" t="s">
        <v>140</v>
      </c>
      <c r="C132" s="119" t="b">
        <f t="shared" si="0"/>
        <v>0</v>
      </c>
      <c r="D132" s="116">
        <v>0</v>
      </c>
      <c r="E132" s="116">
        <v>2</v>
      </c>
      <c r="F132" s="116">
        <v>2</v>
      </c>
      <c r="G132" s="116">
        <v>1</v>
      </c>
      <c r="H132" s="116">
        <v>1</v>
      </c>
      <c r="I132" s="116">
        <v>1</v>
      </c>
      <c r="J132" s="116">
        <v>2</v>
      </c>
      <c r="K132" s="116">
        <v>2</v>
      </c>
      <c r="L132" s="116">
        <v>2</v>
      </c>
      <c r="M132" s="116">
        <v>2</v>
      </c>
      <c r="N132" s="116">
        <v>1</v>
      </c>
      <c r="O132" s="116">
        <v>2</v>
      </c>
      <c r="P132" s="117">
        <v>18</v>
      </c>
      <c r="Q132" s="117">
        <v>16.5</v>
      </c>
      <c r="R132" s="117">
        <v>12</v>
      </c>
      <c r="S132" s="117">
        <v>13.5</v>
      </c>
      <c r="T132" s="118">
        <v>2</v>
      </c>
      <c r="U132" s="118">
        <v>5</v>
      </c>
      <c r="V132" s="118">
        <v>4</v>
      </c>
      <c r="W132" s="119">
        <f t="shared" si="1"/>
        <v>89</v>
      </c>
      <c r="X132" s="119">
        <f t="shared" si="2"/>
        <v>89</v>
      </c>
    </row>
    <row r="133" spans="1:24">
      <c r="A133" s="304"/>
      <c r="B133" s="8" t="s">
        <v>141</v>
      </c>
      <c r="C133" s="119" t="b">
        <f t="shared" si="0"/>
        <v>0</v>
      </c>
      <c r="D133" s="116">
        <v>2</v>
      </c>
      <c r="E133" s="116">
        <v>2</v>
      </c>
      <c r="F133" s="116">
        <v>2</v>
      </c>
      <c r="G133" s="116">
        <v>1</v>
      </c>
      <c r="H133" s="116">
        <v>2</v>
      </c>
      <c r="I133" s="116">
        <v>1</v>
      </c>
      <c r="J133" s="116">
        <v>2</v>
      </c>
      <c r="K133" s="116">
        <v>2</v>
      </c>
      <c r="L133" s="116">
        <v>0</v>
      </c>
      <c r="M133" s="116">
        <v>2</v>
      </c>
      <c r="N133" s="116">
        <v>1</v>
      </c>
      <c r="O133" s="116">
        <v>0</v>
      </c>
      <c r="P133" s="117">
        <v>16.5</v>
      </c>
      <c r="Q133" s="117">
        <v>16.5</v>
      </c>
      <c r="R133" s="117">
        <v>10.5</v>
      </c>
      <c r="S133" s="117">
        <v>16.5</v>
      </c>
      <c r="T133" s="118">
        <v>8.5</v>
      </c>
      <c r="U133" s="118">
        <v>5</v>
      </c>
      <c r="V133" s="118">
        <v>4</v>
      </c>
      <c r="W133" s="119">
        <f t="shared" si="1"/>
        <v>94.5</v>
      </c>
      <c r="X133" s="119">
        <f t="shared" si="2"/>
        <v>94.5</v>
      </c>
    </row>
    <row r="134" spans="1:24">
      <c r="A134" s="305"/>
      <c r="B134" s="8" t="s">
        <v>142</v>
      </c>
      <c r="C134" s="119" t="b">
        <f t="shared" si="0"/>
        <v>1</v>
      </c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7"/>
      <c r="Q134" s="117"/>
      <c r="R134" s="117"/>
      <c r="S134" s="117"/>
      <c r="T134" s="118"/>
      <c r="U134" s="118"/>
      <c r="V134" s="118"/>
      <c r="W134" s="119" t="str">
        <f t="shared" si="1"/>
        <v/>
      </c>
      <c r="X134" s="119" t="str">
        <f t="shared" si="2"/>
        <v/>
      </c>
    </row>
    <row r="135" spans="1:24">
      <c r="A135" s="307" t="s">
        <v>143</v>
      </c>
      <c r="B135" s="40" t="s">
        <v>144</v>
      </c>
      <c r="C135" s="119" t="b">
        <f t="shared" si="0"/>
        <v>0</v>
      </c>
      <c r="D135" s="116">
        <v>1</v>
      </c>
      <c r="E135" s="116">
        <v>1</v>
      </c>
      <c r="F135" s="116">
        <v>1</v>
      </c>
      <c r="G135" s="116">
        <v>1</v>
      </c>
      <c r="H135" s="116">
        <v>1</v>
      </c>
      <c r="I135" s="116">
        <v>1</v>
      </c>
      <c r="J135" s="116">
        <v>0</v>
      </c>
      <c r="K135" s="116">
        <v>0</v>
      </c>
      <c r="L135" s="116">
        <v>1</v>
      </c>
      <c r="M135" s="116">
        <v>1</v>
      </c>
      <c r="N135" s="116">
        <v>1</v>
      </c>
      <c r="O135" s="116">
        <v>1</v>
      </c>
      <c r="P135" s="117">
        <v>19.5</v>
      </c>
      <c r="Q135" s="117">
        <v>15</v>
      </c>
      <c r="R135" s="117">
        <v>12</v>
      </c>
      <c r="S135" s="117">
        <v>18</v>
      </c>
      <c r="T135" s="118">
        <v>12</v>
      </c>
      <c r="U135" s="118">
        <v>5</v>
      </c>
      <c r="V135" s="118">
        <v>5</v>
      </c>
      <c r="W135" s="119">
        <f t="shared" si="1"/>
        <v>96.5</v>
      </c>
      <c r="X135" s="119">
        <f t="shared" si="2"/>
        <v>96.5</v>
      </c>
    </row>
    <row r="136" spans="1:24">
      <c r="A136" s="304"/>
      <c r="B136" s="41" t="s">
        <v>145</v>
      </c>
      <c r="C136" s="119" t="b">
        <f t="shared" si="0"/>
        <v>1</v>
      </c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7"/>
      <c r="Q136" s="117"/>
      <c r="R136" s="117"/>
      <c r="S136" s="117"/>
      <c r="T136" s="118"/>
      <c r="U136" s="118"/>
      <c r="V136" s="118"/>
      <c r="W136" s="119" t="str">
        <f t="shared" si="1"/>
        <v/>
      </c>
      <c r="X136" s="119" t="str">
        <f t="shared" si="2"/>
        <v/>
      </c>
    </row>
    <row r="137" spans="1:24">
      <c r="A137" s="304"/>
      <c r="B137" s="40" t="s">
        <v>146</v>
      </c>
      <c r="C137" s="119" t="b">
        <f t="shared" si="0"/>
        <v>0</v>
      </c>
      <c r="D137" s="116">
        <v>2</v>
      </c>
      <c r="E137" s="116">
        <v>2</v>
      </c>
      <c r="F137" s="116">
        <v>2</v>
      </c>
      <c r="G137" s="116">
        <v>1</v>
      </c>
      <c r="H137" s="116">
        <v>2</v>
      </c>
      <c r="I137" s="116">
        <v>1</v>
      </c>
      <c r="J137" s="116">
        <v>2</v>
      </c>
      <c r="K137" s="116">
        <v>0</v>
      </c>
      <c r="L137" s="121">
        <v>2</v>
      </c>
      <c r="M137" s="121">
        <v>2</v>
      </c>
      <c r="N137" s="121">
        <v>1</v>
      </c>
      <c r="O137" s="121">
        <v>0</v>
      </c>
      <c r="P137" s="117">
        <v>15</v>
      </c>
      <c r="Q137" s="117">
        <v>13.5</v>
      </c>
      <c r="R137" s="117">
        <v>7.5</v>
      </c>
      <c r="S137" s="117">
        <v>16.5</v>
      </c>
      <c r="T137" s="118">
        <v>8.5</v>
      </c>
      <c r="U137" s="118">
        <v>4</v>
      </c>
      <c r="V137" s="118">
        <v>5</v>
      </c>
      <c r="W137" s="119">
        <f t="shared" si="1"/>
        <v>87</v>
      </c>
      <c r="X137" s="119">
        <f t="shared" si="2"/>
        <v>87</v>
      </c>
    </row>
    <row r="138" spans="1:24">
      <c r="A138" s="304"/>
      <c r="B138" s="41" t="s">
        <v>148</v>
      </c>
      <c r="C138" s="119" t="b">
        <f t="shared" si="0"/>
        <v>1</v>
      </c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8"/>
      <c r="U138" s="118"/>
      <c r="V138" s="118"/>
      <c r="W138" s="119" t="str">
        <f t="shared" si="1"/>
        <v/>
      </c>
      <c r="X138" s="119" t="str">
        <f t="shared" si="2"/>
        <v/>
      </c>
    </row>
    <row r="139" spans="1:24">
      <c r="A139" s="304"/>
      <c r="B139" s="41" t="s">
        <v>149</v>
      </c>
      <c r="C139" s="119" t="b">
        <f t="shared" si="0"/>
        <v>1</v>
      </c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7"/>
      <c r="Q139" s="117"/>
      <c r="R139" s="117"/>
      <c r="S139" s="117"/>
      <c r="T139" s="118"/>
      <c r="U139" s="118"/>
      <c r="V139" s="118"/>
      <c r="W139" s="119" t="str">
        <f t="shared" si="1"/>
        <v/>
      </c>
      <c r="X139" s="119" t="str">
        <f t="shared" si="2"/>
        <v/>
      </c>
    </row>
    <row r="140" spans="1:24">
      <c r="A140" s="304"/>
      <c r="B140" s="40" t="s">
        <v>150</v>
      </c>
      <c r="C140" s="119" t="b">
        <f t="shared" si="0"/>
        <v>0</v>
      </c>
      <c r="D140" s="116">
        <v>1</v>
      </c>
      <c r="E140" s="116">
        <v>1</v>
      </c>
      <c r="F140" s="116">
        <v>1</v>
      </c>
      <c r="G140" s="116">
        <v>1</v>
      </c>
      <c r="H140" s="116">
        <v>1</v>
      </c>
      <c r="I140" s="116">
        <v>1</v>
      </c>
      <c r="J140" s="116">
        <v>0</v>
      </c>
      <c r="K140" s="116">
        <v>1</v>
      </c>
      <c r="L140" s="116">
        <v>0</v>
      </c>
      <c r="M140" s="116">
        <v>0</v>
      </c>
      <c r="N140" s="116">
        <v>1</v>
      </c>
      <c r="O140" s="116">
        <v>1</v>
      </c>
      <c r="P140" s="117">
        <v>13.5</v>
      </c>
      <c r="Q140" s="117">
        <v>12</v>
      </c>
      <c r="R140" s="117">
        <v>3</v>
      </c>
      <c r="S140" s="117">
        <v>12</v>
      </c>
      <c r="T140" s="118">
        <v>8</v>
      </c>
      <c r="U140" s="118">
        <v>1</v>
      </c>
      <c r="V140" s="118">
        <v>3</v>
      </c>
      <c r="W140" s="119">
        <f t="shared" si="1"/>
        <v>61.5</v>
      </c>
      <c r="X140" s="119">
        <f t="shared" si="2"/>
        <v>61.5</v>
      </c>
    </row>
    <row r="141" spans="1:24">
      <c r="A141" s="304"/>
      <c r="B141" s="40" t="s">
        <v>151</v>
      </c>
      <c r="C141" s="119" t="b">
        <f t="shared" si="0"/>
        <v>0</v>
      </c>
      <c r="D141" s="116">
        <v>1</v>
      </c>
      <c r="E141" s="116">
        <v>1</v>
      </c>
      <c r="F141" s="116">
        <v>1</v>
      </c>
      <c r="G141" s="116">
        <v>1</v>
      </c>
      <c r="H141" s="116">
        <v>1</v>
      </c>
      <c r="I141" s="116">
        <v>1</v>
      </c>
      <c r="J141" s="116">
        <v>1</v>
      </c>
      <c r="K141" s="116">
        <v>1</v>
      </c>
      <c r="L141" s="116">
        <v>1</v>
      </c>
      <c r="M141" s="116">
        <v>0</v>
      </c>
      <c r="N141" s="116">
        <v>1</v>
      </c>
      <c r="O141" s="116">
        <v>0</v>
      </c>
      <c r="P141" s="117">
        <v>18</v>
      </c>
      <c r="Q141" s="117">
        <v>16.5</v>
      </c>
      <c r="R141" s="117">
        <v>9</v>
      </c>
      <c r="S141" s="117">
        <v>15</v>
      </c>
      <c r="T141" s="118">
        <v>7</v>
      </c>
      <c r="U141" s="118">
        <v>5</v>
      </c>
      <c r="V141" s="118">
        <v>5</v>
      </c>
      <c r="W141" s="119">
        <f t="shared" si="1"/>
        <v>85.5</v>
      </c>
      <c r="X141" s="119">
        <f t="shared" si="2"/>
        <v>85.5</v>
      </c>
    </row>
    <row r="142" spans="1:24">
      <c r="A142" s="304"/>
      <c r="B142" s="40" t="s">
        <v>152</v>
      </c>
      <c r="C142" s="119" t="b">
        <f t="shared" si="0"/>
        <v>0</v>
      </c>
      <c r="D142" s="116">
        <v>2</v>
      </c>
      <c r="E142" s="116">
        <v>2</v>
      </c>
      <c r="F142" s="116">
        <v>2</v>
      </c>
      <c r="G142" s="116">
        <v>1</v>
      </c>
      <c r="H142" s="116">
        <v>2</v>
      </c>
      <c r="I142" s="116">
        <v>1</v>
      </c>
      <c r="J142" s="116">
        <v>2</v>
      </c>
      <c r="K142" s="116">
        <v>2</v>
      </c>
      <c r="L142" s="121">
        <v>2</v>
      </c>
      <c r="M142" s="121">
        <v>0</v>
      </c>
      <c r="N142" s="121">
        <v>1</v>
      </c>
      <c r="O142" s="121">
        <v>2</v>
      </c>
      <c r="P142" s="117">
        <v>18</v>
      </c>
      <c r="Q142" s="117">
        <v>13.5</v>
      </c>
      <c r="R142" s="117">
        <v>9</v>
      </c>
      <c r="S142" s="117">
        <v>15</v>
      </c>
      <c r="T142" s="118">
        <v>11</v>
      </c>
      <c r="U142" s="118">
        <v>2</v>
      </c>
      <c r="V142" s="118">
        <v>5</v>
      </c>
      <c r="W142" s="119">
        <f t="shared" si="1"/>
        <v>92.5</v>
      </c>
      <c r="X142" s="119">
        <f t="shared" si="2"/>
        <v>92.5</v>
      </c>
    </row>
    <row r="143" spans="1:24">
      <c r="A143" s="304"/>
      <c r="B143" s="40" t="s">
        <v>153</v>
      </c>
      <c r="C143" s="119" t="b">
        <f t="shared" si="0"/>
        <v>0</v>
      </c>
      <c r="D143" s="116">
        <v>0</v>
      </c>
      <c r="E143" s="116">
        <v>2</v>
      </c>
      <c r="F143" s="116">
        <v>2</v>
      </c>
      <c r="G143" s="116">
        <v>1</v>
      </c>
      <c r="H143" s="116">
        <v>2</v>
      </c>
      <c r="I143" s="116">
        <v>1</v>
      </c>
      <c r="J143" s="116">
        <v>2</v>
      </c>
      <c r="K143" s="116">
        <v>2</v>
      </c>
      <c r="L143" s="121">
        <v>2</v>
      </c>
      <c r="M143" s="121">
        <v>0</v>
      </c>
      <c r="N143" s="121">
        <v>1</v>
      </c>
      <c r="O143" s="121">
        <v>2</v>
      </c>
      <c r="P143" s="117">
        <v>18</v>
      </c>
      <c r="Q143" s="117">
        <v>16.5</v>
      </c>
      <c r="R143" s="117">
        <v>12</v>
      </c>
      <c r="S143" s="117">
        <v>15</v>
      </c>
      <c r="T143" s="118">
        <v>8</v>
      </c>
      <c r="U143" s="118">
        <v>5</v>
      </c>
      <c r="V143" s="118">
        <v>5</v>
      </c>
      <c r="W143" s="119">
        <f t="shared" si="1"/>
        <v>96.5</v>
      </c>
      <c r="X143" s="119">
        <f t="shared" si="2"/>
        <v>96.5</v>
      </c>
    </row>
    <row r="144" spans="1:24">
      <c r="A144" s="304"/>
      <c r="B144" s="40" t="s">
        <v>154</v>
      </c>
      <c r="C144" s="119" t="b">
        <f t="shared" si="0"/>
        <v>0</v>
      </c>
      <c r="D144" s="116">
        <v>2</v>
      </c>
      <c r="E144" s="116">
        <v>2</v>
      </c>
      <c r="F144" s="116">
        <v>2</v>
      </c>
      <c r="G144" s="116">
        <v>1</v>
      </c>
      <c r="H144" s="116">
        <v>2</v>
      </c>
      <c r="I144" s="116">
        <v>1</v>
      </c>
      <c r="J144" s="116">
        <v>2</v>
      </c>
      <c r="K144" s="116">
        <v>2</v>
      </c>
      <c r="L144" s="121">
        <v>2</v>
      </c>
      <c r="M144" s="121">
        <v>2</v>
      </c>
      <c r="N144" s="121">
        <v>1</v>
      </c>
      <c r="O144" s="121">
        <v>2</v>
      </c>
      <c r="P144" s="117">
        <v>19.5</v>
      </c>
      <c r="Q144" s="117">
        <v>16.5</v>
      </c>
      <c r="R144" s="117">
        <v>10.5</v>
      </c>
      <c r="S144" s="117">
        <v>18</v>
      </c>
      <c r="T144" s="118">
        <v>12</v>
      </c>
      <c r="U144" s="118">
        <v>5</v>
      </c>
      <c r="V144" s="118">
        <v>5</v>
      </c>
      <c r="W144" s="119">
        <f t="shared" si="1"/>
        <v>107.5</v>
      </c>
      <c r="X144" s="119">
        <f t="shared" si="2"/>
        <v>100</v>
      </c>
    </row>
    <row r="145" spans="1:24">
      <c r="A145" s="304"/>
      <c r="B145" s="40" t="s">
        <v>155</v>
      </c>
      <c r="C145" s="119" t="b">
        <f t="shared" si="0"/>
        <v>0</v>
      </c>
      <c r="D145" s="116">
        <v>1</v>
      </c>
      <c r="E145" s="116">
        <v>1</v>
      </c>
      <c r="F145" s="116">
        <v>1</v>
      </c>
      <c r="G145" s="116">
        <v>1</v>
      </c>
      <c r="H145" s="116">
        <v>1</v>
      </c>
      <c r="I145" s="116">
        <v>1</v>
      </c>
      <c r="J145" s="116">
        <v>1</v>
      </c>
      <c r="K145" s="116">
        <v>0</v>
      </c>
      <c r="L145" s="116">
        <v>1</v>
      </c>
      <c r="M145" s="116">
        <v>1</v>
      </c>
      <c r="N145" s="116">
        <v>1</v>
      </c>
      <c r="O145" s="116">
        <v>0</v>
      </c>
      <c r="P145" s="117">
        <v>18</v>
      </c>
      <c r="Q145" s="117">
        <v>16.5</v>
      </c>
      <c r="R145" s="117">
        <v>9</v>
      </c>
      <c r="S145" s="117">
        <v>10.5</v>
      </c>
      <c r="T145" s="118">
        <v>9.5</v>
      </c>
      <c r="U145" s="118">
        <v>5</v>
      </c>
      <c r="V145" s="118">
        <v>5</v>
      </c>
      <c r="W145" s="119">
        <f t="shared" si="1"/>
        <v>83.5</v>
      </c>
      <c r="X145" s="119">
        <f t="shared" si="2"/>
        <v>83.5</v>
      </c>
    </row>
    <row r="146" spans="1:24">
      <c r="A146" s="304"/>
      <c r="B146" s="41" t="s">
        <v>156</v>
      </c>
      <c r="C146" s="119" t="b">
        <f t="shared" si="0"/>
        <v>1</v>
      </c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7"/>
      <c r="Q146" s="117"/>
      <c r="R146" s="117"/>
      <c r="S146" s="117"/>
      <c r="T146" s="118"/>
      <c r="U146" s="118"/>
      <c r="V146" s="118"/>
      <c r="W146" s="119" t="str">
        <f t="shared" si="1"/>
        <v/>
      </c>
      <c r="X146" s="119" t="str">
        <f t="shared" si="2"/>
        <v/>
      </c>
    </row>
    <row r="147" spans="1:24">
      <c r="A147" s="304"/>
      <c r="B147" s="40" t="s">
        <v>157</v>
      </c>
      <c r="C147" s="119" t="b">
        <f t="shared" si="0"/>
        <v>0</v>
      </c>
      <c r="D147" s="116">
        <v>2</v>
      </c>
      <c r="E147" s="116">
        <v>2</v>
      </c>
      <c r="F147" s="116">
        <v>2</v>
      </c>
      <c r="G147" s="116">
        <v>1</v>
      </c>
      <c r="H147" s="116">
        <v>2</v>
      </c>
      <c r="I147" s="116">
        <v>1</v>
      </c>
      <c r="J147" s="116">
        <v>2</v>
      </c>
      <c r="K147" s="116">
        <v>2</v>
      </c>
      <c r="L147" s="116">
        <v>2</v>
      </c>
      <c r="M147" s="116">
        <v>0</v>
      </c>
      <c r="N147" s="116">
        <v>1</v>
      </c>
      <c r="O147" s="116">
        <v>1</v>
      </c>
      <c r="P147" s="117">
        <v>16.5</v>
      </c>
      <c r="Q147" s="117">
        <v>16.5</v>
      </c>
      <c r="R147" s="117">
        <v>12</v>
      </c>
      <c r="S147" s="117">
        <v>12</v>
      </c>
      <c r="T147" s="118">
        <v>11</v>
      </c>
      <c r="U147" s="118">
        <v>5</v>
      </c>
      <c r="V147" s="118">
        <v>5</v>
      </c>
      <c r="W147" s="119">
        <f t="shared" si="1"/>
        <v>96</v>
      </c>
      <c r="X147" s="119">
        <f t="shared" si="2"/>
        <v>96</v>
      </c>
    </row>
    <row r="148" spans="1:24">
      <c r="A148" s="304"/>
      <c r="B148" s="40" t="s">
        <v>158</v>
      </c>
      <c r="C148" s="119" t="b">
        <f t="shared" si="0"/>
        <v>0</v>
      </c>
      <c r="D148" s="116">
        <v>1</v>
      </c>
      <c r="E148" s="116">
        <v>2</v>
      </c>
      <c r="F148" s="116">
        <v>2</v>
      </c>
      <c r="G148" s="116">
        <v>1</v>
      </c>
      <c r="H148" s="116">
        <v>2</v>
      </c>
      <c r="I148" s="116">
        <v>1</v>
      </c>
      <c r="J148" s="116">
        <v>2</v>
      </c>
      <c r="K148" s="116">
        <v>2</v>
      </c>
      <c r="L148" s="121">
        <v>2</v>
      </c>
      <c r="M148" s="121">
        <v>2</v>
      </c>
      <c r="N148" s="121">
        <v>1</v>
      </c>
      <c r="O148" s="121">
        <v>2</v>
      </c>
      <c r="P148" s="117">
        <v>19.5</v>
      </c>
      <c r="Q148" s="117">
        <v>16.5</v>
      </c>
      <c r="R148" s="117">
        <v>12</v>
      </c>
      <c r="S148" s="117">
        <v>16.5</v>
      </c>
      <c r="T148" s="118">
        <v>12</v>
      </c>
      <c r="U148" s="118">
        <v>5</v>
      </c>
      <c r="V148" s="118">
        <v>5</v>
      </c>
      <c r="W148" s="119">
        <f t="shared" si="1"/>
        <v>106.5</v>
      </c>
      <c r="X148" s="119">
        <f t="shared" si="2"/>
        <v>100</v>
      </c>
    </row>
    <row r="149" spans="1:24">
      <c r="A149" s="308"/>
      <c r="B149" s="40" t="s">
        <v>159</v>
      </c>
      <c r="C149" s="122" t="b">
        <f t="shared" si="0"/>
        <v>0</v>
      </c>
      <c r="D149" s="121">
        <v>1</v>
      </c>
      <c r="E149" s="121">
        <v>1</v>
      </c>
      <c r="F149" s="121">
        <v>1</v>
      </c>
      <c r="G149" s="121">
        <v>1</v>
      </c>
      <c r="H149" s="121">
        <v>1</v>
      </c>
      <c r="I149" s="121">
        <v>1</v>
      </c>
      <c r="J149" s="121">
        <v>1</v>
      </c>
      <c r="K149" s="121">
        <v>1</v>
      </c>
      <c r="L149" s="121">
        <v>1</v>
      </c>
      <c r="M149" s="121">
        <v>0</v>
      </c>
      <c r="N149" s="121">
        <v>1</v>
      </c>
      <c r="O149" s="121">
        <v>1</v>
      </c>
      <c r="P149" s="123">
        <v>18</v>
      </c>
      <c r="Q149" s="123">
        <v>15</v>
      </c>
      <c r="R149" s="123">
        <v>10.5</v>
      </c>
      <c r="S149" s="117">
        <v>15</v>
      </c>
      <c r="T149" s="118">
        <v>8</v>
      </c>
      <c r="U149" s="118">
        <v>0</v>
      </c>
      <c r="V149" s="118">
        <v>5</v>
      </c>
      <c r="W149" s="119">
        <f t="shared" si="1"/>
        <v>82.5</v>
      </c>
      <c r="X149" s="119">
        <f t="shared" si="2"/>
        <v>82.5</v>
      </c>
    </row>
    <row r="150" spans="1:24">
      <c r="A150" s="309"/>
      <c r="B150" s="40" t="s">
        <v>160</v>
      </c>
      <c r="C150" s="124" t="b">
        <f t="shared" si="0"/>
        <v>0</v>
      </c>
      <c r="D150" s="121">
        <v>2</v>
      </c>
      <c r="E150" s="121">
        <v>2</v>
      </c>
      <c r="F150" s="121">
        <v>2</v>
      </c>
      <c r="G150" s="121">
        <v>1</v>
      </c>
      <c r="H150" s="121">
        <v>2</v>
      </c>
      <c r="I150" s="121">
        <v>1</v>
      </c>
      <c r="J150" s="121">
        <v>2</v>
      </c>
      <c r="K150" s="121">
        <v>2</v>
      </c>
      <c r="L150" s="121">
        <v>2</v>
      </c>
      <c r="M150" s="121">
        <v>0</v>
      </c>
      <c r="N150" s="121">
        <v>1</v>
      </c>
      <c r="O150" s="121">
        <v>2</v>
      </c>
      <c r="P150" s="123">
        <v>19.5</v>
      </c>
      <c r="Q150" s="123">
        <v>15</v>
      </c>
      <c r="R150" s="123">
        <v>12</v>
      </c>
      <c r="S150" s="117">
        <v>13.5</v>
      </c>
      <c r="T150" s="118">
        <v>12</v>
      </c>
      <c r="U150" s="118">
        <v>5</v>
      </c>
      <c r="V150" s="118">
        <v>4</v>
      </c>
      <c r="W150" s="119">
        <f t="shared" si="1"/>
        <v>100</v>
      </c>
      <c r="X150" s="119">
        <f t="shared" si="2"/>
        <v>100</v>
      </c>
    </row>
    <row r="151" spans="1:24">
      <c r="A151" s="308"/>
      <c r="B151" s="40" t="s">
        <v>161</v>
      </c>
      <c r="C151" s="122" t="b">
        <f t="shared" si="0"/>
        <v>0</v>
      </c>
      <c r="D151" s="121">
        <v>1</v>
      </c>
      <c r="E151" s="121">
        <v>1</v>
      </c>
      <c r="F151" s="121">
        <v>1</v>
      </c>
      <c r="G151" s="121">
        <v>1</v>
      </c>
      <c r="H151" s="121">
        <v>1</v>
      </c>
      <c r="I151" s="121">
        <v>1</v>
      </c>
      <c r="J151" s="121">
        <v>1</v>
      </c>
      <c r="K151" s="121">
        <v>1</v>
      </c>
      <c r="L151" s="121">
        <v>1</v>
      </c>
      <c r="M151" s="121">
        <v>0</v>
      </c>
      <c r="N151" s="121">
        <v>1</v>
      </c>
      <c r="O151" s="121">
        <v>1</v>
      </c>
      <c r="P151" s="123">
        <v>16.5</v>
      </c>
      <c r="Q151" s="123">
        <v>15</v>
      </c>
      <c r="R151" s="123">
        <v>9</v>
      </c>
      <c r="S151" s="117">
        <v>13.5</v>
      </c>
      <c r="T151" s="118">
        <v>12</v>
      </c>
      <c r="U151" s="118">
        <v>5</v>
      </c>
      <c r="V151" s="118">
        <v>5</v>
      </c>
      <c r="W151" s="119">
        <f t="shared" si="1"/>
        <v>87</v>
      </c>
      <c r="X151" s="119">
        <f t="shared" si="2"/>
        <v>87</v>
      </c>
    </row>
    <row r="152" spans="1:24">
      <c r="A152" s="309"/>
      <c r="B152" s="40" t="s">
        <v>162</v>
      </c>
      <c r="C152" s="124" t="b">
        <f t="shared" si="0"/>
        <v>0</v>
      </c>
      <c r="D152" s="121">
        <v>2</v>
      </c>
      <c r="E152" s="121">
        <v>2</v>
      </c>
      <c r="F152" s="121">
        <v>2</v>
      </c>
      <c r="G152" s="121">
        <v>1</v>
      </c>
      <c r="H152" s="121">
        <v>2</v>
      </c>
      <c r="I152" s="121">
        <v>1</v>
      </c>
      <c r="J152" s="121">
        <v>2</v>
      </c>
      <c r="K152" s="121">
        <v>2</v>
      </c>
      <c r="L152" s="121">
        <v>2</v>
      </c>
      <c r="M152" s="121">
        <v>0</v>
      </c>
      <c r="N152" s="121">
        <v>1</v>
      </c>
      <c r="O152" s="121">
        <v>2</v>
      </c>
      <c r="P152" s="123">
        <v>16.5</v>
      </c>
      <c r="Q152" s="123">
        <v>15</v>
      </c>
      <c r="R152" s="123">
        <v>7.5</v>
      </c>
      <c r="S152" s="117">
        <v>16.5</v>
      </c>
      <c r="T152" s="118">
        <v>11</v>
      </c>
      <c r="U152" s="118">
        <v>5</v>
      </c>
      <c r="V152" s="118">
        <v>3</v>
      </c>
      <c r="W152" s="119">
        <f t="shared" si="1"/>
        <v>93.5</v>
      </c>
      <c r="X152" s="119">
        <f t="shared" si="2"/>
        <v>93.5</v>
      </c>
    </row>
    <row r="153" spans="1:24" hidden="1">
      <c r="A153" s="308"/>
      <c r="B153" s="40" t="s">
        <v>163</v>
      </c>
      <c r="C153" s="122" t="b">
        <f t="shared" si="0"/>
        <v>1</v>
      </c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7"/>
      <c r="Q153" s="117"/>
      <c r="R153" s="117"/>
      <c r="S153" s="117"/>
      <c r="T153" s="118"/>
      <c r="U153" s="118"/>
      <c r="V153" s="118"/>
      <c r="W153" s="119" t="str">
        <f t="shared" si="1"/>
        <v/>
      </c>
      <c r="X153" s="119" t="str">
        <f t="shared" si="2"/>
        <v/>
      </c>
    </row>
    <row r="154" spans="1:24" hidden="1">
      <c r="A154" s="309"/>
      <c r="B154" s="41" t="s">
        <v>164</v>
      </c>
      <c r="C154" s="124" t="b">
        <f t="shared" si="0"/>
        <v>1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7"/>
      <c r="Q154" s="117"/>
      <c r="R154" s="117"/>
      <c r="S154" s="117"/>
      <c r="T154" s="118"/>
      <c r="U154" s="118"/>
      <c r="V154" s="118"/>
      <c r="W154" s="119" t="str">
        <f t="shared" si="1"/>
        <v/>
      </c>
      <c r="X154" s="119" t="str">
        <f t="shared" si="2"/>
        <v/>
      </c>
    </row>
    <row r="155" spans="1:24">
      <c r="A155" s="308"/>
      <c r="B155" s="40" t="s">
        <v>165</v>
      </c>
      <c r="C155" s="122" t="b">
        <f t="shared" si="0"/>
        <v>0</v>
      </c>
      <c r="D155" s="121">
        <v>1</v>
      </c>
      <c r="E155" s="121">
        <v>1</v>
      </c>
      <c r="F155" s="121">
        <v>1</v>
      </c>
      <c r="G155" s="121">
        <v>0</v>
      </c>
      <c r="H155" s="121">
        <v>1</v>
      </c>
      <c r="I155" s="121">
        <v>1</v>
      </c>
      <c r="J155" s="121">
        <v>1</v>
      </c>
      <c r="K155" s="121">
        <v>1</v>
      </c>
      <c r="L155" s="121">
        <v>1</v>
      </c>
      <c r="M155" s="121">
        <v>1</v>
      </c>
      <c r="N155" s="121">
        <v>0</v>
      </c>
      <c r="O155" s="121">
        <v>0</v>
      </c>
      <c r="P155" s="123">
        <v>18</v>
      </c>
      <c r="Q155" s="123">
        <v>13.5</v>
      </c>
      <c r="R155" s="123">
        <v>7.5</v>
      </c>
      <c r="S155" s="117">
        <v>13.5</v>
      </c>
      <c r="T155" s="118">
        <v>5</v>
      </c>
      <c r="U155" s="118">
        <v>5</v>
      </c>
      <c r="V155" s="118">
        <v>5</v>
      </c>
      <c r="W155" s="119">
        <f t="shared" si="1"/>
        <v>76.5</v>
      </c>
      <c r="X155" s="119">
        <f t="shared" si="2"/>
        <v>76.5</v>
      </c>
    </row>
    <row r="156" spans="1:24">
      <c r="A156" s="309"/>
      <c r="B156" s="40" t="s">
        <v>166</v>
      </c>
      <c r="C156" s="124" t="b">
        <f t="shared" si="0"/>
        <v>0</v>
      </c>
      <c r="D156" s="121">
        <v>2</v>
      </c>
      <c r="E156" s="121">
        <v>2</v>
      </c>
      <c r="F156" s="121">
        <v>2</v>
      </c>
      <c r="G156" s="121">
        <v>1</v>
      </c>
      <c r="H156" s="121">
        <v>2</v>
      </c>
      <c r="I156" s="121">
        <v>1</v>
      </c>
      <c r="J156" s="121">
        <v>2</v>
      </c>
      <c r="K156" s="121">
        <v>2</v>
      </c>
      <c r="L156" s="121">
        <v>2</v>
      </c>
      <c r="M156" s="121">
        <v>0</v>
      </c>
      <c r="N156" s="121">
        <v>1</v>
      </c>
      <c r="O156" s="121">
        <v>2</v>
      </c>
      <c r="P156" s="123">
        <v>15</v>
      </c>
      <c r="Q156" s="123">
        <v>16.5</v>
      </c>
      <c r="R156" s="123">
        <v>6</v>
      </c>
      <c r="S156" s="117">
        <v>16.5</v>
      </c>
      <c r="T156" s="118">
        <v>10</v>
      </c>
      <c r="U156" s="118">
        <v>5</v>
      </c>
      <c r="V156" s="118">
        <v>5</v>
      </c>
      <c r="W156" s="119">
        <f t="shared" si="1"/>
        <v>93</v>
      </c>
      <c r="X156" s="119">
        <f t="shared" si="2"/>
        <v>93</v>
      </c>
    </row>
    <row r="157" spans="1:24">
      <c r="A157" s="308"/>
      <c r="B157" s="40" t="s">
        <v>167</v>
      </c>
      <c r="C157" s="122" t="b">
        <f t="shared" si="0"/>
        <v>0</v>
      </c>
      <c r="D157" s="121">
        <v>2</v>
      </c>
      <c r="E157" s="121">
        <v>2</v>
      </c>
      <c r="F157" s="121">
        <v>2</v>
      </c>
      <c r="G157" s="121">
        <v>0</v>
      </c>
      <c r="H157" s="121">
        <v>2</v>
      </c>
      <c r="I157" s="121">
        <v>1</v>
      </c>
      <c r="J157" s="121">
        <v>2</v>
      </c>
      <c r="K157" s="121">
        <v>2</v>
      </c>
      <c r="L157" s="121">
        <v>2</v>
      </c>
      <c r="M157" s="121">
        <v>2</v>
      </c>
      <c r="N157" s="121">
        <v>0</v>
      </c>
      <c r="O157" s="121">
        <v>0</v>
      </c>
      <c r="P157" s="123">
        <v>19.5</v>
      </c>
      <c r="Q157" s="123">
        <v>16.5</v>
      </c>
      <c r="R157" s="123">
        <v>6</v>
      </c>
      <c r="S157" s="117">
        <v>15</v>
      </c>
      <c r="T157" s="118">
        <v>10.5</v>
      </c>
      <c r="U157" s="118">
        <v>5</v>
      </c>
      <c r="V157" s="118">
        <v>5</v>
      </c>
      <c r="W157" s="119">
        <f t="shared" si="1"/>
        <v>94.5</v>
      </c>
      <c r="X157" s="119">
        <f t="shared" si="2"/>
        <v>94.5</v>
      </c>
    </row>
    <row r="158" spans="1:24">
      <c r="A158" s="309"/>
      <c r="B158" s="40" t="s">
        <v>168</v>
      </c>
      <c r="C158" s="124" t="b">
        <f t="shared" si="0"/>
        <v>0</v>
      </c>
      <c r="D158" s="121">
        <v>2</v>
      </c>
      <c r="E158" s="121">
        <v>2</v>
      </c>
      <c r="F158" s="121">
        <v>2</v>
      </c>
      <c r="G158" s="121">
        <v>1</v>
      </c>
      <c r="H158" s="121">
        <v>2</v>
      </c>
      <c r="I158" s="121">
        <v>1</v>
      </c>
      <c r="J158" s="121">
        <v>2</v>
      </c>
      <c r="K158" s="121">
        <v>2</v>
      </c>
      <c r="L158" s="121">
        <v>2</v>
      </c>
      <c r="M158" s="121">
        <v>2</v>
      </c>
      <c r="N158" s="121">
        <v>1</v>
      </c>
      <c r="O158" s="121">
        <v>0</v>
      </c>
      <c r="P158" s="123">
        <v>16.5</v>
      </c>
      <c r="Q158" s="123">
        <v>13.5</v>
      </c>
      <c r="R158" s="123">
        <v>9</v>
      </c>
      <c r="S158" s="117">
        <v>16.5</v>
      </c>
      <c r="T158" s="118">
        <v>8</v>
      </c>
      <c r="U158" s="118">
        <v>5</v>
      </c>
      <c r="V158" s="118">
        <v>5</v>
      </c>
      <c r="W158" s="119">
        <f t="shared" si="1"/>
        <v>92.5</v>
      </c>
      <c r="X158" s="119">
        <f t="shared" si="2"/>
        <v>92.5</v>
      </c>
    </row>
    <row r="159" spans="1:24">
      <c r="A159" s="308"/>
      <c r="B159" s="40" t="s">
        <v>169</v>
      </c>
      <c r="C159" s="122" t="b">
        <f t="shared" si="0"/>
        <v>0</v>
      </c>
      <c r="D159" s="121">
        <v>2</v>
      </c>
      <c r="E159" s="121">
        <v>2</v>
      </c>
      <c r="F159" s="121">
        <v>2</v>
      </c>
      <c r="G159" s="121">
        <v>1</v>
      </c>
      <c r="H159" s="121">
        <v>2</v>
      </c>
      <c r="I159" s="121">
        <v>1</v>
      </c>
      <c r="J159" s="121">
        <v>2</v>
      </c>
      <c r="K159" s="121">
        <v>2</v>
      </c>
      <c r="L159" s="121">
        <v>2</v>
      </c>
      <c r="M159" s="121">
        <v>2</v>
      </c>
      <c r="N159" s="121">
        <v>1</v>
      </c>
      <c r="O159" s="121">
        <v>2</v>
      </c>
      <c r="P159" s="123">
        <v>18</v>
      </c>
      <c r="Q159" s="123">
        <v>15</v>
      </c>
      <c r="R159" s="123">
        <v>9</v>
      </c>
      <c r="S159" s="117">
        <v>15</v>
      </c>
      <c r="T159" s="118">
        <v>12</v>
      </c>
      <c r="U159" s="118">
        <v>5</v>
      </c>
      <c r="V159" s="118">
        <v>5</v>
      </c>
      <c r="W159" s="119">
        <f t="shared" si="1"/>
        <v>100</v>
      </c>
      <c r="X159" s="119">
        <f t="shared" si="2"/>
        <v>100</v>
      </c>
    </row>
    <row r="160" spans="1:24">
      <c r="A160" s="309"/>
      <c r="B160" s="40" t="s">
        <v>170</v>
      </c>
      <c r="C160" s="124" t="b">
        <f t="shared" si="0"/>
        <v>0</v>
      </c>
      <c r="D160" s="121">
        <v>2</v>
      </c>
      <c r="E160" s="121">
        <v>2</v>
      </c>
      <c r="F160" s="121">
        <v>2</v>
      </c>
      <c r="G160" s="121">
        <v>1</v>
      </c>
      <c r="H160" s="121">
        <v>2</v>
      </c>
      <c r="I160" s="121">
        <v>1</v>
      </c>
      <c r="J160" s="121">
        <v>2</v>
      </c>
      <c r="K160" s="121">
        <v>2</v>
      </c>
      <c r="L160" s="121">
        <v>2</v>
      </c>
      <c r="M160" s="121">
        <v>2</v>
      </c>
      <c r="N160" s="121">
        <v>1</v>
      </c>
      <c r="O160" s="121">
        <v>0</v>
      </c>
      <c r="P160" s="123">
        <v>18</v>
      </c>
      <c r="Q160" s="123">
        <v>16.5</v>
      </c>
      <c r="R160" s="123">
        <v>6</v>
      </c>
      <c r="S160" s="117">
        <v>15</v>
      </c>
      <c r="T160" s="118">
        <v>8</v>
      </c>
      <c r="U160" s="118">
        <v>5</v>
      </c>
      <c r="V160" s="118">
        <v>5</v>
      </c>
      <c r="W160" s="119">
        <f t="shared" si="1"/>
        <v>92.5</v>
      </c>
      <c r="X160" s="119">
        <f t="shared" si="2"/>
        <v>92.5</v>
      </c>
    </row>
    <row r="161" spans="1:24">
      <c r="A161" s="308"/>
      <c r="B161" s="40" t="s">
        <v>171</v>
      </c>
      <c r="C161" s="122" t="b">
        <f t="shared" si="0"/>
        <v>0</v>
      </c>
      <c r="D161" s="121">
        <v>1</v>
      </c>
      <c r="E161" s="121">
        <v>1</v>
      </c>
      <c r="F161" s="121">
        <v>1</v>
      </c>
      <c r="G161" s="121">
        <v>1</v>
      </c>
      <c r="H161" s="121">
        <v>0</v>
      </c>
      <c r="I161" s="121">
        <v>1</v>
      </c>
      <c r="J161" s="121">
        <v>1</v>
      </c>
      <c r="K161" s="121">
        <v>1</v>
      </c>
      <c r="L161" s="121">
        <v>1</v>
      </c>
      <c r="M161" s="121">
        <v>1</v>
      </c>
      <c r="N161" s="121">
        <v>1</v>
      </c>
      <c r="O161" s="121">
        <v>0</v>
      </c>
      <c r="P161" s="123">
        <v>18</v>
      </c>
      <c r="Q161" s="123">
        <v>16.5</v>
      </c>
      <c r="R161" s="123">
        <v>6</v>
      </c>
      <c r="S161" s="117">
        <v>15</v>
      </c>
      <c r="T161" s="118">
        <v>9.5</v>
      </c>
      <c r="U161" s="118">
        <v>5</v>
      </c>
      <c r="V161" s="118">
        <v>5</v>
      </c>
      <c r="W161" s="119">
        <f t="shared" si="1"/>
        <v>85</v>
      </c>
      <c r="X161" s="119">
        <f t="shared" si="2"/>
        <v>85</v>
      </c>
    </row>
    <row r="162" spans="1:24">
      <c r="A162" s="309"/>
      <c r="B162" s="40" t="s">
        <v>172</v>
      </c>
      <c r="C162" s="124" t="b">
        <f t="shared" si="0"/>
        <v>0</v>
      </c>
      <c r="D162" s="121">
        <v>2</v>
      </c>
      <c r="E162" s="121">
        <v>2</v>
      </c>
      <c r="F162" s="121">
        <v>2</v>
      </c>
      <c r="G162" s="121">
        <v>1</v>
      </c>
      <c r="H162" s="121">
        <v>2</v>
      </c>
      <c r="I162" s="121">
        <v>1</v>
      </c>
      <c r="J162" s="121">
        <v>2</v>
      </c>
      <c r="K162" s="121">
        <v>2</v>
      </c>
      <c r="L162" s="121">
        <v>2</v>
      </c>
      <c r="M162" s="121">
        <v>0</v>
      </c>
      <c r="N162" s="121">
        <v>1</v>
      </c>
      <c r="O162" s="121">
        <v>2</v>
      </c>
      <c r="P162" s="123">
        <v>19.5</v>
      </c>
      <c r="Q162" s="123">
        <v>15</v>
      </c>
      <c r="R162" s="123">
        <v>9</v>
      </c>
      <c r="S162" s="117">
        <v>15</v>
      </c>
      <c r="T162" s="118">
        <v>11</v>
      </c>
      <c r="U162" s="118">
        <v>5</v>
      </c>
      <c r="V162" s="118">
        <v>5</v>
      </c>
      <c r="W162" s="119">
        <f t="shared" si="1"/>
        <v>98.5</v>
      </c>
      <c r="X162" s="119">
        <f t="shared" si="2"/>
        <v>98.5</v>
      </c>
    </row>
    <row r="163" spans="1:24">
      <c r="A163" s="308"/>
      <c r="B163" s="40" t="s">
        <v>173</v>
      </c>
      <c r="C163" s="122" t="b">
        <f t="shared" si="0"/>
        <v>0</v>
      </c>
      <c r="D163" s="121">
        <v>2</v>
      </c>
      <c r="E163" s="121">
        <v>2</v>
      </c>
      <c r="F163" s="121">
        <v>2</v>
      </c>
      <c r="G163" s="121">
        <v>1</v>
      </c>
      <c r="H163" s="121">
        <v>2</v>
      </c>
      <c r="I163" s="121">
        <v>1</v>
      </c>
      <c r="J163" s="121">
        <v>2</v>
      </c>
      <c r="K163" s="121">
        <v>2</v>
      </c>
      <c r="L163" s="121">
        <v>2</v>
      </c>
      <c r="M163" s="121">
        <v>0</v>
      </c>
      <c r="N163" s="121">
        <v>1</v>
      </c>
      <c r="O163" s="121">
        <v>2</v>
      </c>
      <c r="P163" s="123">
        <v>18</v>
      </c>
      <c r="Q163" s="123">
        <v>16.5</v>
      </c>
      <c r="R163" s="123">
        <v>12</v>
      </c>
      <c r="S163" s="117">
        <v>16.5</v>
      </c>
      <c r="T163" s="118">
        <v>10.5</v>
      </c>
      <c r="U163" s="118">
        <v>5</v>
      </c>
      <c r="V163" s="118">
        <v>5</v>
      </c>
      <c r="W163" s="119">
        <f t="shared" si="1"/>
        <v>102.5</v>
      </c>
      <c r="X163" s="119">
        <f t="shared" si="2"/>
        <v>100</v>
      </c>
    </row>
    <row r="164" spans="1:24">
      <c r="A164" s="309"/>
      <c r="B164" s="40" t="s">
        <v>174</v>
      </c>
      <c r="C164" s="124" t="b">
        <f t="shared" si="0"/>
        <v>0</v>
      </c>
      <c r="D164" s="121">
        <v>2</v>
      </c>
      <c r="E164" s="121">
        <v>2</v>
      </c>
      <c r="F164" s="121">
        <v>2</v>
      </c>
      <c r="G164" s="121">
        <v>1</v>
      </c>
      <c r="H164" s="121">
        <v>2</v>
      </c>
      <c r="I164" s="121">
        <v>1</v>
      </c>
      <c r="J164" s="121">
        <v>2</v>
      </c>
      <c r="K164" s="121">
        <v>2</v>
      </c>
      <c r="L164" s="121">
        <v>2</v>
      </c>
      <c r="M164" s="121">
        <v>0</v>
      </c>
      <c r="N164" s="121">
        <v>1</v>
      </c>
      <c r="O164" s="121">
        <v>2</v>
      </c>
      <c r="P164" s="123">
        <v>16.5</v>
      </c>
      <c r="Q164" s="123">
        <v>13.5</v>
      </c>
      <c r="R164" s="123">
        <v>4.5</v>
      </c>
      <c r="S164" s="117">
        <v>12</v>
      </c>
      <c r="T164" s="118">
        <v>7.5</v>
      </c>
      <c r="U164" s="118">
        <v>3</v>
      </c>
      <c r="V164" s="118">
        <v>4</v>
      </c>
      <c r="W164" s="119">
        <f t="shared" si="1"/>
        <v>80</v>
      </c>
      <c r="X164" s="119">
        <f t="shared" si="2"/>
        <v>80</v>
      </c>
    </row>
    <row r="165" spans="1:24">
      <c r="A165" s="308"/>
      <c r="B165" s="40" t="s">
        <v>175</v>
      </c>
      <c r="C165" s="122" t="b">
        <f t="shared" si="0"/>
        <v>0</v>
      </c>
      <c r="D165" s="121">
        <v>2</v>
      </c>
      <c r="E165" s="121">
        <v>2</v>
      </c>
      <c r="F165" s="121">
        <v>2</v>
      </c>
      <c r="G165" s="121">
        <v>1</v>
      </c>
      <c r="H165" s="121">
        <v>2</v>
      </c>
      <c r="I165" s="121">
        <v>1</v>
      </c>
      <c r="J165" s="121">
        <v>2</v>
      </c>
      <c r="K165" s="121">
        <v>2</v>
      </c>
      <c r="L165" s="121">
        <v>2</v>
      </c>
      <c r="M165" s="121">
        <v>2</v>
      </c>
      <c r="N165" s="121">
        <v>1</v>
      </c>
      <c r="O165" s="121">
        <v>2</v>
      </c>
      <c r="P165" s="123">
        <v>19.5</v>
      </c>
      <c r="Q165" s="123">
        <v>16.5</v>
      </c>
      <c r="R165" s="123">
        <v>12</v>
      </c>
      <c r="S165" s="117">
        <v>15</v>
      </c>
      <c r="T165" s="118">
        <v>12</v>
      </c>
      <c r="U165" s="118">
        <v>5</v>
      </c>
      <c r="V165" s="118">
        <v>5</v>
      </c>
      <c r="W165" s="119">
        <f t="shared" si="1"/>
        <v>106</v>
      </c>
      <c r="X165" s="119">
        <f t="shared" si="2"/>
        <v>100</v>
      </c>
    </row>
    <row r="166" spans="1:24">
      <c r="A166" s="309"/>
      <c r="B166" s="40" t="s">
        <v>176</v>
      </c>
      <c r="C166" s="124" t="b">
        <f t="shared" si="0"/>
        <v>0</v>
      </c>
      <c r="D166" s="121">
        <v>1</v>
      </c>
      <c r="E166" s="121">
        <v>1</v>
      </c>
      <c r="F166" s="121">
        <v>1</v>
      </c>
      <c r="G166" s="121">
        <v>1</v>
      </c>
      <c r="H166" s="121">
        <v>1</v>
      </c>
      <c r="I166" s="121">
        <v>1</v>
      </c>
      <c r="J166" s="121">
        <v>1</v>
      </c>
      <c r="K166" s="121">
        <v>1</v>
      </c>
      <c r="L166" s="121">
        <v>1</v>
      </c>
      <c r="M166" s="121">
        <v>0</v>
      </c>
      <c r="N166" s="121">
        <v>1</v>
      </c>
      <c r="O166" s="121">
        <v>1</v>
      </c>
      <c r="P166" s="123">
        <v>19.5</v>
      </c>
      <c r="Q166" s="123">
        <v>16.5</v>
      </c>
      <c r="R166" s="123">
        <v>9</v>
      </c>
      <c r="S166" s="117">
        <v>13.5</v>
      </c>
      <c r="T166" s="118">
        <v>11</v>
      </c>
      <c r="U166" s="118">
        <v>5</v>
      </c>
      <c r="V166" s="118">
        <v>4</v>
      </c>
      <c r="W166" s="119">
        <f t="shared" si="1"/>
        <v>89.5</v>
      </c>
      <c r="X166" s="119">
        <f t="shared" si="2"/>
        <v>89.5</v>
      </c>
    </row>
    <row r="167" spans="1:24">
      <c r="A167" s="308"/>
      <c r="B167" s="40" t="s">
        <v>177</v>
      </c>
      <c r="C167" s="122" t="b">
        <f t="shared" si="0"/>
        <v>0</v>
      </c>
      <c r="D167" s="121">
        <v>2</v>
      </c>
      <c r="E167" s="121">
        <v>2</v>
      </c>
      <c r="F167" s="121">
        <v>2</v>
      </c>
      <c r="G167" s="121">
        <v>1</v>
      </c>
      <c r="H167" s="121">
        <v>2</v>
      </c>
      <c r="I167" s="121">
        <v>1</v>
      </c>
      <c r="J167" s="121">
        <v>2</v>
      </c>
      <c r="K167" s="121">
        <v>2</v>
      </c>
      <c r="L167" s="121">
        <v>2</v>
      </c>
      <c r="M167" s="121">
        <v>2</v>
      </c>
      <c r="N167" s="121">
        <v>1</v>
      </c>
      <c r="O167" s="121">
        <v>2</v>
      </c>
      <c r="P167" s="123">
        <v>18</v>
      </c>
      <c r="Q167" s="123">
        <v>16.5</v>
      </c>
      <c r="R167" s="123">
        <v>12</v>
      </c>
      <c r="S167" s="117">
        <v>16.5</v>
      </c>
      <c r="T167" s="118">
        <v>12</v>
      </c>
      <c r="U167" s="118">
        <v>5</v>
      </c>
      <c r="V167" s="118">
        <v>5</v>
      </c>
      <c r="W167" s="119">
        <f t="shared" si="1"/>
        <v>106</v>
      </c>
      <c r="X167" s="119">
        <f t="shared" si="2"/>
        <v>100</v>
      </c>
    </row>
    <row r="168" spans="1:24">
      <c r="A168" s="309"/>
      <c r="B168" s="40" t="s">
        <v>178</v>
      </c>
      <c r="C168" s="124" t="b">
        <f t="shared" si="0"/>
        <v>0</v>
      </c>
      <c r="D168" s="121">
        <v>1</v>
      </c>
      <c r="E168" s="121">
        <v>1</v>
      </c>
      <c r="F168" s="121">
        <v>1</v>
      </c>
      <c r="G168" s="121">
        <v>1</v>
      </c>
      <c r="H168" s="121">
        <v>1</v>
      </c>
      <c r="I168" s="121">
        <v>1</v>
      </c>
      <c r="J168" s="121">
        <v>1</v>
      </c>
      <c r="K168" s="121">
        <v>1</v>
      </c>
      <c r="L168" s="121">
        <v>1</v>
      </c>
      <c r="M168" s="121">
        <v>0</v>
      </c>
      <c r="N168" s="121">
        <v>1</v>
      </c>
      <c r="O168" s="121">
        <v>1</v>
      </c>
      <c r="P168" s="123">
        <v>18</v>
      </c>
      <c r="Q168" s="123">
        <v>16.5</v>
      </c>
      <c r="R168" s="123">
        <v>12</v>
      </c>
      <c r="S168" s="117">
        <v>15</v>
      </c>
      <c r="T168" s="118">
        <v>11</v>
      </c>
      <c r="U168" s="118">
        <v>5</v>
      </c>
      <c r="V168" s="118">
        <v>5</v>
      </c>
      <c r="W168" s="119">
        <f t="shared" si="1"/>
        <v>93.5</v>
      </c>
      <c r="X168" s="119">
        <f t="shared" si="2"/>
        <v>93.5</v>
      </c>
    </row>
    <row r="169" spans="1:24">
      <c r="A169" s="308"/>
      <c r="B169" s="40" t="s">
        <v>179</v>
      </c>
      <c r="C169" s="122" t="b">
        <f t="shared" si="0"/>
        <v>0</v>
      </c>
      <c r="D169" s="121">
        <v>0</v>
      </c>
      <c r="E169" s="121">
        <v>1</v>
      </c>
      <c r="F169" s="121">
        <v>1</v>
      </c>
      <c r="G169" s="121">
        <v>1</v>
      </c>
      <c r="H169" s="121">
        <v>1</v>
      </c>
      <c r="I169" s="121">
        <v>1</v>
      </c>
      <c r="J169" s="121">
        <v>0</v>
      </c>
      <c r="K169" s="121">
        <v>0</v>
      </c>
      <c r="L169" s="121">
        <v>1</v>
      </c>
      <c r="M169" s="121">
        <v>1</v>
      </c>
      <c r="N169" s="121">
        <v>1</v>
      </c>
      <c r="O169" s="121">
        <v>1</v>
      </c>
      <c r="P169" s="123">
        <v>10.5</v>
      </c>
      <c r="Q169" s="123">
        <v>16.5</v>
      </c>
      <c r="R169" s="123">
        <v>7.5</v>
      </c>
      <c r="S169" s="117">
        <v>15</v>
      </c>
      <c r="T169" s="118">
        <v>9.5</v>
      </c>
      <c r="U169" s="118">
        <v>5</v>
      </c>
      <c r="V169" s="118">
        <v>5</v>
      </c>
      <c r="W169" s="119">
        <f t="shared" si="1"/>
        <v>78</v>
      </c>
      <c r="X169" s="119">
        <f t="shared" si="2"/>
        <v>78</v>
      </c>
    </row>
    <row r="170" spans="1:24" hidden="1">
      <c r="A170" s="309"/>
      <c r="B170" s="41" t="s">
        <v>180</v>
      </c>
      <c r="C170" s="124" t="b">
        <f t="shared" si="0"/>
        <v>1</v>
      </c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25"/>
      <c r="Q170" s="124"/>
      <c r="R170" s="124"/>
      <c r="S170" s="117"/>
      <c r="T170" s="118"/>
      <c r="U170" s="118"/>
      <c r="V170" s="118"/>
      <c r="W170" s="119" t="str">
        <f t="shared" si="1"/>
        <v/>
      </c>
      <c r="X170" s="119" t="str">
        <f t="shared" si="2"/>
        <v/>
      </c>
    </row>
    <row r="171" spans="1:24">
      <c r="A171" s="304"/>
      <c r="B171" s="40" t="s">
        <v>181</v>
      </c>
      <c r="C171" s="119" t="b">
        <f t="shared" si="0"/>
        <v>0</v>
      </c>
      <c r="D171" s="116">
        <v>2</v>
      </c>
      <c r="E171" s="116">
        <v>2</v>
      </c>
      <c r="F171" s="116">
        <v>2</v>
      </c>
      <c r="G171" s="116">
        <v>1</v>
      </c>
      <c r="H171" s="116">
        <v>2</v>
      </c>
      <c r="I171" s="116">
        <v>1</v>
      </c>
      <c r="J171" s="116">
        <v>2</v>
      </c>
      <c r="K171" s="116">
        <v>2</v>
      </c>
      <c r="L171" s="116">
        <v>2</v>
      </c>
      <c r="M171" s="116">
        <v>0</v>
      </c>
      <c r="N171" s="116">
        <v>1</v>
      </c>
      <c r="O171" s="116">
        <v>2</v>
      </c>
      <c r="P171" s="117">
        <v>18</v>
      </c>
      <c r="Q171" s="117">
        <v>15</v>
      </c>
      <c r="R171" s="117">
        <v>9</v>
      </c>
      <c r="S171" s="117">
        <v>16.5</v>
      </c>
      <c r="T171" s="118">
        <v>10</v>
      </c>
      <c r="U171" s="118">
        <v>5</v>
      </c>
      <c r="V171" s="118">
        <v>5</v>
      </c>
      <c r="W171" s="119">
        <f t="shared" si="1"/>
        <v>97.5</v>
      </c>
      <c r="X171" s="119">
        <f t="shared" si="2"/>
        <v>97.5</v>
      </c>
    </row>
    <row r="172" spans="1:24">
      <c r="A172" s="304"/>
      <c r="B172" s="40" t="s">
        <v>182</v>
      </c>
      <c r="C172" s="119" t="b">
        <f t="shared" si="0"/>
        <v>0</v>
      </c>
      <c r="D172" s="116">
        <v>2</v>
      </c>
      <c r="E172" s="116">
        <v>2</v>
      </c>
      <c r="F172" s="116">
        <v>2</v>
      </c>
      <c r="G172" s="116">
        <v>1</v>
      </c>
      <c r="H172" s="116">
        <v>2</v>
      </c>
      <c r="I172" s="116">
        <v>1</v>
      </c>
      <c r="J172" s="116">
        <v>2</v>
      </c>
      <c r="K172" s="116">
        <v>2</v>
      </c>
      <c r="L172" s="116">
        <v>2</v>
      </c>
      <c r="M172" s="116">
        <v>2</v>
      </c>
      <c r="N172" s="116">
        <v>1</v>
      </c>
      <c r="O172" s="116">
        <v>2</v>
      </c>
      <c r="P172" s="117">
        <v>18</v>
      </c>
      <c r="Q172" s="117">
        <v>16.5</v>
      </c>
      <c r="R172" s="117">
        <v>9</v>
      </c>
      <c r="S172" s="117">
        <v>15</v>
      </c>
      <c r="T172" s="118">
        <v>11.5</v>
      </c>
      <c r="U172" s="118">
        <v>5</v>
      </c>
      <c r="V172" s="118">
        <v>5</v>
      </c>
      <c r="W172" s="119">
        <f t="shared" si="1"/>
        <v>101</v>
      </c>
      <c r="X172" s="119">
        <f t="shared" si="2"/>
        <v>100</v>
      </c>
    </row>
    <row r="173" spans="1:24">
      <c r="A173" s="304"/>
      <c r="B173" s="40" t="s">
        <v>184</v>
      </c>
      <c r="C173" s="119" t="b">
        <f t="shared" si="0"/>
        <v>0</v>
      </c>
      <c r="D173" s="116">
        <v>0</v>
      </c>
      <c r="E173" s="116">
        <v>1</v>
      </c>
      <c r="F173" s="116">
        <v>1</v>
      </c>
      <c r="G173" s="116">
        <v>1</v>
      </c>
      <c r="H173" s="116">
        <v>1</v>
      </c>
      <c r="I173" s="116">
        <v>1</v>
      </c>
      <c r="J173" s="116">
        <v>1</v>
      </c>
      <c r="K173" s="116">
        <v>1</v>
      </c>
      <c r="L173" s="116">
        <v>0</v>
      </c>
      <c r="M173" s="116">
        <v>1</v>
      </c>
      <c r="N173" s="116">
        <v>0</v>
      </c>
      <c r="O173" s="116">
        <v>1</v>
      </c>
      <c r="P173" s="117">
        <v>7.5</v>
      </c>
      <c r="Q173" s="117">
        <v>10.5</v>
      </c>
      <c r="R173" s="117">
        <v>7.5</v>
      </c>
      <c r="S173" s="117">
        <v>7.5</v>
      </c>
      <c r="T173" s="118">
        <v>5</v>
      </c>
      <c r="U173" s="118">
        <v>1</v>
      </c>
      <c r="V173" s="118">
        <v>0</v>
      </c>
      <c r="W173" s="119">
        <f t="shared" si="1"/>
        <v>48</v>
      </c>
      <c r="X173" s="119">
        <f t="shared" si="2"/>
        <v>48</v>
      </c>
    </row>
    <row r="174" spans="1:24">
      <c r="A174" s="304"/>
      <c r="B174" s="40" t="s">
        <v>185</v>
      </c>
      <c r="C174" s="119" t="b">
        <f t="shared" si="0"/>
        <v>0</v>
      </c>
      <c r="D174" s="116">
        <v>1</v>
      </c>
      <c r="E174" s="116">
        <v>1</v>
      </c>
      <c r="F174" s="116">
        <v>1</v>
      </c>
      <c r="G174" s="116">
        <v>1</v>
      </c>
      <c r="H174" s="116">
        <v>1</v>
      </c>
      <c r="I174" s="116">
        <v>1</v>
      </c>
      <c r="J174" s="116">
        <v>1</v>
      </c>
      <c r="K174" s="116">
        <v>1</v>
      </c>
      <c r="L174" s="116">
        <v>1</v>
      </c>
      <c r="M174" s="116">
        <v>1</v>
      </c>
      <c r="N174" s="116">
        <v>1</v>
      </c>
      <c r="O174" s="116">
        <v>1</v>
      </c>
      <c r="P174" s="117">
        <v>12</v>
      </c>
      <c r="Q174" s="117">
        <v>15</v>
      </c>
      <c r="R174" s="117">
        <v>9</v>
      </c>
      <c r="S174" s="117">
        <v>16.5</v>
      </c>
      <c r="T174" s="118">
        <v>7.5</v>
      </c>
      <c r="U174" s="118">
        <v>3</v>
      </c>
      <c r="V174" s="118">
        <v>4</v>
      </c>
      <c r="W174" s="119">
        <f t="shared" si="1"/>
        <v>79</v>
      </c>
      <c r="X174" s="119">
        <f t="shared" si="2"/>
        <v>79</v>
      </c>
    </row>
    <row r="175" spans="1:24">
      <c r="A175" s="305"/>
      <c r="B175" s="40" t="s">
        <v>186</v>
      </c>
      <c r="C175" s="119" t="b">
        <f t="shared" si="0"/>
        <v>0</v>
      </c>
      <c r="D175" s="116">
        <v>1</v>
      </c>
      <c r="E175" s="116">
        <v>1</v>
      </c>
      <c r="F175" s="116">
        <v>1</v>
      </c>
      <c r="G175" s="116">
        <v>1</v>
      </c>
      <c r="H175" s="116">
        <v>1</v>
      </c>
      <c r="I175" s="116">
        <v>1</v>
      </c>
      <c r="J175" s="116">
        <v>1</v>
      </c>
      <c r="K175" s="116">
        <v>1</v>
      </c>
      <c r="L175" s="116">
        <v>1</v>
      </c>
      <c r="M175" s="116">
        <v>1</v>
      </c>
      <c r="N175" s="116">
        <v>1</v>
      </c>
      <c r="O175" s="116">
        <v>1</v>
      </c>
      <c r="P175" s="117">
        <v>18</v>
      </c>
      <c r="Q175" s="117">
        <v>16.5</v>
      </c>
      <c r="R175" s="117">
        <v>9</v>
      </c>
      <c r="S175" s="117">
        <v>15</v>
      </c>
      <c r="T175" s="118">
        <v>8</v>
      </c>
      <c r="U175" s="118">
        <v>5</v>
      </c>
      <c r="V175" s="118">
        <v>4</v>
      </c>
      <c r="W175" s="119">
        <f t="shared" si="1"/>
        <v>87.5</v>
      </c>
      <c r="X175" s="119">
        <f t="shared" si="2"/>
        <v>87.5</v>
      </c>
    </row>
    <row r="176" spans="1:24" ht="12.75">
      <c r="B176" s="15" t="s">
        <v>324</v>
      </c>
      <c r="C176" s="14">
        <f>AVERAGEIF(X3:X175,"&lt;&gt;")</f>
        <v>91.069852941176464</v>
      </c>
    </row>
    <row r="177" spans="2:3" ht="12.75">
      <c r="B177" s="15" t="s">
        <v>325</v>
      </c>
      <c r="C177" s="60">
        <f>COUNTIF(C3:C175, "True")</f>
        <v>37</v>
      </c>
    </row>
    <row r="179" spans="2:3" ht="12.75">
      <c r="B179" s="11" t="s">
        <v>309</v>
      </c>
      <c r="C179" s="15"/>
    </row>
    <row r="180" spans="2:3" ht="12.75">
      <c r="B180" s="9" t="s">
        <v>310</v>
      </c>
      <c r="C180" s="9" t="s">
        <v>311</v>
      </c>
    </row>
    <row r="181" spans="2:3" ht="12.75">
      <c r="B181" s="9" t="s">
        <v>312</v>
      </c>
      <c r="C181" s="51">
        <f>COUNTIFS(W3:W175,"&gt;=0",W3:W175,"&lt;10", D3:D175, "&lt;&gt;None")</f>
        <v>0</v>
      </c>
    </row>
    <row r="182" spans="2:3" ht="12.75">
      <c r="B182" s="9" t="s">
        <v>313</v>
      </c>
      <c r="C182" s="51">
        <f>COUNTIFS(W3:W175,"&gt;=10",W3:W175,"&lt;20")</f>
        <v>0</v>
      </c>
    </row>
    <row r="183" spans="2:3" ht="12.75">
      <c r="B183" s="9" t="s">
        <v>314</v>
      </c>
      <c r="C183" s="51">
        <f>COUNTIFS(W3:W175,"&gt;=20",W3:W175,"&lt;30")</f>
        <v>0</v>
      </c>
    </row>
    <row r="184" spans="2:3" ht="12.75">
      <c r="B184" s="9" t="s">
        <v>315</v>
      </c>
      <c r="C184" s="51">
        <f>COUNTIFS(W3:W175,"&gt;=30",W3:W175,"&lt;40")</f>
        <v>0</v>
      </c>
    </row>
    <row r="185" spans="2:3" ht="12.75">
      <c r="B185" s="9" t="s">
        <v>316</v>
      </c>
      <c r="C185" s="51">
        <f>COUNTIFS(W3:W175,"&gt;=40",W3:W175,"&lt;50")</f>
        <v>1</v>
      </c>
    </row>
    <row r="186" spans="2:3" ht="12.75">
      <c r="B186" s="9" t="s">
        <v>317</v>
      </c>
      <c r="C186" s="51">
        <f>COUNTIFS(W3:W175,"&gt;=50",W3:W175,"&lt;60")</f>
        <v>0</v>
      </c>
    </row>
    <row r="187" spans="2:3" ht="12.75">
      <c r="B187" s="9" t="s">
        <v>318</v>
      </c>
      <c r="C187" s="51">
        <f>COUNTIFS(W3:W175,"&gt;=60",W3:W175,"&lt;70")</f>
        <v>3</v>
      </c>
    </row>
    <row r="188" spans="2:3" ht="12.75">
      <c r="B188" s="9" t="s">
        <v>319</v>
      </c>
      <c r="C188" s="51">
        <f>COUNTIFS(W3:W175,"&gt;=70",W3:W175,"&lt;80")</f>
        <v>11</v>
      </c>
    </row>
    <row r="189" spans="2:3" ht="12.75">
      <c r="B189" s="9" t="s">
        <v>320</v>
      </c>
      <c r="C189" s="51">
        <f>COUNTIFS(W3:W175,"&gt;=80",W3:W175,"&lt;90")</f>
        <v>41</v>
      </c>
    </row>
    <row r="190" spans="2:3" ht="12.75">
      <c r="B190" s="9" t="s">
        <v>321</v>
      </c>
      <c r="C190" s="51">
        <f>COUNTIFS(W3:W175,"&gt;=90",W3:W175,"&lt;100")</f>
        <v>52</v>
      </c>
    </row>
    <row r="191" spans="2:3" ht="12.75">
      <c r="B191" s="12" t="s">
        <v>434</v>
      </c>
      <c r="C191" s="51">
        <f>COUNTIFS(W3:W175,"&gt;=100")</f>
        <v>28</v>
      </c>
    </row>
  </sheetData>
  <mergeCells count="16">
    <mergeCell ref="W1:W2"/>
    <mergeCell ref="X1:X2"/>
    <mergeCell ref="A119:A134"/>
    <mergeCell ref="A135:A175"/>
    <mergeCell ref="A1:A2"/>
    <mergeCell ref="A3:A22"/>
    <mergeCell ref="A23:A42"/>
    <mergeCell ref="A43:A62"/>
    <mergeCell ref="A63:A82"/>
    <mergeCell ref="A83:A102"/>
    <mergeCell ref="A103:A118"/>
    <mergeCell ref="B1:B2"/>
    <mergeCell ref="C1:C2"/>
    <mergeCell ref="D1:O1"/>
    <mergeCell ref="P1:S1"/>
    <mergeCell ref="T1:V1"/>
  </mergeCells>
  <phoneticPr fontId="17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S1000"/>
  <sheetViews>
    <sheetView topLeftCell="A98" workbookViewId="0">
      <selection activeCell="L113" sqref="L113"/>
    </sheetView>
  </sheetViews>
  <sheetFormatPr defaultColWidth="12.59765625" defaultRowHeight="15.75" customHeight="1"/>
  <sheetData>
    <row r="1" spans="1:19" ht="15.75" customHeight="1">
      <c r="A1" s="292" t="s">
        <v>0</v>
      </c>
      <c r="B1" s="292" t="s">
        <v>2</v>
      </c>
      <c r="C1" s="292" t="s">
        <v>2</v>
      </c>
      <c r="D1" s="325" t="s">
        <v>301</v>
      </c>
      <c r="E1" s="325" t="s">
        <v>435</v>
      </c>
      <c r="F1" s="325" t="s">
        <v>232</v>
      </c>
      <c r="G1" s="325" t="s">
        <v>233</v>
      </c>
      <c r="H1" s="325" t="s">
        <v>234</v>
      </c>
      <c r="I1" s="325" t="s">
        <v>235</v>
      </c>
      <c r="J1" s="325" t="s">
        <v>236</v>
      </c>
      <c r="K1" s="325" t="s">
        <v>362</v>
      </c>
      <c r="L1" s="325" t="s">
        <v>436</v>
      </c>
      <c r="M1" s="325" t="s">
        <v>238</v>
      </c>
      <c r="N1" s="325" t="s">
        <v>239</v>
      </c>
      <c r="O1" s="325" t="s">
        <v>240</v>
      </c>
      <c r="P1" s="325" t="s">
        <v>241</v>
      </c>
      <c r="Q1" s="355" t="s">
        <v>230</v>
      </c>
      <c r="R1" s="355"/>
      <c r="S1" s="355"/>
    </row>
    <row r="2" spans="1:19" ht="15.75" customHeight="1">
      <c r="A2" s="292"/>
      <c r="B2" s="292"/>
      <c r="C2" s="292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130" t="s">
        <v>302</v>
      </c>
      <c r="R2" s="130" t="s">
        <v>244</v>
      </c>
      <c r="S2" s="131" t="s">
        <v>437</v>
      </c>
    </row>
    <row r="3" spans="1:19" ht="15.75" customHeight="1">
      <c r="A3" s="293" t="s">
        <v>3</v>
      </c>
      <c r="B3" s="132" t="s">
        <v>4</v>
      </c>
      <c r="C3" s="133" t="s">
        <v>4</v>
      </c>
      <c r="D3" s="134" t="s">
        <v>246</v>
      </c>
      <c r="E3" s="134" t="b">
        <v>0</v>
      </c>
      <c r="F3" s="135"/>
      <c r="G3" s="134" t="s">
        <v>247</v>
      </c>
      <c r="H3" s="134" t="s">
        <v>247</v>
      </c>
      <c r="I3" s="134" t="s">
        <v>247</v>
      </c>
      <c r="J3" s="134" t="s">
        <v>247</v>
      </c>
      <c r="K3" s="134" t="s">
        <v>247</v>
      </c>
      <c r="L3" s="134">
        <v>10</v>
      </c>
      <c r="M3" s="134">
        <v>574842.01749999996</v>
      </c>
      <c r="N3" s="134">
        <v>193893</v>
      </c>
      <c r="O3" s="136">
        <v>2.16109E+18</v>
      </c>
      <c r="P3" s="134">
        <v>128</v>
      </c>
      <c r="Q3" s="137">
        <v>70</v>
      </c>
      <c r="R3" s="137">
        <v>1.57</v>
      </c>
      <c r="S3" s="138">
        <v>71.569999999999993</v>
      </c>
    </row>
    <row r="4" spans="1:19" ht="15.75" customHeight="1">
      <c r="A4" s="293"/>
      <c r="B4" s="132" t="s">
        <v>5</v>
      </c>
      <c r="C4" s="133" t="s">
        <v>5</v>
      </c>
      <c r="D4" s="134" t="s">
        <v>246</v>
      </c>
      <c r="E4" s="134" t="b">
        <v>0</v>
      </c>
      <c r="F4" s="135"/>
      <c r="G4" s="134" t="s">
        <v>247</v>
      </c>
      <c r="H4" s="134" t="s">
        <v>247</v>
      </c>
      <c r="I4" s="134" t="s">
        <v>247</v>
      </c>
      <c r="J4" s="134" t="s">
        <v>247</v>
      </c>
      <c r="K4" s="134" t="s">
        <v>247</v>
      </c>
      <c r="L4" s="134">
        <v>7</v>
      </c>
      <c r="M4" s="134">
        <v>227132.3388</v>
      </c>
      <c r="N4" s="134">
        <v>121439</v>
      </c>
      <c r="O4" s="136">
        <v>1.64131E+17</v>
      </c>
      <c r="P4" s="134">
        <v>113</v>
      </c>
      <c r="Q4" s="137">
        <v>70</v>
      </c>
      <c r="R4" s="137">
        <v>4.93</v>
      </c>
      <c r="S4" s="138">
        <v>74.930000000000007</v>
      </c>
    </row>
    <row r="5" spans="1:19" ht="15.75" customHeight="1">
      <c r="A5" s="293"/>
      <c r="B5" s="132" t="s">
        <v>6</v>
      </c>
      <c r="C5" s="133" t="s">
        <v>6</v>
      </c>
      <c r="D5" s="134" t="s">
        <v>246</v>
      </c>
      <c r="E5" s="134" t="b">
        <v>0</v>
      </c>
      <c r="F5" s="135"/>
      <c r="G5" s="134" t="s">
        <v>247</v>
      </c>
      <c r="H5" s="134" t="s">
        <v>247</v>
      </c>
      <c r="I5" s="134" t="s">
        <v>247</v>
      </c>
      <c r="J5" s="134" t="s">
        <v>247</v>
      </c>
      <c r="K5" s="134" t="s">
        <v>247</v>
      </c>
      <c r="L5" s="134">
        <v>4.8</v>
      </c>
      <c r="M5" s="134">
        <v>191631.48569999999</v>
      </c>
      <c r="N5" s="134">
        <v>41783</v>
      </c>
      <c r="O5" s="136">
        <v>7708120000000000</v>
      </c>
      <c r="P5" s="134">
        <v>45</v>
      </c>
      <c r="Q5" s="137">
        <v>70</v>
      </c>
      <c r="R5" s="137">
        <v>20.149999999999999</v>
      </c>
      <c r="S5" s="138">
        <v>90.15</v>
      </c>
    </row>
    <row r="6" spans="1:19" ht="15.75" customHeight="1">
      <c r="A6" s="293"/>
      <c r="B6" s="132" t="s">
        <v>7</v>
      </c>
      <c r="C6" s="133" t="s">
        <v>7</v>
      </c>
      <c r="D6" s="134" t="s">
        <v>246</v>
      </c>
      <c r="E6" s="134" t="b">
        <v>0</v>
      </c>
      <c r="F6" s="135"/>
      <c r="G6" s="134" t="s">
        <v>247</v>
      </c>
      <c r="H6" s="134" t="s">
        <v>247</v>
      </c>
      <c r="I6" s="134" t="s">
        <v>247</v>
      </c>
      <c r="J6" s="134" t="s">
        <v>247</v>
      </c>
      <c r="K6" s="134" t="s">
        <v>247</v>
      </c>
      <c r="L6" s="134">
        <v>9.42</v>
      </c>
      <c r="M6" s="134">
        <v>746632.63069999998</v>
      </c>
      <c r="N6" s="134">
        <v>432697</v>
      </c>
      <c r="O6" s="136">
        <v>1.24044E+19</v>
      </c>
      <c r="P6" s="134">
        <v>134</v>
      </c>
      <c r="Q6" s="137">
        <v>70</v>
      </c>
      <c r="R6" s="137">
        <v>0.22</v>
      </c>
      <c r="S6" s="138">
        <v>70.22</v>
      </c>
    </row>
    <row r="7" spans="1:19" ht="15.75" customHeight="1">
      <c r="A7" s="293"/>
      <c r="B7" s="132" t="s">
        <v>8</v>
      </c>
      <c r="C7" s="133" t="s">
        <v>8</v>
      </c>
      <c r="D7" s="134" t="s">
        <v>246</v>
      </c>
      <c r="E7" s="134" t="b">
        <v>0</v>
      </c>
      <c r="F7" s="135"/>
      <c r="G7" s="134" t="s">
        <v>247</v>
      </c>
      <c r="H7" s="134" t="s">
        <v>247</v>
      </c>
      <c r="I7" s="134" t="s">
        <v>247</v>
      </c>
      <c r="J7" s="134" t="s">
        <v>247</v>
      </c>
      <c r="K7" s="134" t="s">
        <v>247</v>
      </c>
      <c r="L7" s="134">
        <v>4.5</v>
      </c>
      <c r="M7" s="134">
        <v>217998.54810000001</v>
      </c>
      <c r="N7" s="134">
        <v>39225</v>
      </c>
      <c r="O7" s="136">
        <v>6792110000000000</v>
      </c>
      <c r="P7" s="134">
        <v>35</v>
      </c>
      <c r="Q7" s="137">
        <v>70</v>
      </c>
      <c r="R7" s="137">
        <v>22.39</v>
      </c>
      <c r="S7" s="138">
        <v>92.39</v>
      </c>
    </row>
    <row r="8" spans="1:19" ht="15.75" customHeight="1">
      <c r="A8" s="293"/>
      <c r="B8" s="132" t="s">
        <v>9</v>
      </c>
      <c r="C8" s="133" t="s">
        <v>9</v>
      </c>
      <c r="D8" s="134" t="s">
        <v>246</v>
      </c>
      <c r="E8" s="134" t="b">
        <v>0</v>
      </c>
      <c r="F8" s="135"/>
      <c r="G8" s="134" t="s">
        <v>247</v>
      </c>
      <c r="H8" s="134" t="s">
        <v>247</v>
      </c>
      <c r="I8" s="134" t="s">
        <v>247</v>
      </c>
      <c r="J8" s="134" t="s">
        <v>247</v>
      </c>
      <c r="K8" s="134" t="s">
        <v>247</v>
      </c>
      <c r="L8" s="134">
        <v>4.2</v>
      </c>
      <c r="M8" s="134">
        <v>436383.97730000003</v>
      </c>
      <c r="N8" s="134">
        <v>113881</v>
      </c>
      <c r="O8" s="136">
        <v>9.9832E+16</v>
      </c>
      <c r="P8" s="134">
        <v>105</v>
      </c>
      <c r="Q8" s="137">
        <v>70</v>
      </c>
      <c r="R8" s="137">
        <v>6.72</v>
      </c>
      <c r="S8" s="138">
        <v>76.72</v>
      </c>
    </row>
    <row r="9" spans="1:19" ht="15.75" customHeight="1">
      <c r="A9" s="293"/>
      <c r="B9" s="139" t="s">
        <v>10</v>
      </c>
      <c r="C9" s="140" t="s">
        <v>10</v>
      </c>
      <c r="D9" s="134" t="s">
        <v>248</v>
      </c>
      <c r="E9" s="134" t="b">
        <v>0</v>
      </c>
      <c r="F9" s="135" t="s">
        <v>249</v>
      </c>
      <c r="G9" s="134" t="s">
        <v>248</v>
      </c>
      <c r="H9" s="135"/>
      <c r="I9" s="135"/>
      <c r="J9" s="135"/>
      <c r="K9" s="135"/>
      <c r="L9" s="135"/>
      <c r="M9" s="135"/>
      <c r="N9" s="135"/>
      <c r="O9" s="134" t="s">
        <v>267</v>
      </c>
      <c r="P9" s="134" t="s">
        <v>267</v>
      </c>
      <c r="Q9" s="137">
        <v>0</v>
      </c>
      <c r="R9" s="137">
        <v>0</v>
      </c>
      <c r="S9" s="138">
        <v>0</v>
      </c>
    </row>
    <row r="10" spans="1:19" ht="15.75" customHeight="1">
      <c r="A10" s="293"/>
      <c r="B10" s="132" t="s">
        <v>11</v>
      </c>
      <c r="C10" s="133" t="s">
        <v>11</v>
      </c>
      <c r="D10" s="134" t="s">
        <v>246</v>
      </c>
      <c r="E10" s="134" t="b">
        <v>0</v>
      </c>
      <c r="F10" s="135"/>
      <c r="G10" s="134" t="s">
        <v>247</v>
      </c>
      <c r="H10" s="134" t="s">
        <v>247</v>
      </c>
      <c r="I10" s="134" t="s">
        <v>247</v>
      </c>
      <c r="J10" s="134" t="s">
        <v>247</v>
      </c>
      <c r="K10" s="134" t="s">
        <v>247</v>
      </c>
      <c r="L10" s="134">
        <v>3.9</v>
      </c>
      <c r="M10" s="134">
        <v>236797.34529999999</v>
      </c>
      <c r="N10" s="134">
        <v>42443</v>
      </c>
      <c r="O10" s="136">
        <v>6488110000000000</v>
      </c>
      <c r="P10" s="134">
        <v>30</v>
      </c>
      <c r="Q10" s="137">
        <v>70</v>
      </c>
      <c r="R10" s="137">
        <v>23.51</v>
      </c>
      <c r="S10" s="138">
        <v>93.51</v>
      </c>
    </row>
    <row r="11" spans="1:19" ht="15.75" customHeight="1">
      <c r="A11" s="293"/>
      <c r="B11" s="132" t="s">
        <v>12</v>
      </c>
      <c r="C11" s="133" t="s">
        <v>12</v>
      </c>
      <c r="D11" s="134" t="s">
        <v>246</v>
      </c>
      <c r="E11" s="134" t="b">
        <v>0</v>
      </c>
      <c r="F11" s="135"/>
      <c r="G11" s="134" t="s">
        <v>247</v>
      </c>
      <c r="H11" s="134" t="s">
        <v>247</v>
      </c>
      <c r="I11" s="134" t="s">
        <v>247</v>
      </c>
      <c r="J11" s="134" t="s">
        <v>247</v>
      </c>
      <c r="K11" s="134" t="s">
        <v>247</v>
      </c>
      <c r="L11" s="134">
        <v>20</v>
      </c>
      <c r="M11" s="134">
        <v>125854.4455</v>
      </c>
      <c r="N11" s="134">
        <v>156053</v>
      </c>
      <c r="O11" s="136">
        <v>1.22595E+18</v>
      </c>
      <c r="P11" s="134">
        <v>127</v>
      </c>
      <c r="Q11" s="137">
        <v>70</v>
      </c>
      <c r="R11" s="137">
        <v>1.79</v>
      </c>
      <c r="S11" s="138">
        <v>71.790000000000006</v>
      </c>
    </row>
    <row r="12" spans="1:19" ht="15.75" customHeight="1">
      <c r="A12" s="293"/>
      <c r="B12" s="132" t="s">
        <v>13</v>
      </c>
      <c r="C12" s="133" t="s">
        <v>13</v>
      </c>
      <c r="D12" s="134" t="s">
        <v>248</v>
      </c>
      <c r="E12" s="134" t="b">
        <v>0</v>
      </c>
      <c r="F12" s="135" t="s">
        <v>249</v>
      </c>
      <c r="G12" s="134" t="s">
        <v>248</v>
      </c>
      <c r="H12" s="135"/>
      <c r="I12" s="135"/>
      <c r="J12" s="135"/>
      <c r="K12" s="135"/>
      <c r="L12" s="135"/>
      <c r="M12" s="135"/>
      <c r="N12" s="135"/>
      <c r="O12" s="134" t="s">
        <v>267</v>
      </c>
      <c r="P12" s="134" t="s">
        <v>267</v>
      </c>
      <c r="Q12" s="137">
        <v>0</v>
      </c>
      <c r="R12" s="137">
        <v>0</v>
      </c>
      <c r="S12" s="138">
        <v>0</v>
      </c>
    </row>
    <row r="13" spans="1:19" ht="15.75" customHeight="1">
      <c r="A13" s="293"/>
      <c r="B13" s="132" t="s">
        <v>14</v>
      </c>
      <c r="C13" s="133" t="s">
        <v>14</v>
      </c>
      <c r="D13" s="134" t="s">
        <v>246</v>
      </c>
      <c r="E13" s="134" t="b">
        <v>0</v>
      </c>
      <c r="F13" s="135"/>
      <c r="G13" s="134" t="s">
        <v>247</v>
      </c>
      <c r="H13" s="134" t="s">
        <v>247</v>
      </c>
      <c r="I13" s="134" t="s">
        <v>247</v>
      </c>
      <c r="J13" s="134" t="s">
        <v>247</v>
      </c>
      <c r="K13" s="134" t="s">
        <v>247</v>
      </c>
      <c r="L13" s="134">
        <v>3.6</v>
      </c>
      <c r="M13" s="134">
        <v>272570.05469999998</v>
      </c>
      <c r="N13" s="134">
        <v>42261</v>
      </c>
      <c r="O13" s="136">
        <v>6309030000000000</v>
      </c>
      <c r="P13" s="134">
        <v>27</v>
      </c>
      <c r="Q13" s="137">
        <v>70</v>
      </c>
      <c r="R13" s="137">
        <v>24.18</v>
      </c>
      <c r="S13" s="138">
        <v>94.18</v>
      </c>
    </row>
    <row r="14" spans="1:19" ht="15.75" customHeight="1">
      <c r="A14" s="293"/>
      <c r="B14" s="132" t="s">
        <v>15</v>
      </c>
      <c r="C14" s="133" t="s">
        <v>15</v>
      </c>
      <c r="D14" s="134" t="s">
        <v>248</v>
      </c>
      <c r="E14" s="134" t="b">
        <v>0</v>
      </c>
      <c r="F14" s="135" t="s">
        <v>249</v>
      </c>
      <c r="G14" s="134" t="s">
        <v>248</v>
      </c>
      <c r="H14" s="135"/>
      <c r="I14" s="135"/>
      <c r="J14" s="135"/>
      <c r="K14" s="135"/>
      <c r="L14" s="135"/>
      <c r="M14" s="135"/>
      <c r="N14" s="135"/>
      <c r="O14" s="134" t="s">
        <v>267</v>
      </c>
      <c r="P14" s="134" t="s">
        <v>267</v>
      </c>
      <c r="Q14" s="137">
        <v>0</v>
      </c>
      <c r="R14" s="137">
        <v>0</v>
      </c>
      <c r="S14" s="138">
        <v>0</v>
      </c>
    </row>
    <row r="15" spans="1:19" ht="15.75" customHeight="1">
      <c r="A15" s="293"/>
      <c r="B15" s="132" t="s">
        <v>16</v>
      </c>
      <c r="C15" s="133" t="s">
        <v>16</v>
      </c>
      <c r="D15" s="134" t="s">
        <v>246</v>
      </c>
      <c r="E15" s="134" t="b">
        <v>0</v>
      </c>
      <c r="F15" s="135"/>
      <c r="G15" s="134" t="s">
        <v>247</v>
      </c>
      <c r="H15" s="134" t="s">
        <v>247</v>
      </c>
      <c r="I15" s="134" t="s">
        <v>247</v>
      </c>
      <c r="J15" s="134" t="s">
        <v>247</v>
      </c>
      <c r="K15" s="134" t="s">
        <v>247</v>
      </c>
      <c r="L15" s="134">
        <v>3</v>
      </c>
      <c r="M15" s="134">
        <v>233816.28690000001</v>
      </c>
      <c r="N15" s="134">
        <v>40615</v>
      </c>
      <c r="O15" s="136">
        <v>3471280000000000</v>
      </c>
      <c r="P15" s="134">
        <v>10</v>
      </c>
      <c r="Q15" s="137">
        <v>70</v>
      </c>
      <c r="R15" s="137">
        <v>27.99</v>
      </c>
      <c r="S15" s="138">
        <v>97.99</v>
      </c>
    </row>
    <row r="16" spans="1:19" ht="15.75" customHeight="1">
      <c r="A16" s="293"/>
      <c r="B16" s="139" t="s">
        <v>17</v>
      </c>
      <c r="C16" s="140" t="s">
        <v>17</v>
      </c>
      <c r="D16" s="134" t="s">
        <v>248</v>
      </c>
      <c r="E16" s="134" t="b">
        <v>0</v>
      </c>
      <c r="F16" s="135" t="s">
        <v>249</v>
      </c>
      <c r="G16" s="134" t="s">
        <v>248</v>
      </c>
      <c r="H16" s="135"/>
      <c r="I16" s="135"/>
      <c r="J16" s="135"/>
      <c r="K16" s="135"/>
      <c r="L16" s="135"/>
      <c r="M16" s="135"/>
      <c r="N16" s="135"/>
      <c r="O16" s="134" t="s">
        <v>267</v>
      </c>
      <c r="P16" s="134" t="s">
        <v>267</v>
      </c>
      <c r="Q16" s="137">
        <v>0</v>
      </c>
      <c r="R16" s="137">
        <v>0</v>
      </c>
      <c r="S16" s="138">
        <v>0</v>
      </c>
    </row>
    <row r="17" spans="1:19" ht="15.75" customHeight="1">
      <c r="A17" s="293"/>
      <c r="B17" s="132" t="s">
        <v>18</v>
      </c>
      <c r="C17" s="133" t="s">
        <v>18</v>
      </c>
      <c r="D17" s="134" t="s">
        <v>246</v>
      </c>
      <c r="E17" s="134" t="b">
        <v>0</v>
      </c>
      <c r="F17" s="135"/>
      <c r="G17" s="134" t="s">
        <v>247</v>
      </c>
      <c r="H17" s="134" t="s">
        <v>247</v>
      </c>
      <c r="I17" s="134" t="s">
        <v>247</v>
      </c>
      <c r="J17" s="134" t="s">
        <v>247</v>
      </c>
      <c r="K17" s="134" t="s">
        <v>247</v>
      </c>
      <c r="L17" s="134">
        <v>9</v>
      </c>
      <c r="M17" s="134">
        <v>238694.0987</v>
      </c>
      <c r="N17" s="134">
        <v>63771</v>
      </c>
      <c r="O17" s="136">
        <v>7.86273E+16</v>
      </c>
      <c r="P17" s="134">
        <v>101</v>
      </c>
      <c r="Q17" s="137">
        <v>70</v>
      </c>
      <c r="R17" s="137">
        <v>7.61</v>
      </c>
      <c r="S17" s="138">
        <v>77.61</v>
      </c>
    </row>
    <row r="18" spans="1:19" ht="15.75" customHeight="1">
      <c r="A18" s="293"/>
      <c r="B18" s="132" t="s">
        <v>19</v>
      </c>
      <c r="C18" s="133" t="s">
        <v>19</v>
      </c>
      <c r="D18" s="134" t="s">
        <v>246</v>
      </c>
      <c r="E18" s="134" t="b">
        <v>0</v>
      </c>
      <c r="F18" s="135"/>
      <c r="G18" s="134" t="s">
        <v>247</v>
      </c>
      <c r="H18" s="134" t="s">
        <v>247</v>
      </c>
      <c r="I18" s="134" t="s">
        <v>247</v>
      </c>
      <c r="J18" s="134" t="s">
        <v>247</v>
      </c>
      <c r="K18" s="134" t="s">
        <v>247</v>
      </c>
      <c r="L18" s="134">
        <v>5</v>
      </c>
      <c r="M18" s="134">
        <v>216520.51749999999</v>
      </c>
      <c r="N18" s="134">
        <v>69016</v>
      </c>
      <c r="O18" s="136">
        <v>2.57833E+16</v>
      </c>
      <c r="P18" s="134">
        <v>80</v>
      </c>
      <c r="Q18" s="137">
        <v>70</v>
      </c>
      <c r="R18" s="137">
        <v>12.31</v>
      </c>
      <c r="S18" s="138">
        <v>82.31</v>
      </c>
    </row>
    <row r="19" spans="1:19" ht="15.75" customHeight="1">
      <c r="A19" s="293"/>
      <c r="B19" s="132" t="s">
        <v>20</v>
      </c>
      <c r="C19" s="133" t="s">
        <v>20</v>
      </c>
      <c r="D19" s="134" t="s">
        <v>246</v>
      </c>
      <c r="E19" s="134" t="b">
        <v>0</v>
      </c>
      <c r="F19" s="135"/>
      <c r="G19" s="134" t="s">
        <v>247</v>
      </c>
      <c r="H19" s="134" t="s">
        <v>247</v>
      </c>
      <c r="I19" s="134" t="s">
        <v>247</v>
      </c>
      <c r="J19" s="134" t="s">
        <v>247</v>
      </c>
      <c r="K19" s="134" t="s">
        <v>247</v>
      </c>
      <c r="L19" s="134">
        <v>5</v>
      </c>
      <c r="M19" s="134">
        <v>228307.26269999999</v>
      </c>
      <c r="N19" s="134">
        <v>41346</v>
      </c>
      <c r="O19" s="136">
        <v>9757230000000000</v>
      </c>
      <c r="P19" s="134">
        <v>54</v>
      </c>
      <c r="Q19" s="137">
        <v>70</v>
      </c>
      <c r="R19" s="137">
        <v>18.13</v>
      </c>
      <c r="S19" s="138">
        <v>88.13</v>
      </c>
    </row>
    <row r="20" spans="1:19" ht="15.75" customHeight="1">
      <c r="A20" s="293"/>
      <c r="B20" s="132" t="s">
        <v>21</v>
      </c>
      <c r="C20" s="133" t="s">
        <v>21</v>
      </c>
      <c r="D20" s="134" t="s">
        <v>246</v>
      </c>
      <c r="E20" s="134" t="b">
        <v>0</v>
      </c>
      <c r="F20" s="135"/>
      <c r="G20" s="134" t="s">
        <v>247</v>
      </c>
      <c r="H20" s="134" t="s">
        <v>247</v>
      </c>
      <c r="I20" s="134" t="s">
        <v>247</v>
      </c>
      <c r="J20" s="134" t="s">
        <v>247</v>
      </c>
      <c r="K20" s="134" t="s">
        <v>247</v>
      </c>
      <c r="L20" s="134">
        <v>4.2</v>
      </c>
      <c r="M20" s="134">
        <v>226935.47700000001</v>
      </c>
      <c r="N20" s="134">
        <v>41518</v>
      </c>
      <c r="O20" s="136">
        <v>6900390000000000</v>
      </c>
      <c r="P20" s="134">
        <v>39</v>
      </c>
      <c r="Q20" s="137">
        <v>70</v>
      </c>
      <c r="R20" s="137">
        <v>21.49</v>
      </c>
      <c r="S20" s="138">
        <v>91.49</v>
      </c>
    </row>
    <row r="21" spans="1:19" ht="15.75" customHeight="1">
      <c r="A21" s="293"/>
      <c r="B21" s="132" t="s">
        <v>22</v>
      </c>
      <c r="C21" s="133" t="s">
        <v>22</v>
      </c>
      <c r="D21" s="134" t="s">
        <v>246</v>
      </c>
      <c r="E21" s="134" t="b">
        <v>0</v>
      </c>
      <c r="F21" s="135"/>
      <c r="G21" s="134" t="s">
        <v>247</v>
      </c>
      <c r="H21" s="134" t="s">
        <v>247</v>
      </c>
      <c r="I21" s="134" t="s">
        <v>247</v>
      </c>
      <c r="J21" s="134" t="s">
        <v>247</v>
      </c>
      <c r="K21" s="134" t="s">
        <v>247</v>
      </c>
      <c r="L21" s="134">
        <v>5.6</v>
      </c>
      <c r="M21" s="134">
        <v>197927.95689999999</v>
      </c>
      <c r="N21" s="134">
        <v>98253</v>
      </c>
      <c r="O21" s="136">
        <v>5.99204E+16</v>
      </c>
      <c r="P21" s="134">
        <v>97</v>
      </c>
      <c r="Q21" s="137">
        <v>70</v>
      </c>
      <c r="R21" s="137">
        <v>8.51</v>
      </c>
      <c r="S21" s="138">
        <v>78.510000000000005</v>
      </c>
    </row>
    <row r="22" spans="1:19" ht="15.75" customHeight="1">
      <c r="A22" s="293"/>
      <c r="B22" s="141" t="s">
        <v>23</v>
      </c>
      <c r="C22" s="140" t="s">
        <v>23</v>
      </c>
      <c r="D22" s="134" t="s">
        <v>248</v>
      </c>
      <c r="E22" s="134" t="b">
        <v>0</v>
      </c>
      <c r="F22" s="135" t="s">
        <v>249</v>
      </c>
      <c r="G22" s="134" t="s">
        <v>248</v>
      </c>
      <c r="H22" s="135"/>
      <c r="I22" s="135"/>
      <c r="J22" s="135"/>
      <c r="K22" s="135"/>
      <c r="L22" s="135"/>
      <c r="M22" s="135"/>
      <c r="N22" s="135"/>
      <c r="O22" s="134" t="s">
        <v>267</v>
      </c>
      <c r="P22" s="134" t="s">
        <v>267</v>
      </c>
      <c r="Q22" s="137">
        <v>0</v>
      </c>
      <c r="R22" s="137">
        <v>0</v>
      </c>
      <c r="S22" s="138">
        <v>0</v>
      </c>
    </row>
    <row r="23" spans="1:19" ht="15.75" customHeight="1">
      <c r="A23" s="294" t="s">
        <v>24</v>
      </c>
      <c r="B23" s="142" t="s">
        <v>25</v>
      </c>
      <c r="C23" s="133" t="s">
        <v>25</v>
      </c>
      <c r="D23" s="134" t="s">
        <v>246</v>
      </c>
      <c r="E23" s="134" t="b">
        <v>0</v>
      </c>
      <c r="F23" s="135"/>
      <c r="G23" s="134" t="s">
        <v>247</v>
      </c>
      <c r="H23" s="134" t="s">
        <v>247</v>
      </c>
      <c r="I23" s="134" t="s">
        <v>247</v>
      </c>
      <c r="J23" s="134" t="s">
        <v>247</v>
      </c>
      <c r="K23" s="134" t="s">
        <v>247</v>
      </c>
      <c r="L23" s="134">
        <v>3.7</v>
      </c>
      <c r="M23" s="134">
        <v>199131.0049</v>
      </c>
      <c r="N23" s="134">
        <v>39398</v>
      </c>
      <c r="O23" s="136">
        <v>4231460000000000</v>
      </c>
      <c r="P23" s="134">
        <v>13</v>
      </c>
      <c r="Q23" s="137">
        <v>70</v>
      </c>
      <c r="R23" s="137">
        <v>27.31</v>
      </c>
      <c r="S23" s="138">
        <v>97.31</v>
      </c>
    </row>
    <row r="24" spans="1:19" ht="15.75" customHeight="1">
      <c r="A24" s="294"/>
      <c r="B24" s="142" t="s">
        <v>26</v>
      </c>
      <c r="C24" s="133" t="s">
        <v>26</v>
      </c>
      <c r="D24" s="134" t="s">
        <v>246</v>
      </c>
      <c r="E24" s="134" t="b">
        <v>0</v>
      </c>
      <c r="F24" s="135"/>
      <c r="G24" s="134" t="s">
        <v>247</v>
      </c>
      <c r="H24" s="134" t="s">
        <v>247</v>
      </c>
      <c r="I24" s="134" t="s">
        <v>247</v>
      </c>
      <c r="J24" s="134" t="s">
        <v>247</v>
      </c>
      <c r="K24" s="134" t="s">
        <v>247</v>
      </c>
      <c r="L24" s="134">
        <v>4</v>
      </c>
      <c r="M24" s="134">
        <v>192993.8977</v>
      </c>
      <c r="N24" s="134">
        <v>64356</v>
      </c>
      <c r="O24" s="136">
        <v>1.27891E+16</v>
      </c>
      <c r="P24" s="134">
        <v>68</v>
      </c>
      <c r="Q24" s="137">
        <v>70</v>
      </c>
      <c r="R24" s="137">
        <v>15</v>
      </c>
      <c r="S24" s="138">
        <v>85</v>
      </c>
    </row>
    <row r="25" spans="1:19" ht="15.75" customHeight="1">
      <c r="A25" s="294"/>
      <c r="B25" s="142" t="s">
        <v>27</v>
      </c>
      <c r="C25" s="133" t="s">
        <v>27</v>
      </c>
      <c r="D25" s="134" t="s">
        <v>248</v>
      </c>
      <c r="E25" s="134" t="b">
        <v>0</v>
      </c>
      <c r="F25" s="135" t="s">
        <v>249</v>
      </c>
      <c r="G25" s="134" t="s">
        <v>248</v>
      </c>
      <c r="H25" s="135"/>
      <c r="I25" s="135"/>
      <c r="J25" s="135"/>
      <c r="K25" s="135"/>
      <c r="L25" s="135"/>
      <c r="M25" s="135"/>
      <c r="N25" s="135"/>
      <c r="O25" s="134" t="s">
        <v>267</v>
      </c>
      <c r="P25" s="134" t="s">
        <v>267</v>
      </c>
      <c r="Q25" s="137">
        <v>0</v>
      </c>
      <c r="R25" s="137">
        <v>0</v>
      </c>
      <c r="S25" s="138">
        <v>0</v>
      </c>
    </row>
    <row r="26" spans="1:19" ht="15.75" customHeight="1">
      <c r="A26" s="294"/>
      <c r="B26" s="142" t="s">
        <v>28</v>
      </c>
      <c r="C26" s="133" t="s">
        <v>28</v>
      </c>
      <c r="D26" s="134" t="s">
        <v>246</v>
      </c>
      <c r="E26" s="134" t="b">
        <v>0</v>
      </c>
      <c r="F26" s="135"/>
      <c r="G26" s="134" t="s">
        <v>247</v>
      </c>
      <c r="H26" s="134" t="s">
        <v>247</v>
      </c>
      <c r="I26" s="134" t="s">
        <v>247</v>
      </c>
      <c r="J26" s="134" t="s">
        <v>247</v>
      </c>
      <c r="K26" s="134" t="s">
        <v>247</v>
      </c>
      <c r="L26" s="134">
        <v>4</v>
      </c>
      <c r="M26" s="134">
        <v>233703.79310000001</v>
      </c>
      <c r="N26" s="134">
        <v>43198</v>
      </c>
      <c r="O26" s="136">
        <v>6977710000000000</v>
      </c>
      <c r="P26" s="134">
        <v>42</v>
      </c>
      <c r="Q26" s="137">
        <v>70</v>
      </c>
      <c r="R26" s="137">
        <v>20.82</v>
      </c>
      <c r="S26" s="138">
        <v>90.82</v>
      </c>
    </row>
    <row r="27" spans="1:19" ht="15.75" customHeight="1">
      <c r="A27" s="294"/>
      <c r="B27" s="142" t="s">
        <v>29</v>
      </c>
      <c r="C27" s="133" t="s">
        <v>29</v>
      </c>
      <c r="D27" s="134" t="s">
        <v>248</v>
      </c>
      <c r="E27" s="134" t="b">
        <v>0</v>
      </c>
      <c r="F27" s="135" t="s">
        <v>249</v>
      </c>
      <c r="G27" s="134" t="s">
        <v>248</v>
      </c>
      <c r="H27" s="135"/>
      <c r="I27" s="135"/>
      <c r="J27" s="135"/>
      <c r="K27" s="135"/>
      <c r="L27" s="135"/>
      <c r="M27" s="135"/>
      <c r="N27" s="135"/>
      <c r="O27" s="134" t="s">
        <v>267</v>
      </c>
      <c r="P27" s="134" t="s">
        <v>267</v>
      </c>
      <c r="Q27" s="137">
        <v>0</v>
      </c>
      <c r="R27" s="137">
        <v>0</v>
      </c>
      <c r="S27" s="138">
        <v>0</v>
      </c>
    </row>
    <row r="28" spans="1:19" ht="15.75" customHeight="1">
      <c r="A28" s="294"/>
      <c r="B28" s="142" t="s">
        <v>31</v>
      </c>
      <c r="C28" s="133" t="s">
        <v>31</v>
      </c>
      <c r="D28" s="134" t="s">
        <v>246</v>
      </c>
      <c r="E28" s="134" t="b">
        <v>0</v>
      </c>
      <c r="F28" s="135"/>
      <c r="G28" s="134" t="s">
        <v>247</v>
      </c>
      <c r="H28" s="134" t="s">
        <v>247</v>
      </c>
      <c r="I28" s="134" t="s">
        <v>247</v>
      </c>
      <c r="J28" s="134" t="s">
        <v>247</v>
      </c>
      <c r="K28" s="134" t="s">
        <v>247</v>
      </c>
      <c r="L28" s="134">
        <v>5</v>
      </c>
      <c r="M28" s="134">
        <v>313920.3738</v>
      </c>
      <c r="N28" s="134">
        <v>57471</v>
      </c>
      <c r="O28" s="136">
        <v>2.59213E+16</v>
      </c>
      <c r="P28" s="134">
        <v>81</v>
      </c>
      <c r="Q28" s="137">
        <v>70</v>
      </c>
      <c r="R28" s="137">
        <v>12.09</v>
      </c>
      <c r="S28" s="138">
        <v>82.09</v>
      </c>
    </row>
    <row r="29" spans="1:19" ht="15.75" customHeight="1">
      <c r="A29" s="294"/>
      <c r="B29" s="142" t="s">
        <v>32</v>
      </c>
      <c r="C29" s="133" t="s">
        <v>32</v>
      </c>
      <c r="D29" s="134" t="s">
        <v>246</v>
      </c>
      <c r="E29" s="134" t="b">
        <v>0</v>
      </c>
      <c r="F29" s="135"/>
      <c r="G29" s="134" t="s">
        <v>247</v>
      </c>
      <c r="H29" s="134" t="s">
        <v>247</v>
      </c>
      <c r="I29" s="134" t="s">
        <v>247</v>
      </c>
      <c r="J29" s="134" t="s">
        <v>247</v>
      </c>
      <c r="K29" s="134" t="s">
        <v>247</v>
      </c>
      <c r="L29" s="134">
        <v>20</v>
      </c>
      <c r="M29" s="134">
        <v>249443.41140000001</v>
      </c>
      <c r="N29" s="134">
        <v>237045</v>
      </c>
      <c r="O29" s="136">
        <v>5.60652E+18</v>
      </c>
      <c r="P29" s="134">
        <v>131</v>
      </c>
      <c r="Q29" s="137">
        <v>70</v>
      </c>
      <c r="R29" s="137">
        <v>0.9</v>
      </c>
      <c r="S29" s="138">
        <v>70.900000000000006</v>
      </c>
    </row>
    <row r="30" spans="1:19" ht="15.75" customHeight="1">
      <c r="A30" s="294"/>
      <c r="B30" s="142" t="s">
        <v>33</v>
      </c>
      <c r="C30" s="133" t="s">
        <v>33</v>
      </c>
      <c r="D30" s="134" t="s">
        <v>246</v>
      </c>
      <c r="E30" s="134" t="b">
        <v>1</v>
      </c>
      <c r="F30" s="135" t="s">
        <v>438</v>
      </c>
      <c r="G30" s="134" t="s">
        <v>247</v>
      </c>
      <c r="H30" s="134" t="s">
        <v>247</v>
      </c>
      <c r="I30" s="134" t="s">
        <v>247</v>
      </c>
      <c r="J30" s="134" t="s">
        <v>247</v>
      </c>
      <c r="K30" s="134" t="s">
        <v>247</v>
      </c>
      <c r="L30" s="134">
        <v>5</v>
      </c>
      <c r="M30" s="134">
        <v>193097.01610000001</v>
      </c>
      <c r="N30" s="134">
        <v>199771</v>
      </c>
      <c r="O30" s="136">
        <v>1.92655E+17</v>
      </c>
      <c r="P30" s="134">
        <v>115</v>
      </c>
      <c r="Q30" s="137">
        <v>70</v>
      </c>
      <c r="R30" s="137">
        <v>4.4800000000000004</v>
      </c>
      <c r="S30" s="138">
        <v>69.48</v>
      </c>
    </row>
    <row r="31" spans="1:19" ht="15.75" customHeight="1">
      <c r="A31" s="294"/>
      <c r="B31" s="141" t="s">
        <v>34</v>
      </c>
      <c r="C31" s="140" t="s">
        <v>34</v>
      </c>
      <c r="D31" s="134" t="s">
        <v>248</v>
      </c>
      <c r="E31" s="134" t="b">
        <v>0</v>
      </c>
      <c r="F31" s="135" t="s">
        <v>249</v>
      </c>
      <c r="G31" s="134" t="s">
        <v>248</v>
      </c>
      <c r="H31" s="135"/>
      <c r="I31" s="135"/>
      <c r="J31" s="135"/>
      <c r="K31" s="135"/>
      <c r="L31" s="135"/>
      <c r="M31" s="135"/>
      <c r="N31" s="135"/>
      <c r="O31" s="134" t="s">
        <v>267</v>
      </c>
      <c r="P31" s="134" t="s">
        <v>267</v>
      </c>
      <c r="Q31" s="137">
        <v>0</v>
      </c>
      <c r="R31" s="137">
        <v>0</v>
      </c>
      <c r="S31" s="138">
        <v>0</v>
      </c>
    </row>
    <row r="32" spans="1:19" ht="15.75" customHeight="1">
      <c r="A32" s="294"/>
      <c r="B32" s="142" t="s">
        <v>35</v>
      </c>
      <c r="C32" s="133" t="s">
        <v>35</v>
      </c>
      <c r="D32" s="134" t="s">
        <v>246</v>
      </c>
      <c r="E32" s="134" t="b">
        <v>0</v>
      </c>
      <c r="F32" s="135"/>
      <c r="G32" s="134" t="s">
        <v>247</v>
      </c>
      <c r="H32" s="134" t="s">
        <v>247</v>
      </c>
      <c r="I32" s="134" t="s">
        <v>247</v>
      </c>
      <c r="J32" s="134" t="s">
        <v>247</v>
      </c>
      <c r="K32" s="134" t="s">
        <v>247</v>
      </c>
      <c r="L32" s="134">
        <v>6</v>
      </c>
      <c r="M32" s="134">
        <v>238444.1152</v>
      </c>
      <c r="N32" s="134">
        <v>38905</v>
      </c>
      <c r="O32" s="136">
        <v>1.29927E+16</v>
      </c>
      <c r="P32" s="134">
        <v>69</v>
      </c>
      <c r="Q32" s="137">
        <v>70</v>
      </c>
      <c r="R32" s="137">
        <v>14.78</v>
      </c>
      <c r="S32" s="138">
        <v>84.78</v>
      </c>
    </row>
    <row r="33" spans="1:19" ht="15.75" customHeight="1">
      <c r="A33" s="294"/>
      <c r="B33" s="142" t="s">
        <v>36</v>
      </c>
      <c r="C33" s="133" t="s">
        <v>36</v>
      </c>
      <c r="D33" s="134" t="s">
        <v>246</v>
      </c>
      <c r="E33" s="134" t="b">
        <v>0</v>
      </c>
      <c r="F33" s="135"/>
      <c r="G33" s="134" t="s">
        <v>247</v>
      </c>
      <c r="H33" s="134" t="s">
        <v>247</v>
      </c>
      <c r="I33" s="134" t="s">
        <v>247</v>
      </c>
      <c r="J33" s="134" t="s">
        <v>247</v>
      </c>
      <c r="K33" s="134" t="s">
        <v>247</v>
      </c>
      <c r="L33" s="134">
        <v>5</v>
      </c>
      <c r="M33" s="134">
        <v>192615.7977</v>
      </c>
      <c r="N33" s="134">
        <v>41477</v>
      </c>
      <c r="O33" s="136">
        <v>8284120000000000</v>
      </c>
      <c r="P33" s="134">
        <v>47</v>
      </c>
      <c r="Q33" s="137">
        <v>70</v>
      </c>
      <c r="R33" s="137">
        <v>19.7</v>
      </c>
      <c r="S33" s="138">
        <v>89.7</v>
      </c>
    </row>
    <row r="34" spans="1:19" ht="15.75" customHeight="1">
      <c r="A34" s="294"/>
      <c r="B34" s="142" t="s">
        <v>37</v>
      </c>
      <c r="C34" s="133" t="s">
        <v>37</v>
      </c>
      <c r="D34" s="134" t="s">
        <v>246</v>
      </c>
      <c r="E34" s="134" t="b">
        <v>0</v>
      </c>
      <c r="F34" s="135"/>
      <c r="G34" s="134" t="s">
        <v>247</v>
      </c>
      <c r="H34" s="134" t="s">
        <v>247</v>
      </c>
      <c r="I34" s="134" t="s">
        <v>247</v>
      </c>
      <c r="J34" s="134" t="s">
        <v>247</v>
      </c>
      <c r="K34" s="134" t="s">
        <v>247</v>
      </c>
      <c r="L34" s="134">
        <v>5.6</v>
      </c>
      <c r="M34" s="134">
        <v>235284.9417</v>
      </c>
      <c r="N34" s="134">
        <v>41423</v>
      </c>
      <c r="O34" s="136">
        <v>1.26606E+16</v>
      </c>
      <c r="P34" s="134">
        <v>66</v>
      </c>
      <c r="Q34" s="137">
        <v>70</v>
      </c>
      <c r="R34" s="137">
        <v>15.45</v>
      </c>
      <c r="S34" s="138">
        <v>85.45</v>
      </c>
    </row>
    <row r="35" spans="1:19" ht="15.75" customHeight="1">
      <c r="A35" s="294"/>
      <c r="B35" s="142" t="s">
        <v>38</v>
      </c>
      <c r="C35" s="133" t="s">
        <v>38</v>
      </c>
      <c r="D35" s="134" t="s">
        <v>246</v>
      </c>
      <c r="E35" s="134" t="b">
        <v>0</v>
      </c>
      <c r="F35" s="135"/>
      <c r="G35" s="134" t="s">
        <v>247</v>
      </c>
      <c r="H35" s="134" t="s">
        <v>247</v>
      </c>
      <c r="I35" s="134" t="s">
        <v>247</v>
      </c>
      <c r="J35" s="134" t="s">
        <v>247</v>
      </c>
      <c r="K35" s="134" t="s">
        <v>247</v>
      </c>
      <c r="L35" s="134">
        <v>3.9</v>
      </c>
      <c r="M35" s="134">
        <v>361239.38010000001</v>
      </c>
      <c r="N35" s="134">
        <v>44290</v>
      </c>
      <c r="O35" s="136">
        <v>1.07779E+16</v>
      </c>
      <c r="P35" s="134">
        <v>57</v>
      </c>
      <c r="Q35" s="137">
        <v>70</v>
      </c>
      <c r="R35" s="137">
        <v>17.46</v>
      </c>
      <c r="S35" s="138">
        <v>87.46</v>
      </c>
    </row>
    <row r="36" spans="1:19" ht="15.75" customHeight="1">
      <c r="A36" s="294"/>
      <c r="B36" s="142" t="s">
        <v>39</v>
      </c>
      <c r="C36" s="133" t="s">
        <v>39</v>
      </c>
      <c r="D36" s="134" t="s">
        <v>246</v>
      </c>
      <c r="E36" s="134" t="b">
        <v>0</v>
      </c>
      <c r="F36" s="135"/>
      <c r="G36" s="134" t="s">
        <v>247</v>
      </c>
      <c r="H36" s="134" t="s">
        <v>247</v>
      </c>
      <c r="I36" s="134" t="s">
        <v>247</v>
      </c>
      <c r="J36" s="134" t="s">
        <v>247</v>
      </c>
      <c r="K36" s="134" t="s">
        <v>247</v>
      </c>
      <c r="L36" s="134">
        <v>4.5</v>
      </c>
      <c r="M36" s="134">
        <v>205308.73639999999</v>
      </c>
      <c r="N36" s="134">
        <v>55278</v>
      </c>
      <c r="O36" s="136">
        <v>1.27039E+16</v>
      </c>
      <c r="P36" s="134">
        <v>67</v>
      </c>
      <c r="Q36" s="137">
        <v>70</v>
      </c>
      <c r="R36" s="137">
        <v>15.22</v>
      </c>
      <c r="S36" s="138">
        <v>85.22</v>
      </c>
    </row>
    <row r="37" spans="1:19">
      <c r="A37" s="294"/>
      <c r="B37" s="141" t="s">
        <v>40</v>
      </c>
      <c r="C37" s="140" t="s">
        <v>40</v>
      </c>
      <c r="D37" s="134" t="s">
        <v>248</v>
      </c>
      <c r="E37" s="134" t="b">
        <v>0</v>
      </c>
      <c r="F37" s="135" t="s">
        <v>249</v>
      </c>
      <c r="G37" s="134" t="s">
        <v>248</v>
      </c>
      <c r="H37" s="135"/>
      <c r="I37" s="135"/>
      <c r="J37" s="135"/>
      <c r="K37" s="135"/>
      <c r="L37" s="135"/>
      <c r="M37" s="135"/>
      <c r="N37" s="135"/>
      <c r="O37" s="134" t="s">
        <v>267</v>
      </c>
      <c r="P37" s="134" t="s">
        <v>267</v>
      </c>
      <c r="Q37" s="137">
        <v>0</v>
      </c>
      <c r="R37" s="137">
        <v>0</v>
      </c>
      <c r="S37" s="138">
        <v>0</v>
      </c>
    </row>
    <row r="38" spans="1:19">
      <c r="A38" s="294"/>
      <c r="B38" s="142" t="s">
        <v>41</v>
      </c>
      <c r="C38" s="133" t="s">
        <v>41</v>
      </c>
      <c r="D38" s="134" t="s">
        <v>246</v>
      </c>
      <c r="E38" s="134" t="b">
        <v>0</v>
      </c>
      <c r="F38" s="135"/>
      <c r="G38" s="134" t="s">
        <v>247</v>
      </c>
      <c r="H38" s="134" t="s">
        <v>247</v>
      </c>
      <c r="I38" s="134" t="s">
        <v>247</v>
      </c>
      <c r="J38" s="134" t="s">
        <v>247</v>
      </c>
      <c r="K38" s="134" t="s">
        <v>247</v>
      </c>
      <c r="L38" s="134">
        <v>6</v>
      </c>
      <c r="M38" s="134">
        <v>250515.2169</v>
      </c>
      <c r="N38" s="134">
        <v>102665</v>
      </c>
      <c r="O38" s="136">
        <v>9.50564E+16</v>
      </c>
      <c r="P38" s="134">
        <v>104</v>
      </c>
      <c r="Q38" s="137">
        <v>70</v>
      </c>
      <c r="R38" s="137">
        <v>6.94</v>
      </c>
      <c r="S38" s="138">
        <v>76.94</v>
      </c>
    </row>
    <row r="39" spans="1:19">
      <c r="A39" s="294"/>
      <c r="B39" s="142" t="s">
        <v>42</v>
      </c>
      <c r="C39" s="133" t="s">
        <v>42</v>
      </c>
      <c r="D39" s="134" t="s">
        <v>246</v>
      </c>
      <c r="E39" s="134" t="b">
        <v>0</v>
      </c>
      <c r="F39" s="135"/>
      <c r="G39" s="134" t="s">
        <v>247</v>
      </c>
      <c r="H39" s="134" t="s">
        <v>247</v>
      </c>
      <c r="I39" s="134" t="s">
        <v>247</v>
      </c>
      <c r="J39" s="134" t="s">
        <v>247</v>
      </c>
      <c r="K39" s="134" t="s">
        <v>247</v>
      </c>
      <c r="L39" s="134">
        <v>6</v>
      </c>
      <c r="M39" s="134">
        <v>302152.53580000001</v>
      </c>
      <c r="N39" s="134">
        <v>54252</v>
      </c>
      <c r="O39" s="136">
        <v>3.20155E+16</v>
      </c>
      <c r="P39" s="134">
        <v>87</v>
      </c>
      <c r="Q39" s="137">
        <v>70</v>
      </c>
      <c r="R39" s="137">
        <v>10.75</v>
      </c>
      <c r="S39" s="138">
        <v>80.75</v>
      </c>
    </row>
    <row r="40" spans="1:19">
      <c r="A40" s="294"/>
      <c r="B40" s="142" t="s">
        <v>43</v>
      </c>
      <c r="C40" s="133" t="s">
        <v>43</v>
      </c>
      <c r="D40" s="134" t="s">
        <v>246</v>
      </c>
      <c r="E40" s="134" t="b">
        <v>0</v>
      </c>
      <c r="F40" s="135"/>
      <c r="G40" s="134" t="s">
        <v>247</v>
      </c>
      <c r="H40" s="134" t="s">
        <v>247</v>
      </c>
      <c r="I40" s="134" t="s">
        <v>247</v>
      </c>
      <c r="J40" s="134" t="s">
        <v>247</v>
      </c>
      <c r="K40" s="134" t="s">
        <v>247</v>
      </c>
      <c r="L40" s="134">
        <v>15</v>
      </c>
      <c r="M40" s="134">
        <v>151293.44289999999</v>
      </c>
      <c r="N40" s="134">
        <v>151129</v>
      </c>
      <c r="O40" s="136">
        <v>7.77496E+17</v>
      </c>
      <c r="P40" s="134">
        <v>124</v>
      </c>
      <c r="Q40" s="137">
        <v>70</v>
      </c>
      <c r="R40" s="137">
        <v>2.46</v>
      </c>
      <c r="S40" s="138">
        <v>72.459999999999994</v>
      </c>
    </row>
    <row r="41" spans="1:19">
      <c r="A41" s="294"/>
      <c r="B41" s="142" t="s">
        <v>44</v>
      </c>
      <c r="C41" s="133" t="s">
        <v>44</v>
      </c>
      <c r="D41" s="134" t="s">
        <v>246</v>
      </c>
      <c r="E41" s="134" t="b">
        <v>0</v>
      </c>
      <c r="F41" s="135"/>
      <c r="G41" s="134" t="s">
        <v>247</v>
      </c>
      <c r="H41" s="134" t="s">
        <v>247</v>
      </c>
      <c r="I41" s="134" t="s">
        <v>247</v>
      </c>
      <c r="J41" s="134" t="s">
        <v>247</v>
      </c>
      <c r="K41" s="134" t="s">
        <v>247</v>
      </c>
      <c r="L41" s="134">
        <v>7</v>
      </c>
      <c r="M41" s="134">
        <v>216011.17509999999</v>
      </c>
      <c r="N41" s="134">
        <v>65694</v>
      </c>
      <c r="O41" s="136">
        <v>4.56797E+16</v>
      </c>
      <c r="P41" s="134">
        <v>92</v>
      </c>
      <c r="Q41" s="137">
        <v>70</v>
      </c>
      <c r="R41" s="137">
        <v>9.6300000000000008</v>
      </c>
      <c r="S41" s="138">
        <v>79.63</v>
      </c>
    </row>
    <row r="42" spans="1:19">
      <c r="A42" s="294"/>
      <c r="B42" s="142" t="s">
        <v>45</v>
      </c>
      <c r="C42" s="133" t="s">
        <v>45</v>
      </c>
      <c r="D42" s="134" t="s">
        <v>248</v>
      </c>
      <c r="E42" s="134" t="b">
        <v>0</v>
      </c>
      <c r="F42" s="135" t="s">
        <v>249</v>
      </c>
      <c r="G42" s="134" t="s">
        <v>248</v>
      </c>
      <c r="H42" s="135"/>
      <c r="I42" s="135"/>
      <c r="J42" s="135"/>
      <c r="K42" s="135"/>
      <c r="L42" s="135"/>
      <c r="M42" s="135"/>
      <c r="N42" s="135"/>
      <c r="O42" s="134" t="s">
        <v>267</v>
      </c>
      <c r="P42" s="134" t="s">
        <v>267</v>
      </c>
      <c r="Q42" s="137">
        <v>0</v>
      </c>
      <c r="R42" s="137">
        <v>0</v>
      </c>
      <c r="S42" s="138">
        <v>0</v>
      </c>
    </row>
    <row r="43" spans="1:19">
      <c r="A43" s="295" t="s">
        <v>46</v>
      </c>
      <c r="B43" s="143" t="s">
        <v>47</v>
      </c>
      <c r="C43" s="133" t="s">
        <v>47</v>
      </c>
      <c r="D43" s="134" t="s">
        <v>246</v>
      </c>
      <c r="E43" s="134" t="b">
        <v>0</v>
      </c>
      <c r="F43" s="135"/>
      <c r="G43" s="134" t="s">
        <v>247</v>
      </c>
      <c r="H43" s="134" t="s">
        <v>247</v>
      </c>
      <c r="I43" s="134" t="s">
        <v>247</v>
      </c>
      <c r="J43" s="134" t="s">
        <v>247</v>
      </c>
      <c r="K43" s="134" t="s">
        <v>247</v>
      </c>
      <c r="L43" s="134">
        <v>10</v>
      </c>
      <c r="M43" s="134">
        <v>145562.55960000001</v>
      </c>
      <c r="N43" s="134">
        <v>47424</v>
      </c>
      <c r="O43" s="136">
        <v>3.27375E+16</v>
      </c>
      <c r="P43" s="134">
        <v>88</v>
      </c>
      <c r="Q43" s="137">
        <v>70</v>
      </c>
      <c r="R43" s="137">
        <v>10.52</v>
      </c>
      <c r="S43" s="138">
        <v>80.52</v>
      </c>
    </row>
    <row r="44" spans="1:19">
      <c r="A44" s="295"/>
      <c r="B44" s="143" t="s">
        <v>48</v>
      </c>
      <c r="C44" s="133" t="s">
        <v>48</v>
      </c>
      <c r="D44" s="134" t="s">
        <v>246</v>
      </c>
      <c r="E44" s="134" t="b">
        <v>0</v>
      </c>
      <c r="F44" s="135"/>
      <c r="G44" s="134" t="s">
        <v>247</v>
      </c>
      <c r="H44" s="134" t="s">
        <v>247</v>
      </c>
      <c r="I44" s="134" t="s">
        <v>247</v>
      </c>
      <c r="J44" s="134" t="s">
        <v>247</v>
      </c>
      <c r="K44" s="134" t="s">
        <v>247</v>
      </c>
      <c r="L44" s="134">
        <v>4.75</v>
      </c>
      <c r="M44" s="134">
        <v>217048.609</v>
      </c>
      <c r="N44" s="134">
        <v>41994</v>
      </c>
      <c r="O44" s="136">
        <v>8636120000000000</v>
      </c>
      <c r="P44" s="134">
        <v>51</v>
      </c>
      <c r="Q44" s="137">
        <v>70</v>
      </c>
      <c r="R44" s="137">
        <v>18.809999999999999</v>
      </c>
      <c r="S44" s="138">
        <v>88.81</v>
      </c>
    </row>
    <row r="45" spans="1:19">
      <c r="A45" s="295"/>
      <c r="B45" s="143" t="s">
        <v>49</v>
      </c>
      <c r="C45" s="133" t="s">
        <v>49</v>
      </c>
      <c r="D45" s="134" t="s">
        <v>248</v>
      </c>
      <c r="E45" s="134" t="b">
        <v>0</v>
      </c>
      <c r="F45" s="135" t="s">
        <v>249</v>
      </c>
      <c r="G45" s="134" t="s">
        <v>248</v>
      </c>
      <c r="H45" s="135"/>
      <c r="I45" s="135"/>
      <c r="J45" s="135"/>
      <c r="K45" s="135"/>
      <c r="L45" s="135"/>
      <c r="M45" s="135"/>
      <c r="N45" s="135"/>
      <c r="O45" s="134" t="s">
        <v>267</v>
      </c>
      <c r="P45" s="134" t="s">
        <v>267</v>
      </c>
      <c r="Q45" s="137">
        <v>0</v>
      </c>
      <c r="R45" s="137">
        <v>0</v>
      </c>
      <c r="S45" s="138">
        <v>0</v>
      </c>
    </row>
    <row r="46" spans="1:19">
      <c r="A46" s="295"/>
      <c r="B46" s="143" t="s">
        <v>50</v>
      </c>
      <c r="C46" s="133" t="s">
        <v>50</v>
      </c>
      <c r="D46" s="134" t="s">
        <v>252</v>
      </c>
      <c r="E46" s="134" t="b">
        <v>0</v>
      </c>
      <c r="F46" s="135"/>
      <c r="G46" s="134" t="s">
        <v>247</v>
      </c>
      <c r="H46" s="134" t="s">
        <v>247</v>
      </c>
      <c r="I46" s="134" t="s">
        <v>247</v>
      </c>
      <c r="J46" s="134" t="s">
        <v>247</v>
      </c>
      <c r="K46" s="134" t="s">
        <v>247</v>
      </c>
      <c r="L46" s="134">
        <v>3.2</v>
      </c>
      <c r="M46" s="134">
        <v>201421.4835</v>
      </c>
      <c r="N46" s="134">
        <v>39891</v>
      </c>
      <c r="O46" s="136">
        <v>3282130000000000</v>
      </c>
      <c r="P46" s="134">
        <v>8</v>
      </c>
      <c r="Q46" s="137">
        <v>49</v>
      </c>
      <c r="R46" s="137">
        <v>19.899999999999999</v>
      </c>
      <c r="S46" s="138">
        <v>68.900000000000006</v>
      </c>
    </row>
    <row r="47" spans="1:19">
      <c r="A47" s="295"/>
      <c r="B47" s="143" t="s">
        <v>51</v>
      </c>
      <c r="C47" s="133" t="s">
        <v>51</v>
      </c>
      <c r="D47" s="134" t="s">
        <v>246</v>
      </c>
      <c r="E47" s="134" t="b">
        <v>0</v>
      </c>
      <c r="F47" s="135"/>
      <c r="G47" s="134" t="s">
        <v>247</v>
      </c>
      <c r="H47" s="134" t="s">
        <v>247</v>
      </c>
      <c r="I47" s="134" t="s">
        <v>247</v>
      </c>
      <c r="J47" s="134" t="s">
        <v>247</v>
      </c>
      <c r="K47" s="134" t="s">
        <v>247</v>
      </c>
      <c r="L47" s="134">
        <v>4.2699999999999996</v>
      </c>
      <c r="M47" s="134">
        <v>325610.41090000002</v>
      </c>
      <c r="N47" s="134">
        <v>63693</v>
      </c>
      <c r="O47" s="136">
        <v>2.40845E+16</v>
      </c>
      <c r="P47" s="134">
        <v>76</v>
      </c>
      <c r="Q47" s="137">
        <v>70</v>
      </c>
      <c r="R47" s="137">
        <v>13.21</v>
      </c>
      <c r="S47" s="138">
        <v>83.21</v>
      </c>
    </row>
    <row r="48" spans="1:19">
      <c r="A48" s="295"/>
      <c r="B48" s="143" t="s">
        <v>52</v>
      </c>
      <c r="C48" s="133" t="s">
        <v>52</v>
      </c>
      <c r="D48" s="134" t="s">
        <v>246</v>
      </c>
      <c r="E48" s="134" t="b">
        <v>0</v>
      </c>
      <c r="F48" s="135"/>
      <c r="G48" s="134" t="s">
        <v>247</v>
      </c>
      <c r="H48" s="134" t="s">
        <v>247</v>
      </c>
      <c r="I48" s="134" t="s">
        <v>247</v>
      </c>
      <c r="J48" s="134" t="s">
        <v>247</v>
      </c>
      <c r="K48" s="134" t="s">
        <v>247</v>
      </c>
      <c r="L48" s="134">
        <v>5</v>
      </c>
      <c r="M48" s="134">
        <v>349380.76289999997</v>
      </c>
      <c r="N48" s="134">
        <v>190569</v>
      </c>
      <c r="O48" s="136">
        <v>3.17208E+17</v>
      </c>
      <c r="P48" s="134">
        <v>119</v>
      </c>
      <c r="Q48" s="137">
        <v>70</v>
      </c>
      <c r="R48" s="137">
        <v>3.58</v>
      </c>
      <c r="S48" s="138">
        <v>73.58</v>
      </c>
    </row>
    <row r="49" spans="1:19">
      <c r="A49" s="295"/>
      <c r="B49" s="143" t="s">
        <v>53</v>
      </c>
      <c r="C49" s="133" t="s">
        <v>53</v>
      </c>
      <c r="D49" s="134" t="s">
        <v>246</v>
      </c>
      <c r="E49" s="134" t="b">
        <v>0</v>
      </c>
      <c r="F49" s="135"/>
      <c r="G49" s="134" t="s">
        <v>247</v>
      </c>
      <c r="H49" s="134" t="s">
        <v>247</v>
      </c>
      <c r="I49" s="134" t="s">
        <v>247</v>
      </c>
      <c r="J49" s="134" t="s">
        <v>247</v>
      </c>
      <c r="K49" s="134" t="s">
        <v>247</v>
      </c>
      <c r="L49" s="134">
        <v>3.1</v>
      </c>
      <c r="M49" s="134">
        <v>245999.8806</v>
      </c>
      <c r="N49" s="134">
        <v>86855</v>
      </c>
      <c r="O49" s="136">
        <v>1.7834E+16</v>
      </c>
      <c r="P49" s="134">
        <v>72</v>
      </c>
      <c r="Q49" s="137">
        <v>70</v>
      </c>
      <c r="R49" s="137">
        <v>14.1</v>
      </c>
      <c r="S49" s="138">
        <v>84.1</v>
      </c>
    </row>
    <row r="50" spans="1:19">
      <c r="A50" s="295"/>
      <c r="B50" s="143" t="s">
        <v>54</v>
      </c>
      <c r="C50" s="133" t="s">
        <v>54</v>
      </c>
      <c r="D50" s="134" t="s">
        <v>246</v>
      </c>
      <c r="E50" s="134" t="b">
        <v>0</v>
      </c>
      <c r="F50" s="135"/>
      <c r="G50" s="134" t="s">
        <v>247</v>
      </c>
      <c r="H50" s="134" t="s">
        <v>247</v>
      </c>
      <c r="I50" s="134" t="s">
        <v>247</v>
      </c>
      <c r="J50" s="134" t="s">
        <v>247</v>
      </c>
      <c r="K50" s="134" t="s">
        <v>247</v>
      </c>
      <c r="L50" s="134">
        <v>4</v>
      </c>
      <c r="M50" s="134">
        <v>200271.55809999999</v>
      </c>
      <c r="N50" s="134">
        <v>159748</v>
      </c>
      <c r="O50" s="136">
        <v>8.1773E+16</v>
      </c>
      <c r="P50" s="134">
        <v>103</v>
      </c>
      <c r="Q50" s="137">
        <v>70</v>
      </c>
      <c r="R50" s="137">
        <v>7.16</v>
      </c>
      <c r="S50" s="138">
        <v>77.16</v>
      </c>
    </row>
    <row r="51" spans="1:19">
      <c r="A51" s="295"/>
      <c r="B51" s="141" t="s">
        <v>55</v>
      </c>
      <c r="C51" s="140" t="s">
        <v>55</v>
      </c>
      <c r="D51" s="134" t="s">
        <v>248</v>
      </c>
      <c r="E51" s="134" t="b">
        <v>0</v>
      </c>
      <c r="F51" s="135" t="s">
        <v>249</v>
      </c>
      <c r="G51" s="134" t="s">
        <v>248</v>
      </c>
      <c r="H51" s="135"/>
      <c r="I51" s="135"/>
      <c r="J51" s="135"/>
      <c r="K51" s="135"/>
      <c r="L51" s="135"/>
      <c r="M51" s="135"/>
      <c r="N51" s="135"/>
      <c r="O51" s="134" t="s">
        <v>267</v>
      </c>
      <c r="P51" s="134" t="s">
        <v>267</v>
      </c>
      <c r="Q51" s="137">
        <v>0</v>
      </c>
      <c r="R51" s="137">
        <v>0</v>
      </c>
      <c r="S51" s="138">
        <v>0</v>
      </c>
    </row>
    <row r="52" spans="1:19">
      <c r="A52" s="295"/>
      <c r="B52" s="143" t="s">
        <v>56</v>
      </c>
      <c r="C52" s="133" t="s">
        <v>56</v>
      </c>
      <c r="D52" s="134" t="s">
        <v>246</v>
      </c>
      <c r="E52" s="134" t="b">
        <v>0</v>
      </c>
      <c r="F52" s="135"/>
      <c r="G52" s="134" t="s">
        <v>247</v>
      </c>
      <c r="H52" s="134" t="s">
        <v>247</v>
      </c>
      <c r="I52" s="134" t="s">
        <v>247</v>
      </c>
      <c r="J52" s="134" t="s">
        <v>247</v>
      </c>
      <c r="K52" s="134" t="s">
        <v>247</v>
      </c>
      <c r="L52" s="134">
        <v>3.6</v>
      </c>
      <c r="M52" s="134">
        <v>209555.33739999999</v>
      </c>
      <c r="N52" s="134">
        <v>44624</v>
      </c>
      <c r="O52" s="136">
        <v>5408050000000000</v>
      </c>
      <c r="P52" s="134">
        <v>20</v>
      </c>
      <c r="Q52" s="137">
        <v>70</v>
      </c>
      <c r="R52" s="137">
        <v>25.75</v>
      </c>
      <c r="S52" s="138">
        <v>95.75</v>
      </c>
    </row>
    <row r="53" spans="1:19">
      <c r="A53" s="295"/>
      <c r="B53" s="143" t="s">
        <v>57</v>
      </c>
      <c r="C53" s="133" t="s">
        <v>57</v>
      </c>
      <c r="D53" s="134" t="s">
        <v>246</v>
      </c>
      <c r="E53" s="134" t="b">
        <v>0</v>
      </c>
      <c r="F53" s="135"/>
      <c r="G53" s="134" t="s">
        <v>247</v>
      </c>
      <c r="H53" s="134" t="s">
        <v>247</v>
      </c>
      <c r="I53" s="134" t="s">
        <v>247</v>
      </c>
      <c r="J53" s="134" t="s">
        <v>247</v>
      </c>
      <c r="K53" s="134" t="s">
        <v>247</v>
      </c>
      <c r="L53" s="134">
        <v>5</v>
      </c>
      <c r="M53" s="134">
        <v>199149.7548</v>
      </c>
      <c r="N53" s="134">
        <v>41518</v>
      </c>
      <c r="O53" s="136">
        <v>8582080000000000</v>
      </c>
      <c r="P53" s="134">
        <v>50</v>
      </c>
      <c r="Q53" s="137">
        <v>70</v>
      </c>
      <c r="R53" s="137">
        <v>19.03</v>
      </c>
      <c r="S53" s="138">
        <v>89.03</v>
      </c>
    </row>
    <row r="54" spans="1:19">
      <c r="A54" s="295"/>
      <c r="B54" s="143" t="s">
        <v>58</v>
      </c>
      <c r="C54" s="133" t="s">
        <v>58</v>
      </c>
      <c r="D54" s="134" t="s">
        <v>246</v>
      </c>
      <c r="E54" s="134" t="b">
        <v>0</v>
      </c>
      <c r="F54" s="135"/>
      <c r="G54" s="134" t="s">
        <v>247</v>
      </c>
      <c r="H54" s="134" t="s">
        <v>247</v>
      </c>
      <c r="I54" s="134" t="s">
        <v>247</v>
      </c>
      <c r="J54" s="134" t="s">
        <v>247</v>
      </c>
      <c r="K54" s="134" t="s">
        <v>247</v>
      </c>
      <c r="L54" s="134">
        <v>10</v>
      </c>
      <c r="M54" s="134">
        <v>176363.71400000001</v>
      </c>
      <c r="N54" s="134">
        <v>41522</v>
      </c>
      <c r="O54" s="136">
        <v>3.04065E+16</v>
      </c>
      <c r="P54" s="134">
        <v>85</v>
      </c>
      <c r="Q54" s="137">
        <v>70</v>
      </c>
      <c r="R54" s="137">
        <v>11.19</v>
      </c>
      <c r="S54" s="138">
        <v>81.19</v>
      </c>
    </row>
    <row r="55" spans="1:19">
      <c r="A55" s="295"/>
      <c r="B55" s="143" t="s">
        <v>59</v>
      </c>
      <c r="C55" s="133" t="s">
        <v>59</v>
      </c>
      <c r="D55" s="134" t="s">
        <v>246</v>
      </c>
      <c r="E55" s="134" t="b">
        <v>0</v>
      </c>
      <c r="F55" s="135"/>
      <c r="G55" s="134" t="s">
        <v>247</v>
      </c>
      <c r="H55" s="134" t="s">
        <v>247</v>
      </c>
      <c r="I55" s="134" t="s">
        <v>247</v>
      </c>
      <c r="J55" s="134" t="s">
        <v>247</v>
      </c>
      <c r="K55" s="134" t="s">
        <v>247</v>
      </c>
      <c r="L55" s="134">
        <v>4.5</v>
      </c>
      <c r="M55" s="134">
        <v>180435.3278</v>
      </c>
      <c r="N55" s="134">
        <v>38841</v>
      </c>
      <c r="O55" s="136">
        <v>5512230000000000</v>
      </c>
      <c r="P55" s="134">
        <v>21</v>
      </c>
      <c r="Q55" s="137">
        <v>70</v>
      </c>
      <c r="R55" s="137">
        <v>25.52</v>
      </c>
      <c r="S55" s="138">
        <v>95.52</v>
      </c>
    </row>
    <row r="56" spans="1:19">
      <c r="A56" s="295"/>
      <c r="B56" s="143" t="s">
        <v>60</v>
      </c>
      <c r="C56" s="133" t="s">
        <v>60</v>
      </c>
      <c r="D56" s="134" t="s">
        <v>248</v>
      </c>
      <c r="E56" s="134" t="b">
        <v>0</v>
      </c>
      <c r="F56" s="135" t="s">
        <v>249</v>
      </c>
      <c r="G56" s="134" t="s">
        <v>248</v>
      </c>
      <c r="H56" s="135"/>
      <c r="I56" s="135"/>
      <c r="J56" s="135"/>
      <c r="K56" s="135"/>
      <c r="L56" s="135"/>
      <c r="M56" s="135"/>
      <c r="N56" s="135"/>
      <c r="O56" s="134" t="s">
        <v>267</v>
      </c>
      <c r="P56" s="134" t="s">
        <v>267</v>
      </c>
      <c r="Q56" s="137">
        <v>0</v>
      </c>
      <c r="R56" s="137">
        <v>0</v>
      </c>
      <c r="S56" s="138">
        <v>0</v>
      </c>
    </row>
    <row r="57" spans="1:19">
      <c r="A57" s="295"/>
      <c r="B57" s="143" t="s">
        <v>61</v>
      </c>
      <c r="C57" s="133" t="s">
        <v>61</v>
      </c>
      <c r="D57" s="134" t="s">
        <v>246</v>
      </c>
      <c r="E57" s="134" t="b">
        <v>0</v>
      </c>
      <c r="F57" s="135"/>
      <c r="G57" s="134" t="s">
        <v>247</v>
      </c>
      <c r="H57" s="134" t="s">
        <v>247</v>
      </c>
      <c r="I57" s="134" t="s">
        <v>247</v>
      </c>
      <c r="J57" s="134" t="s">
        <v>247</v>
      </c>
      <c r="K57" s="134" t="s">
        <v>247</v>
      </c>
      <c r="L57" s="134">
        <v>2.2000000000000002</v>
      </c>
      <c r="M57" s="134">
        <v>216939.24059999999</v>
      </c>
      <c r="N57" s="134">
        <v>40500</v>
      </c>
      <c r="O57" s="136">
        <v>1722240000000000</v>
      </c>
      <c r="P57" s="134">
        <v>1</v>
      </c>
      <c r="Q57" s="137">
        <v>70</v>
      </c>
      <c r="R57" s="137">
        <v>30</v>
      </c>
      <c r="S57" s="138">
        <v>100</v>
      </c>
    </row>
    <row r="58" spans="1:19">
      <c r="A58" s="295"/>
      <c r="B58" s="143" t="s">
        <v>62</v>
      </c>
      <c r="C58" s="133" t="s">
        <v>62</v>
      </c>
      <c r="D58" s="134" t="s">
        <v>246</v>
      </c>
      <c r="E58" s="134" t="b">
        <v>0</v>
      </c>
      <c r="F58" s="135"/>
      <c r="G58" s="134" t="s">
        <v>247</v>
      </c>
      <c r="H58" s="134" t="s">
        <v>247</v>
      </c>
      <c r="I58" s="134" t="s">
        <v>247</v>
      </c>
      <c r="J58" s="134" t="s">
        <v>247</v>
      </c>
      <c r="K58" s="134" t="s">
        <v>247</v>
      </c>
      <c r="L58" s="134">
        <v>3.2</v>
      </c>
      <c r="M58" s="134">
        <v>174313.84390000001</v>
      </c>
      <c r="N58" s="134">
        <v>39064</v>
      </c>
      <c r="O58" s="136">
        <v>2723860000000000</v>
      </c>
      <c r="P58" s="134">
        <v>3</v>
      </c>
      <c r="Q58" s="137">
        <v>70</v>
      </c>
      <c r="R58" s="137">
        <v>29.55</v>
      </c>
      <c r="S58" s="138">
        <v>99.55</v>
      </c>
    </row>
    <row r="59" spans="1:19">
      <c r="A59" s="295"/>
      <c r="B59" s="143" t="s">
        <v>63</v>
      </c>
      <c r="C59" s="133" t="s">
        <v>63</v>
      </c>
      <c r="D59" s="134" t="s">
        <v>246</v>
      </c>
      <c r="E59" s="134" t="b">
        <v>0</v>
      </c>
      <c r="F59" s="135"/>
      <c r="G59" s="134" t="s">
        <v>247</v>
      </c>
      <c r="H59" s="134" t="s">
        <v>247</v>
      </c>
      <c r="I59" s="134" t="s">
        <v>247</v>
      </c>
      <c r="J59" s="134" t="s">
        <v>247</v>
      </c>
      <c r="K59" s="134" t="s">
        <v>247</v>
      </c>
      <c r="L59" s="134">
        <v>6</v>
      </c>
      <c r="M59" s="134">
        <v>224295.019</v>
      </c>
      <c r="N59" s="134">
        <v>85390</v>
      </c>
      <c r="O59" s="136">
        <v>5.88757E+16</v>
      </c>
      <c r="P59" s="134">
        <v>96</v>
      </c>
      <c r="Q59" s="137">
        <v>70</v>
      </c>
      <c r="R59" s="137">
        <v>8.73</v>
      </c>
      <c r="S59" s="138">
        <v>78.73</v>
      </c>
    </row>
    <row r="60" spans="1:19">
      <c r="A60" s="295"/>
      <c r="B60" s="143" t="s">
        <v>64</v>
      </c>
      <c r="C60" s="133" t="s">
        <v>64</v>
      </c>
      <c r="D60" s="134" t="s">
        <v>246</v>
      </c>
      <c r="E60" s="134" t="b">
        <v>0</v>
      </c>
      <c r="F60" s="135"/>
      <c r="G60" s="134" t="s">
        <v>247</v>
      </c>
      <c r="H60" s="134" t="s">
        <v>247</v>
      </c>
      <c r="I60" s="134" t="s">
        <v>247</v>
      </c>
      <c r="J60" s="134" t="s">
        <v>247</v>
      </c>
      <c r="K60" s="134" t="s">
        <v>247</v>
      </c>
      <c r="L60" s="134">
        <v>3.5</v>
      </c>
      <c r="M60" s="134">
        <v>259377.14939999999</v>
      </c>
      <c r="N60" s="134">
        <v>55730</v>
      </c>
      <c r="O60" s="136">
        <v>9868380000000000</v>
      </c>
      <c r="P60" s="134">
        <v>56</v>
      </c>
      <c r="Q60" s="137">
        <v>70</v>
      </c>
      <c r="R60" s="137">
        <v>17.690000000000001</v>
      </c>
      <c r="S60" s="138">
        <v>87.69</v>
      </c>
    </row>
    <row r="61" spans="1:19">
      <c r="A61" s="295"/>
      <c r="B61" s="143" t="s">
        <v>65</v>
      </c>
      <c r="C61" s="133" t="s">
        <v>65</v>
      </c>
      <c r="D61" s="134" t="s">
        <v>246</v>
      </c>
      <c r="E61" s="134" t="b">
        <v>0</v>
      </c>
      <c r="F61" s="135"/>
      <c r="G61" s="134" t="s">
        <v>247</v>
      </c>
      <c r="H61" s="134" t="s">
        <v>247</v>
      </c>
      <c r="I61" s="134" t="s">
        <v>247</v>
      </c>
      <c r="J61" s="134" t="s">
        <v>247</v>
      </c>
      <c r="K61" s="134" t="s">
        <v>247</v>
      </c>
      <c r="L61" s="134">
        <v>6</v>
      </c>
      <c r="M61" s="134">
        <v>313308.07209999999</v>
      </c>
      <c r="N61" s="134">
        <v>108684</v>
      </c>
      <c r="O61" s="136">
        <v>1.33231E+17</v>
      </c>
      <c r="P61" s="134">
        <v>110</v>
      </c>
      <c r="Q61" s="137">
        <v>70</v>
      </c>
      <c r="R61" s="137">
        <v>5.6</v>
      </c>
      <c r="S61" s="138">
        <v>75.599999999999994</v>
      </c>
    </row>
    <row r="62" spans="1:19">
      <c r="A62" s="295"/>
      <c r="B62" s="143" t="s">
        <v>66</v>
      </c>
      <c r="C62" s="133" t="s">
        <v>66</v>
      </c>
      <c r="D62" s="134" t="s">
        <v>246</v>
      </c>
      <c r="E62" s="134" t="b">
        <v>0</v>
      </c>
      <c r="F62" s="135"/>
      <c r="G62" s="134" t="s">
        <v>247</v>
      </c>
      <c r="H62" s="134" t="s">
        <v>247</v>
      </c>
      <c r="I62" s="134" t="s">
        <v>247</v>
      </c>
      <c r="J62" s="134" t="s">
        <v>247</v>
      </c>
      <c r="K62" s="134" t="s">
        <v>247</v>
      </c>
      <c r="L62" s="134">
        <v>6</v>
      </c>
      <c r="M62" s="134">
        <v>317220.32209999999</v>
      </c>
      <c r="N62" s="134">
        <v>53957</v>
      </c>
      <c r="O62" s="136">
        <v>3.32475E+16</v>
      </c>
      <c r="P62" s="134">
        <v>90</v>
      </c>
      <c r="Q62" s="137">
        <v>70</v>
      </c>
      <c r="R62" s="137">
        <v>10.07</v>
      </c>
      <c r="S62" s="138">
        <v>80.069999999999993</v>
      </c>
    </row>
    <row r="63" spans="1:19">
      <c r="A63" s="296" t="s">
        <v>67</v>
      </c>
      <c r="B63" s="144" t="s">
        <v>68</v>
      </c>
      <c r="C63" s="133" t="s">
        <v>68</v>
      </c>
      <c r="D63" s="134" t="s">
        <v>246</v>
      </c>
      <c r="E63" s="134" t="b">
        <v>0</v>
      </c>
      <c r="F63" s="135"/>
      <c r="G63" s="134" t="s">
        <v>247</v>
      </c>
      <c r="H63" s="134" t="s">
        <v>247</v>
      </c>
      <c r="I63" s="134" t="s">
        <v>247</v>
      </c>
      <c r="J63" s="134" t="s">
        <v>247</v>
      </c>
      <c r="K63" s="134" t="s">
        <v>247</v>
      </c>
      <c r="L63" s="134">
        <v>4</v>
      </c>
      <c r="M63" s="134">
        <v>227697.92720000001</v>
      </c>
      <c r="N63" s="134">
        <v>41722</v>
      </c>
      <c r="O63" s="136">
        <v>6341750000000000</v>
      </c>
      <c r="P63" s="134">
        <v>28</v>
      </c>
      <c r="Q63" s="137">
        <v>70</v>
      </c>
      <c r="R63" s="137">
        <v>23.96</v>
      </c>
      <c r="S63" s="138">
        <v>93.96</v>
      </c>
    </row>
    <row r="64" spans="1:19">
      <c r="A64" s="296"/>
      <c r="B64" s="144" t="s">
        <v>69</v>
      </c>
      <c r="C64" s="133" t="s">
        <v>69</v>
      </c>
      <c r="D64" s="134" t="s">
        <v>246</v>
      </c>
      <c r="E64" s="134" t="b">
        <v>0</v>
      </c>
      <c r="F64" s="135"/>
      <c r="G64" s="134" t="s">
        <v>247</v>
      </c>
      <c r="H64" s="134" t="s">
        <v>247</v>
      </c>
      <c r="I64" s="134" t="s">
        <v>247</v>
      </c>
      <c r="J64" s="134" t="s">
        <v>247</v>
      </c>
      <c r="K64" s="134" t="s">
        <v>247</v>
      </c>
      <c r="L64" s="134">
        <v>3.7</v>
      </c>
      <c r="M64" s="134">
        <v>308702.11749999999</v>
      </c>
      <c r="N64" s="134">
        <v>40467</v>
      </c>
      <c r="O64" s="136">
        <v>6920620000000000</v>
      </c>
      <c r="P64" s="134">
        <v>40</v>
      </c>
      <c r="Q64" s="137">
        <v>70</v>
      </c>
      <c r="R64" s="137">
        <v>21.27</v>
      </c>
      <c r="S64" s="138">
        <v>91.27</v>
      </c>
    </row>
    <row r="65" spans="1:19">
      <c r="A65" s="296"/>
      <c r="B65" s="141" t="s">
        <v>70</v>
      </c>
      <c r="C65" s="140" t="s">
        <v>70</v>
      </c>
      <c r="D65" s="134" t="s">
        <v>248</v>
      </c>
      <c r="E65" s="134" t="b">
        <v>0</v>
      </c>
      <c r="F65" s="135" t="s">
        <v>249</v>
      </c>
      <c r="G65" s="134" t="s">
        <v>248</v>
      </c>
      <c r="H65" s="135"/>
      <c r="I65" s="135"/>
      <c r="J65" s="135"/>
      <c r="K65" s="135"/>
      <c r="L65" s="135"/>
      <c r="M65" s="135"/>
      <c r="N65" s="135"/>
      <c r="O65" s="134" t="s">
        <v>267</v>
      </c>
      <c r="P65" s="134" t="s">
        <v>267</v>
      </c>
      <c r="Q65" s="137">
        <v>0</v>
      </c>
      <c r="R65" s="137">
        <v>0</v>
      </c>
      <c r="S65" s="138">
        <v>0</v>
      </c>
    </row>
    <row r="66" spans="1:19">
      <c r="A66" s="296"/>
      <c r="B66" s="139" t="s">
        <v>71</v>
      </c>
      <c r="C66" s="140" t="s">
        <v>71</v>
      </c>
      <c r="D66" s="134" t="s">
        <v>248</v>
      </c>
      <c r="E66" s="134" t="b">
        <v>0</v>
      </c>
      <c r="F66" s="135" t="s">
        <v>249</v>
      </c>
      <c r="G66" s="134" t="s">
        <v>248</v>
      </c>
      <c r="H66" s="135"/>
      <c r="I66" s="135"/>
      <c r="J66" s="135"/>
      <c r="K66" s="135"/>
      <c r="L66" s="135"/>
      <c r="M66" s="135"/>
      <c r="N66" s="135"/>
      <c r="O66" s="134" t="s">
        <v>267</v>
      </c>
      <c r="P66" s="134" t="s">
        <v>267</v>
      </c>
      <c r="Q66" s="137">
        <v>0</v>
      </c>
      <c r="R66" s="137">
        <v>0</v>
      </c>
      <c r="S66" s="138">
        <v>0</v>
      </c>
    </row>
    <row r="67" spans="1:19">
      <c r="A67" s="296"/>
      <c r="B67" s="144" t="s">
        <v>72</v>
      </c>
      <c r="C67" s="133" t="s">
        <v>72</v>
      </c>
      <c r="D67" s="134" t="s">
        <v>248</v>
      </c>
      <c r="E67" s="134" t="b">
        <v>0</v>
      </c>
      <c r="F67" s="135" t="s">
        <v>249</v>
      </c>
      <c r="G67" s="134" t="s">
        <v>248</v>
      </c>
      <c r="H67" s="135"/>
      <c r="I67" s="135"/>
      <c r="J67" s="135"/>
      <c r="K67" s="135"/>
      <c r="L67" s="135"/>
      <c r="M67" s="135"/>
      <c r="N67" s="135"/>
      <c r="O67" s="134" t="s">
        <v>267</v>
      </c>
      <c r="P67" s="134" t="s">
        <v>267</v>
      </c>
      <c r="Q67" s="137">
        <v>0</v>
      </c>
      <c r="R67" s="137">
        <v>0</v>
      </c>
      <c r="S67" s="138">
        <v>0</v>
      </c>
    </row>
    <row r="68" spans="1:19">
      <c r="A68" s="296"/>
      <c r="B68" s="141" t="s">
        <v>73</v>
      </c>
      <c r="C68" s="140" t="s">
        <v>73</v>
      </c>
      <c r="D68" s="134" t="s">
        <v>248</v>
      </c>
      <c r="E68" s="134" t="b">
        <v>0</v>
      </c>
      <c r="F68" s="135" t="s">
        <v>249</v>
      </c>
      <c r="G68" s="134" t="s">
        <v>248</v>
      </c>
      <c r="H68" s="135"/>
      <c r="I68" s="135"/>
      <c r="J68" s="135"/>
      <c r="K68" s="135"/>
      <c r="L68" s="135"/>
      <c r="M68" s="135"/>
      <c r="N68" s="135"/>
      <c r="O68" s="134" t="s">
        <v>267</v>
      </c>
      <c r="P68" s="134" t="s">
        <v>267</v>
      </c>
      <c r="Q68" s="137">
        <v>0</v>
      </c>
      <c r="R68" s="137">
        <v>0</v>
      </c>
      <c r="S68" s="138">
        <v>0</v>
      </c>
    </row>
    <row r="69" spans="1:19">
      <c r="A69" s="296"/>
      <c r="B69" s="144" t="s">
        <v>74</v>
      </c>
      <c r="C69" s="133" t="s">
        <v>74</v>
      </c>
      <c r="D69" s="134" t="s">
        <v>248</v>
      </c>
      <c r="E69" s="134" t="b">
        <v>0</v>
      </c>
      <c r="F69" s="135" t="s">
        <v>249</v>
      </c>
      <c r="G69" s="134" t="s">
        <v>248</v>
      </c>
      <c r="H69" s="135"/>
      <c r="I69" s="135"/>
      <c r="J69" s="135"/>
      <c r="K69" s="135"/>
      <c r="L69" s="135"/>
      <c r="M69" s="135"/>
      <c r="N69" s="135"/>
      <c r="O69" s="134" t="s">
        <v>267</v>
      </c>
      <c r="P69" s="134" t="s">
        <v>267</v>
      </c>
      <c r="Q69" s="137">
        <v>0</v>
      </c>
      <c r="R69" s="137">
        <v>0</v>
      </c>
      <c r="S69" s="138">
        <v>0</v>
      </c>
    </row>
    <row r="70" spans="1:19">
      <c r="A70" s="296"/>
      <c r="B70" s="144" t="s">
        <v>75</v>
      </c>
      <c r="C70" s="133" t="s">
        <v>75</v>
      </c>
      <c r="D70" s="134" t="s">
        <v>246</v>
      </c>
      <c r="E70" s="134" t="b">
        <v>0</v>
      </c>
      <c r="F70" s="135"/>
      <c r="G70" s="134" t="s">
        <v>247</v>
      </c>
      <c r="H70" s="134" t="s">
        <v>247</v>
      </c>
      <c r="I70" s="134" t="s">
        <v>247</v>
      </c>
      <c r="J70" s="134" t="s">
        <v>247</v>
      </c>
      <c r="K70" s="134" t="s">
        <v>247</v>
      </c>
      <c r="L70" s="134">
        <v>8.6999999999999993</v>
      </c>
      <c r="M70" s="134">
        <v>220151.53510000001</v>
      </c>
      <c r="N70" s="134">
        <v>193864</v>
      </c>
      <c r="O70" s="136">
        <v>6.2626E+17</v>
      </c>
      <c r="P70" s="134">
        <v>122</v>
      </c>
      <c r="Q70" s="137">
        <v>70</v>
      </c>
      <c r="R70" s="137">
        <v>2.91</v>
      </c>
      <c r="S70" s="138">
        <v>72.91</v>
      </c>
    </row>
    <row r="71" spans="1:19">
      <c r="A71" s="296"/>
      <c r="B71" s="144" t="s">
        <v>76</v>
      </c>
      <c r="C71" s="133" t="s">
        <v>76</v>
      </c>
      <c r="D71" s="134" t="s">
        <v>248</v>
      </c>
      <c r="E71" s="134" t="b">
        <v>0</v>
      </c>
      <c r="F71" s="135" t="s">
        <v>249</v>
      </c>
      <c r="G71" s="134" t="s">
        <v>248</v>
      </c>
      <c r="H71" s="135"/>
      <c r="I71" s="135"/>
      <c r="J71" s="135"/>
      <c r="K71" s="135"/>
      <c r="L71" s="135"/>
      <c r="M71" s="135"/>
      <c r="N71" s="135"/>
      <c r="O71" s="134" t="s">
        <v>267</v>
      </c>
      <c r="P71" s="134" t="s">
        <v>267</v>
      </c>
      <c r="Q71" s="137">
        <v>0</v>
      </c>
      <c r="R71" s="137">
        <v>0</v>
      </c>
      <c r="S71" s="138">
        <v>0</v>
      </c>
    </row>
    <row r="72" spans="1:19">
      <c r="A72" s="296"/>
      <c r="B72" s="144" t="s">
        <v>77</v>
      </c>
      <c r="C72" s="133" t="s">
        <v>77</v>
      </c>
      <c r="D72" s="134" t="s">
        <v>246</v>
      </c>
      <c r="E72" s="134" t="b">
        <v>0</v>
      </c>
      <c r="F72" s="135"/>
      <c r="G72" s="134" t="s">
        <v>247</v>
      </c>
      <c r="H72" s="134" t="s">
        <v>247</v>
      </c>
      <c r="I72" s="134" t="s">
        <v>247</v>
      </c>
      <c r="J72" s="134" t="s">
        <v>247</v>
      </c>
      <c r="K72" s="134" t="s">
        <v>247</v>
      </c>
      <c r="L72" s="134">
        <v>13</v>
      </c>
      <c r="M72" s="134">
        <v>522298.50510000001</v>
      </c>
      <c r="N72" s="134">
        <v>170880</v>
      </c>
      <c r="O72" s="136">
        <v>2.57744E+18</v>
      </c>
      <c r="P72" s="134">
        <v>129</v>
      </c>
      <c r="Q72" s="137">
        <v>70</v>
      </c>
      <c r="R72" s="137">
        <v>1.34</v>
      </c>
      <c r="S72" s="138">
        <v>71.34</v>
      </c>
    </row>
    <row r="73" spans="1:19">
      <c r="A73" s="296"/>
      <c r="B73" s="144" t="s">
        <v>78</v>
      </c>
      <c r="C73" s="133" t="s">
        <v>78</v>
      </c>
      <c r="D73" s="134" t="s">
        <v>246</v>
      </c>
      <c r="E73" s="134" t="b">
        <v>0</v>
      </c>
      <c r="F73" s="135"/>
      <c r="G73" s="134" t="s">
        <v>247</v>
      </c>
      <c r="H73" s="134" t="s">
        <v>247</v>
      </c>
      <c r="I73" s="134" t="s">
        <v>247</v>
      </c>
      <c r="J73" s="134" t="s">
        <v>247</v>
      </c>
      <c r="K73" s="134" t="s">
        <v>247</v>
      </c>
      <c r="L73" s="134">
        <v>20</v>
      </c>
      <c r="M73" s="134">
        <v>540897.31530000002</v>
      </c>
      <c r="N73" s="134">
        <v>199430</v>
      </c>
      <c r="O73" s="136">
        <v>8.6051E+18</v>
      </c>
      <c r="P73" s="134">
        <v>133</v>
      </c>
      <c r="Q73" s="137">
        <v>70</v>
      </c>
      <c r="R73" s="137">
        <v>0.45</v>
      </c>
      <c r="S73" s="138">
        <v>70.45</v>
      </c>
    </row>
    <row r="74" spans="1:19">
      <c r="A74" s="296"/>
      <c r="B74" s="144" t="s">
        <v>79</v>
      </c>
      <c r="C74" s="133" t="s">
        <v>79</v>
      </c>
      <c r="D74" s="134" t="s">
        <v>246</v>
      </c>
      <c r="E74" s="134" t="b">
        <v>0</v>
      </c>
      <c r="F74" s="135"/>
      <c r="G74" s="134" t="s">
        <v>247</v>
      </c>
      <c r="H74" s="134" t="s">
        <v>247</v>
      </c>
      <c r="I74" s="134" t="s">
        <v>247</v>
      </c>
      <c r="J74" s="134" t="s">
        <v>247</v>
      </c>
      <c r="K74" s="134" t="s">
        <v>247</v>
      </c>
      <c r="L74" s="134">
        <v>4</v>
      </c>
      <c r="M74" s="134">
        <v>222632.6268</v>
      </c>
      <c r="N74" s="134">
        <v>116369</v>
      </c>
      <c r="O74" s="136">
        <v>4.82373E+16</v>
      </c>
      <c r="P74" s="134">
        <v>94</v>
      </c>
      <c r="Q74" s="137">
        <v>70</v>
      </c>
      <c r="R74" s="137">
        <v>9.18</v>
      </c>
      <c r="S74" s="138">
        <v>79.180000000000007</v>
      </c>
    </row>
    <row r="75" spans="1:19">
      <c r="A75" s="296"/>
      <c r="B75" s="144" t="s">
        <v>80</v>
      </c>
      <c r="C75" s="133" t="s">
        <v>80</v>
      </c>
      <c r="D75" s="134" t="s">
        <v>246</v>
      </c>
      <c r="E75" s="134" t="b">
        <v>0</v>
      </c>
      <c r="F75" s="135"/>
      <c r="G75" s="134" t="s">
        <v>247</v>
      </c>
      <c r="H75" s="134" t="s">
        <v>247</v>
      </c>
      <c r="I75" s="134" t="s">
        <v>247</v>
      </c>
      <c r="J75" s="134" t="s">
        <v>247</v>
      </c>
      <c r="K75" s="134" t="s">
        <v>247</v>
      </c>
      <c r="L75" s="134">
        <v>3.4</v>
      </c>
      <c r="M75" s="134">
        <v>212930.1226</v>
      </c>
      <c r="N75" s="134">
        <v>52269</v>
      </c>
      <c r="O75" s="136">
        <v>6724860000000000</v>
      </c>
      <c r="P75" s="134">
        <v>33</v>
      </c>
      <c r="Q75" s="137">
        <v>70</v>
      </c>
      <c r="R75" s="137">
        <v>22.84</v>
      </c>
      <c r="S75" s="138">
        <v>92.84</v>
      </c>
    </row>
    <row r="76" spans="1:19">
      <c r="A76" s="296"/>
      <c r="B76" s="144" t="s">
        <v>81</v>
      </c>
      <c r="C76" s="133" t="s">
        <v>81</v>
      </c>
      <c r="D76" s="134" t="s">
        <v>246</v>
      </c>
      <c r="E76" s="134" t="b">
        <v>0</v>
      </c>
      <c r="F76" s="135"/>
      <c r="G76" s="134" t="s">
        <v>247</v>
      </c>
      <c r="H76" s="134" t="s">
        <v>247</v>
      </c>
      <c r="I76" s="134" t="s">
        <v>247</v>
      </c>
      <c r="J76" s="134" t="s">
        <v>247</v>
      </c>
      <c r="K76" s="134" t="s">
        <v>247</v>
      </c>
      <c r="L76" s="134">
        <v>8</v>
      </c>
      <c r="M76" s="134">
        <v>163611.40429999999</v>
      </c>
      <c r="N76" s="134">
        <v>179717</v>
      </c>
      <c r="O76" s="136">
        <v>3.38199E+17</v>
      </c>
      <c r="P76" s="134">
        <v>120</v>
      </c>
      <c r="Q76" s="137">
        <v>70</v>
      </c>
      <c r="R76" s="137">
        <v>3.36</v>
      </c>
      <c r="S76" s="138">
        <v>73.36</v>
      </c>
    </row>
    <row r="77" spans="1:19">
      <c r="A77" s="296"/>
      <c r="B77" s="144" t="s">
        <v>82</v>
      </c>
      <c r="C77" s="133" t="s">
        <v>82</v>
      </c>
      <c r="D77" s="134" t="s">
        <v>246</v>
      </c>
      <c r="E77" s="134" t="b">
        <v>0</v>
      </c>
      <c r="F77" s="135"/>
      <c r="G77" s="134" t="s">
        <v>247</v>
      </c>
      <c r="H77" s="134" t="s">
        <v>247</v>
      </c>
      <c r="I77" s="134" t="s">
        <v>247</v>
      </c>
      <c r="J77" s="134" t="s">
        <v>247</v>
      </c>
      <c r="K77" s="134" t="s">
        <v>247</v>
      </c>
      <c r="L77" s="134">
        <v>8</v>
      </c>
      <c r="M77" s="134">
        <v>142606.49849999999</v>
      </c>
      <c r="N77" s="134">
        <v>152118</v>
      </c>
      <c r="O77" s="136">
        <v>2.11193E+17</v>
      </c>
      <c r="P77" s="134">
        <v>117</v>
      </c>
      <c r="Q77" s="137">
        <v>70</v>
      </c>
      <c r="R77" s="137">
        <v>4.03</v>
      </c>
      <c r="S77" s="138">
        <v>74.03</v>
      </c>
    </row>
    <row r="78" spans="1:19">
      <c r="A78" s="296"/>
      <c r="B78" s="144" t="s">
        <v>83</v>
      </c>
      <c r="C78" s="133" t="s">
        <v>83</v>
      </c>
      <c r="D78" s="134" t="s">
        <v>246</v>
      </c>
      <c r="E78" s="134" t="b">
        <v>0</v>
      </c>
      <c r="F78" s="135"/>
      <c r="G78" s="134" t="s">
        <v>247</v>
      </c>
      <c r="H78" s="134" t="s">
        <v>247</v>
      </c>
      <c r="I78" s="134" t="s">
        <v>247</v>
      </c>
      <c r="J78" s="134" t="s">
        <v>247</v>
      </c>
      <c r="K78" s="134" t="s">
        <v>247</v>
      </c>
      <c r="L78" s="134">
        <v>5.92</v>
      </c>
      <c r="M78" s="134">
        <v>219851.5546</v>
      </c>
      <c r="N78" s="134">
        <v>38905</v>
      </c>
      <c r="O78" s="136">
        <v>1.16623E+16</v>
      </c>
      <c r="P78" s="134">
        <v>62</v>
      </c>
      <c r="Q78" s="137">
        <v>70</v>
      </c>
      <c r="R78" s="137">
        <v>16.34</v>
      </c>
      <c r="S78" s="138">
        <v>86.34</v>
      </c>
    </row>
    <row r="79" spans="1:19">
      <c r="A79" s="296"/>
      <c r="B79" s="144" t="s">
        <v>84</v>
      </c>
      <c r="C79" s="133" t="s">
        <v>84</v>
      </c>
      <c r="D79" s="134" t="s">
        <v>248</v>
      </c>
      <c r="E79" s="134" t="b">
        <v>0</v>
      </c>
      <c r="F79" s="135" t="s">
        <v>249</v>
      </c>
      <c r="G79" s="134" t="s">
        <v>248</v>
      </c>
      <c r="H79" s="135"/>
      <c r="I79" s="135"/>
      <c r="J79" s="135"/>
      <c r="K79" s="135"/>
      <c r="L79" s="135"/>
      <c r="M79" s="135"/>
      <c r="N79" s="135"/>
      <c r="O79" s="134" t="s">
        <v>267</v>
      </c>
      <c r="P79" s="134" t="s">
        <v>267</v>
      </c>
      <c r="Q79" s="137">
        <v>0</v>
      </c>
      <c r="R79" s="137">
        <v>0</v>
      </c>
      <c r="S79" s="138">
        <v>0</v>
      </c>
    </row>
    <row r="80" spans="1:19">
      <c r="A80" s="296"/>
      <c r="B80" s="144" t="s">
        <v>85</v>
      </c>
      <c r="C80" s="133" t="s">
        <v>85</v>
      </c>
      <c r="D80" s="134" t="s">
        <v>246</v>
      </c>
      <c r="E80" s="134" t="b">
        <v>0</v>
      </c>
      <c r="F80" s="135"/>
      <c r="G80" s="134" t="s">
        <v>247</v>
      </c>
      <c r="H80" s="134" t="s">
        <v>247</v>
      </c>
      <c r="I80" s="134" t="s">
        <v>247</v>
      </c>
      <c r="J80" s="134" t="s">
        <v>247</v>
      </c>
      <c r="K80" s="134" t="s">
        <v>247</v>
      </c>
      <c r="L80" s="134">
        <v>5.5</v>
      </c>
      <c r="M80" s="134">
        <v>260102.10380000001</v>
      </c>
      <c r="N80" s="134">
        <v>45279</v>
      </c>
      <c r="O80" s="136">
        <v>1.61311E+16</v>
      </c>
      <c r="P80" s="134">
        <v>71</v>
      </c>
      <c r="Q80" s="137">
        <v>70</v>
      </c>
      <c r="R80" s="137">
        <v>14.33</v>
      </c>
      <c r="S80" s="138">
        <v>84.33</v>
      </c>
    </row>
    <row r="81" spans="1:19">
      <c r="A81" s="296"/>
      <c r="B81" s="144" t="s">
        <v>86</v>
      </c>
      <c r="C81" s="133" t="s">
        <v>86</v>
      </c>
      <c r="D81" s="134" t="s">
        <v>246</v>
      </c>
      <c r="E81" s="134" t="b">
        <v>0</v>
      </c>
      <c r="F81" s="135"/>
      <c r="G81" s="134" t="s">
        <v>247</v>
      </c>
      <c r="H81" s="134" t="s">
        <v>247</v>
      </c>
      <c r="I81" s="134" t="s">
        <v>247</v>
      </c>
      <c r="J81" s="134" t="s">
        <v>247</v>
      </c>
      <c r="K81" s="134" t="s">
        <v>247</v>
      </c>
      <c r="L81" s="134">
        <v>4.5</v>
      </c>
      <c r="M81" s="134">
        <v>177585.51019999999</v>
      </c>
      <c r="N81" s="134">
        <v>40186</v>
      </c>
      <c r="O81" s="136">
        <v>5807410000000000</v>
      </c>
      <c r="P81" s="134">
        <v>22</v>
      </c>
      <c r="Q81" s="137">
        <v>70</v>
      </c>
      <c r="R81" s="137">
        <v>25.3</v>
      </c>
      <c r="S81" s="138">
        <v>95.3</v>
      </c>
    </row>
    <row r="82" spans="1:19">
      <c r="A82" s="296"/>
      <c r="B82" s="144" t="s">
        <v>87</v>
      </c>
      <c r="C82" s="133" t="s">
        <v>87</v>
      </c>
      <c r="D82" s="134" t="s">
        <v>246</v>
      </c>
      <c r="E82" s="134" t="b">
        <v>0</v>
      </c>
      <c r="F82" s="135"/>
      <c r="G82" s="134" t="s">
        <v>247</v>
      </c>
      <c r="H82" s="134" t="s">
        <v>247</v>
      </c>
      <c r="I82" s="134" t="s">
        <v>247</v>
      </c>
      <c r="J82" s="134" t="s">
        <v>247</v>
      </c>
      <c r="K82" s="134" t="s">
        <v>247</v>
      </c>
      <c r="L82" s="134">
        <v>6</v>
      </c>
      <c r="M82" s="134">
        <v>147971.77989999999</v>
      </c>
      <c r="N82" s="134">
        <v>41178</v>
      </c>
      <c r="O82" s="136">
        <v>9032580000000000</v>
      </c>
      <c r="P82" s="134">
        <v>53</v>
      </c>
      <c r="Q82" s="137">
        <v>70</v>
      </c>
      <c r="R82" s="137">
        <v>18.36</v>
      </c>
      <c r="S82" s="138">
        <v>88.36</v>
      </c>
    </row>
    <row r="83" spans="1:19">
      <c r="A83" s="297" t="s">
        <v>88</v>
      </c>
      <c r="B83" s="145" t="s">
        <v>89</v>
      </c>
      <c r="C83" s="133" t="s">
        <v>89</v>
      </c>
      <c r="D83" s="134" t="s">
        <v>246</v>
      </c>
      <c r="E83" s="134" t="b">
        <v>0</v>
      </c>
      <c r="F83" s="135"/>
      <c r="G83" s="134" t="s">
        <v>247</v>
      </c>
      <c r="H83" s="134" t="s">
        <v>247</v>
      </c>
      <c r="I83" s="134" t="s">
        <v>247</v>
      </c>
      <c r="J83" s="134" t="s">
        <v>247</v>
      </c>
      <c r="K83" s="134" t="s">
        <v>247</v>
      </c>
      <c r="L83" s="134">
        <v>6</v>
      </c>
      <c r="M83" s="134">
        <v>230866.47399999999</v>
      </c>
      <c r="N83" s="134">
        <v>180594</v>
      </c>
      <c r="O83" s="136">
        <v>2.71063E+17</v>
      </c>
      <c r="P83" s="134">
        <v>118</v>
      </c>
      <c r="Q83" s="137">
        <v>70</v>
      </c>
      <c r="R83" s="137">
        <v>3.81</v>
      </c>
      <c r="S83" s="138">
        <v>73.81</v>
      </c>
    </row>
    <row r="84" spans="1:19">
      <c r="A84" s="297"/>
      <c r="B84" s="145" t="s">
        <v>90</v>
      </c>
      <c r="C84" s="133" t="s">
        <v>90</v>
      </c>
      <c r="D84" s="134" t="s">
        <v>246</v>
      </c>
      <c r="E84" s="134" t="b">
        <v>0</v>
      </c>
      <c r="F84" s="135"/>
      <c r="G84" s="134" t="s">
        <v>247</v>
      </c>
      <c r="H84" s="134" t="s">
        <v>247</v>
      </c>
      <c r="I84" s="134" t="s">
        <v>247</v>
      </c>
      <c r="J84" s="134" t="s">
        <v>247</v>
      </c>
      <c r="K84" s="134" t="s">
        <v>247</v>
      </c>
      <c r="L84" s="134">
        <v>6</v>
      </c>
      <c r="M84" s="134">
        <v>220254.65419999999</v>
      </c>
      <c r="N84" s="134">
        <v>38911</v>
      </c>
      <c r="O84" s="136">
        <v>1.20053E+16</v>
      </c>
      <c r="P84" s="134">
        <v>64</v>
      </c>
      <c r="Q84" s="137">
        <v>70</v>
      </c>
      <c r="R84" s="137">
        <v>15.9</v>
      </c>
      <c r="S84" s="138">
        <v>85.9</v>
      </c>
    </row>
    <row r="85" spans="1:19">
      <c r="A85" s="297"/>
      <c r="B85" s="145" t="s">
        <v>91</v>
      </c>
      <c r="C85" s="133" t="s">
        <v>91</v>
      </c>
      <c r="D85" s="134" t="s">
        <v>246</v>
      </c>
      <c r="E85" s="134" t="b">
        <v>0</v>
      </c>
      <c r="F85" s="135"/>
      <c r="G85" s="134" t="s">
        <v>247</v>
      </c>
      <c r="H85" s="134" t="s">
        <v>247</v>
      </c>
      <c r="I85" s="134" t="s">
        <v>247</v>
      </c>
      <c r="J85" s="134" t="s">
        <v>247</v>
      </c>
      <c r="K85" s="134" t="s">
        <v>247</v>
      </c>
      <c r="L85" s="134">
        <v>3.1</v>
      </c>
      <c r="M85" s="134">
        <v>234759.9748</v>
      </c>
      <c r="N85" s="134">
        <v>39097</v>
      </c>
      <c r="O85" s="136">
        <v>3448530000000000</v>
      </c>
      <c r="P85" s="134">
        <v>9</v>
      </c>
      <c r="Q85" s="137">
        <v>70</v>
      </c>
      <c r="R85" s="137">
        <v>28.21</v>
      </c>
      <c r="S85" s="138">
        <v>98.21</v>
      </c>
    </row>
    <row r="86" spans="1:19">
      <c r="A86" s="297"/>
      <c r="B86" s="145" t="s">
        <v>92</v>
      </c>
      <c r="C86" s="133" t="s">
        <v>92</v>
      </c>
      <c r="D86" s="134" t="s">
        <v>246</v>
      </c>
      <c r="E86" s="134" t="b">
        <v>0</v>
      </c>
      <c r="F86" s="135"/>
      <c r="G86" s="134" t="s">
        <v>247</v>
      </c>
      <c r="H86" s="134" t="s">
        <v>247</v>
      </c>
      <c r="I86" s="134" t="s">
        <v>247</v>
      </c>
      <c r="J86" s="134" t="s">
        <v>247</v>
      </c>
      <c r="K86" s="134" t="s">
        <v>247</v>
      </c>
      <c r="L86" s="134">
        <v>8.5</v>
      </c>
      <c r="M86" s="134">
        <v>215054.98809999999</v>
      </c>
      <c r="N86" s="134">
        <v>62468</v>
      </c>
      <c r="O86" s="136">
        <v>6.06321E+16</v>
      </c>
      <c r="P86" s="134">
        <v>98</v>
      </c>
      <c r="Q86" s="137">
        <v>70</v>
      </c>
      <c r="R86" s="137">
        <v>8.2799999999999994</v>
      </c>
      <c r="S86" s="138">
        <v>78.28</v>
      </c>
    </row>
    <row r="87" spans="1:19">
      <c r="A87" s="297"/>
      <c r="B87" s="145" t="s">
        <v>93</v>
      </c>
      <c r="C87" s="133" t="s">
        <v>93</v>
      </c>
      <c r="D87" s="134" t="s">
        <v>246</v>
      </c>
      <c r="E87" s="134" t="b">
        <v>0</v>
      </c>
      <c r="F87" s="135"/>
      <c r="G87" s="134" t="s">
        <v>247</v>
      </c>
      <c r="H87" s="134" t="s">
        <v>247</v>
      </c>
      <c r="I87" s="134" t="s">
        <v>247</v>
      </c>
      <c r="J87" s="134" t="s">
        <v>247</v>
      </c>
      <c r="K87" s="134" t="s">
        <v>247</v>
      </c>
      <c r="L87" s="134">
        <v>4</v>
      </c>
      <c r="M87" s="134">
        <v>167898.63020000001</v>
      </c>
      <c r="N87" s="134">
        <v>39550</v>
      </c>
      <c r="O87" s="136">
        <v>4202040000000000</v>
      </c>
      <c r="P87" s="134">
        <v>12</v>
      </c>
      <c r="Q87" s="137">
        <v>70</v>
      </c>
      <c r="R87" s="137">
        <v>27.54</v>
      </c>
      <c r="S87" s="138">
        <v>97.54</v>
      </c>
    </row>
    <row r="88" spans="1:19">
      <c r="A88" s="297"/>
      <c r="B88" s="145" t="s">
        <v>94</v>
      </c>
      <c r="C88" s="133" t="s">
        <v>94</v>
      </c>
      <c r="D88" s="134" t="s">
        <v>246</v>
      </c>
      <c r="E88" s="134" t="b">
        <v>0</v>
      </c>
      <c r="F88" s="135"/>
      <c r="G88" s="134" t="s">
        <v>247</v>
      </c>
      <c r="H88" s="134" t="s">
        <v>247</v>
      </c>
      <c r="I88" s="134" t="s">
        <v>247</v>
      </c>
      <c r="J88" s="134" t="s">
        <v>247</v>
      </c>
      <c r="K88" s="134" t="s">
        <v>247</v>
      </c>
      <c r="L88" s="134">
        <v>5</v>
      </c>
      <c r="M88" s="134">
        <v>259798.9976</v>
      </c>
      <c r="N88" s="134">
        <v>98813</v>
      </c>
      <c r="O88" s="136">
        <v>6.3417E+16</v>
      </c>
      <c r="P88" s="134">
        <v>99</v>
      </c>
      <c r="Q88" s="137">
        <v>70</v>
      </c>
      <c r="R88" s="137">
        <v>8.06</v>
      </c>
      <c r="S88" s="138">
        <v>78.06</v>
      </c>
    </row>
    <row r="89" spans="1:19">
      <c r="A89" s="297"/>
      <c r="B89" s="145" t="s">
        <v>95</v>
      </c>
      <c r="C89" s="133" t="s">
        <v>95</v>
      </c>
      <c r="D89" s="134" t="s">
        <v>248</v>
      </c>
      <c r="E89" s="134" t="b">
        <v>0</v>
      </c>
      <c r="F89" s="135" t="s">
        <v>249</v>
      </c>
      <c r="G89" s="134" t="s">
        <v>248</v>
      </c>
      <c r="H89" s="135"/>
      <c r="I89" s="135"/>
      <c r="J89" s="135"/>
      <c r="K89" s="135"/>
      <c r="L89" s="135"/>
      <c r="M89" s="135"/>
      <c r="N89" s="135"/>
      <c r="O89" s="134" t="s">
        <v>267</v>
      </c>
      <c r="P89" s="134" t="s">
        <v>267</v>
      </c>
      <c r="Q89" s="137">
        <v>0</v>
      </c>
      <c r="R89" s="137">
        <v>0</v>
      </c>
      <c r="S89" s="138">
        <v>0</v>
      </c>
    </row>
    <row r="90" spans="1:19">
      <c r="A90" s="297"/>
      <c r="B90" s="145" t="s">
        <v>96</v>
      </c>
      <c r="C90" s="133" t="s">
        <v>96</v>
      </c>
      <c r="D90" s="134" t="s">
        <v>246</v>
      </c>
      <c r="E90" s="134" t="b">
        <v>0</v>
      </c>
      <c r="F90" s="135"/>
      <c r="G90" s="134" t="s">
        <v>247</v>
      </c>
      <c r="H90" s="134" t="s">
        <v>247</v>
      </c>
      <c r="I90" s="134" t="s">
        <v>247</v>
      </c>
      <c r="J90" s="134" t="s">
        <v>247</v>
      </c>
      <c r="K90" s="134" t="s">
        <v>247</v>
      </c>
      <c r="L90" s="134">
        <v>4.5</v>
      </c>
      <c r="M90" s="134">
        <v>225569.9382</v>
      </c>
      <c r="N90" s="134">
        <v>38847</v>
      </c>
      <c r="O90" s="136">
        <v>6893210000000000</v>
      </c>
      <c r="P90" s="134">
        <v>38</v>
      </c>
      <c r="Q90" s="137">
        <v>70</v>
      </c>
      <c r="R90" s="137">
        <v>21.72</v>
      </c>
      <c r="S90" s="138">
        <v>91.72</v>
      </c>
    </row>
    <row r="91" spans="1:19">
      <c r="A91" s="297"/>
      <c r="B91" s="145" t="s">
        <v>97</v>
      </c>
      <c r="C91" s="133" t="s">
        <v>97</v>
      </c>
      <c r="D91" s="134" t="s">
        <v>246</v>
      </c>
      <c r="E91" s="134" t="b">
        <v>0</v>
      </c>
      <c r="F91" s="135"/>
      <c r="G91" s="134" t="s">
        <v>247</v>
      </c>
      <c r="H91" s="134" t="s">
        <v>247</v>
      </c>
      <c r="I91" s="134" t="s">
        <v>247</v>
      </c>
      <c r="J91" s="134" t="s">
        <v>247</v>
      </c>
      <c r="K91" s="134" t="s">
        <v>247</v>
      </c>
      <c r="L91" s="134">
        <v>6</v>
      </c>
      <c r="M91" s="134">
        <v>193206.38500000001</v>
      </c>
      <c r="N91" s="134">
        <v>41887</v>
      </c>
      <c r="O91" s="136">
        <v>1.22034E+16</v>
      </c>
      <c r="P91" s="134">
        <v>65</v>
      </c>
      <c r="Q91" s="137">
        <v>70</v>
      </c>
      <c r="R91" s="137">
        <v>15.67</v>
      </c>
      <c r="S91" s="138">
        <v>85.67</v>
      </c>
    </row>
    <row r="92" spans="1:19">
      <c r="A92" s="297"/>
      <c r="B92" s="145" t="s">
        <v>98</v>
      </c>
      <c r="C92" s="133" t="s">
        <v>98</v>
      </c>
      <c r="D92" s="134" t="s">
        <v>246</v>
      </c>
      <c r="E92" s="134" t="b">
        <v>0</v>
      </c>
      <c r="F92" s="135"/>
      <c r="G92" s="134" t="s">
        <v>247</v>
      </c>
      <c r="H92" s="134" t="s">
        <v>247</v>
      </c>
      <c r="I92" s="134" t="s">
        <v>247</v>
      </c>
      <c r="J92" s="134" t="s">
        <v>247</v>
      </c>
      <c r="K92" s="134" t="s">
        <v>247</v>
      </c>
      <c r="L92" s="134">
        <v>7</v>
      </c>
      <c r="M92" s="134">
        <v>290375.16460000002</v>
      </c>
      <c r="N92" s="134">
        <v>36240</v>
      </c>
      <c r="O92" s="136">
        <v>1.86867E+16</v>
      </c>
      <c r="P92" s="134">
        <v>73</v>
      </c>
      <c r="Q92" s="137">
        <v>70</v>
      </c>
      <c r="R92" s="137">
        <v>13.88</v>
      </c>
      <c r="S92" s="138">
        <v>83.88</v>
      </c>
    </row>
    <row r="93" spans="1:19">
      <c r="A93" s="297"/>
      <c r="B93" s="145" t="s">
        <v>99</v>
      </c>
      <c r="C93" s="133" t="s">
        <v>99</v>
      </c>
      <c r="D93" s="134" t="s">
        <v>246</v>
      </c>
      <c r="E93" s="134" t="b">
        <v>0</v>
      </c>
      <c r="F93" s="135"/>
      <c r="G93" s="134" t="s">
        <v>247</v>
      </c>
      <c r="H93" s="134" t="s">
        <v>247</v>
      </c>
      <c r="I93" s="134" t="s">
        <v>247</v>
      </c>
      <c r="J93" s="134" t="s">
        <v>247</v>
      </c>
      <c r="K93" s="134" t="s">
        <v>247</v>
      </c>
      <c r="L93" s="134">
        <v>6</v>
      </c>
      <c r="M93" s="134">
        <v>225173.0901</v>
      </c>
      <c r="N93" s="134">
        <v>99174</v>
      </c>
      <c r="O93" s="136">
        <v>7.97287E+16</v>
      </c>
      <c r="P93" s="134">
        <v>102</v>
      </c>
      <c r="Q93" s="137">
        <v>70</v>
      </c>
      <c r="R93" s="137">
        <v>7.39</v>
      </c>
      <c r="S93" s="138">
        <v>77.39</v>
      </c>
    </row>
    <row r="94" spans="1:19">
      <c r="A94" s="297"/>
      <c r="B94" s="145" t="s">
        <v>100</v>
      </c>
      <c r="C94" s="133" t="s">
        <v>100</v>
      </c>
      <c r="D94" s="134" t="s">
        <v>246</v>
      </c>
      <c r="E94" s="134" t="b">
        <v>0</v>
      </c>
      <c r="F94" s="135"/>
      <c r="G94" s="134" t="s">
        <v>247</v>
      </c>
      <c r="H94" s="134" t="s">
        <v>247</v>
      </c>
      <c r="I94" s="134" t="s">
        <v>247</v>
      </c>
      <c r="J94" s="134" t="s">
        <v>247</v>
      </c>
      <c r="K94" s="134" t="s">
        <v>247</v>
      </c>
      <c r="L94" s="134">
        <v>4.5</v>
      </c>
      <c r="M94" s="134">
        <v>158136.75469999999</v>
      </c>
      <c r="N94" s="134">
        <v>40984</v>
      </c>
      <c r="O94" s="136">
        <v>5378810000000000</v>
      </c>
      <c r="P94" s="134">
        <v>19</v>
      </c>
      <c r="Q94" s="137">
        <v>70</v>
      </c>
      <c r="R94" s="137">
        <v>25.97</v>
      </c>
      <c r="S94" s="138">
        <v>95.97</v>
      </c>
    </row>
    <row r="95" spans="1:19">
      <c r="A95" s="297"/>
      <c r="B95" s="145" t="s">
        <v>101</v>
      </c>
      <c r="C95" s="133" t="s">
        <v>101</v>
      </c>
      <c r="D95" s="134" t="s">
        <v>248</v>
      </c>
      <c r="E95" s="134" t="b">
        <v>0</v>
      </c>
      <c r="F95" s="135" t="s">
        <v>249</v>
      </c>
      <c r="G95" s="134" t="s">
        <v>248</v>
      </c>
      <c r="H95" s="135"/>
      <c r="I95" s="135"/>
      <c r="J95" s="135"/>
      <c r="K95" s="135"/>
      <c r="L95" s="135"/>
      <c r="M95" s="135"/>
      <c r="N95" s="135"/>
      <c r="O95" s="134" t="s">
        <v>267</v>
      </c>
      <c r="P95" s="134" t="s">
        <v>267</v>
      </c>
      <c r="Q95" s="137">
        <v>0</v>
      </c>
      <c r="R95" s="137">
        <v>0</v>
      </c>
      <c r="S95" s="138">
        <v>0</v>
      </c>
    </row>
    <row r="96" spans="1:19">
      <c r="A96" s="297"/>
      <c r="B96" s="145" t="s">
        <v>102</v>
      </c>
      <c r="C96" s="133" t="s">
        <v>102</v>
      </c>
      <c r="D96" s="134" t="s">
        <v>246</v>
      </c>
      <c r="E96" s="134" t="b">
        <v>0</v>
      </c>
      <c r="F96" s="135"/>
      <c r="G96" s="134" t="s">
        <v>247</v>
      </c>
      <c r="H96" s="134" t="s">
        <v>247</v>
      </c>
      <c r="I96" s="134" t="s">
        <v>247</v>
      </c>
      <c r="J96" s="134" t="s">
        <v>247</v>
      </c>
      <c r="K96" s="134" t="s">
        <v>247</v>
      </c>
      <c r="L96" s="134">
        <v>5</v>
      </c>
      <c r="M96" s="134">
        <v>272223.20260000002</v>
      </c>
      <c r="N96" s="134">
        <v>58949</v>
      </c>
      <c r="O96" s="136">
        <v>2.36493E+16</v>
      </c>
      <c r="P96" s="134">
        <v>74</v>
      </c>
      <c r="Q96" s="137">
        <v>70</v>
      </c>
      <c r="R96" s="137">
        <v>13.66</v>
      </c>
      <c r="S96" s="138">
        <v>83.66</v>
      </c>
    </row>
    <row r="97" spans="1:19">
      <c r="A97" s="297"/>
      <c r="B97" s="139" t="s">
        <v>103</v>
      </c>
      <c r="C97" s="140" t="s">
        <v>103</v>
      </c>
      <c r="D97" s="134" t="s">
        <v>248</v>
      </c>
      <c r="E97" s="134" t="b">
        <v>0</v>
      </c>
      <c r="F97" s="135" t="s">
        <v>249</v>
      </c>
      <c r="G97" s="134" t="s">
        <v>248</v>
      </c>
      <c r="H97" s="135"/>
      <c r="I97" s="135"/>
      <c r="J97" s="135"/>
      <c r="K97" s="135"/>
      <c r="L97" s="135"/>
      <c r="M97" s="135"/>
      <c r="N97" s="135"/>
      <c r="O97" s="134" t="s">
        <v>267</v>
      </c>
      <c r="P97" s="134" t="s">
        <v>267</v>
      </c>
      <c r="Q97" s="137">
        <v>0</v>
      </c>
      <c r="R97" s="137">
        <v>0</v>
      </c>
      <c r="S97" s="138">
        <v>0</v>
      </c>
    </row>
    <row r="98" spans="1:19">
      <c r="A98" s="297"/>
      <c r="B98" s="145" t="s">
        <v>104</v>
      </c>
      <c r="C98" s="133" t="s">
        <v>104</v>
      </c>
      <c r="D98" s="134" t="s">
        <v>246</v>
      </c>
      <c r="E98" s="134" t="b">
        <v>0</v>
      </c>
      <c r="F98" s="135"/>
      <c r="G98" s="134" t="s">
        <v>247</v>
      </c>
      <c r="H98" s="134" t="s">
        <v>247</v>
      </c>
      <c r="I98" s="134" t="s">
        <v>247</v>
      </c>
      <c r="J98" s="134" t="s">
        <v>247</v>
      </c>
      <c r="K98" s="134" t="s">
        <v>247</v>
      </c>
      <c r="L98" s="134">
        <v>11</v>
      </c>
      <c r="M98" s="134">
        <v>294503.02710000001</v>
      </c>
      <c r="N98" s="134">
        <v>53838</v>
      </c>
      <c r="O98" s="136">
        <v>1.03289E+17</v>
      </c>
      <c r="P98" s="134">
        <v>106</v>
      </c>
      <c r="Q98" s="137">
        <v>70</v>
      </c>
      <c r="R98" s="137">
        <v>6.49</v>
      </c>
      <c r="S98" s="138">
        <v>76.489999999999995</v>
      </c>
    </row>
    <row r="99" spans="1:19">
      <c r="A99" s="297"/>
      <c r="B99" s="145" t="s">
        <v>105</v>
      </c>
      <c r="C99" s="133" t="s">
        <v>105</v>
      </c>
      <c r="D99" s="134" t="s">
        <v>246</v>
      </c>
      <c r="E99" s="134" t="b">
        <v>0</v>
      </c>
      <c r="F99" s="135"/>
      <c r="G99" s="134" t="s">
        <v>247</v>
      </c>
      <c r="H99" s="134" t="s">
        <v>247</v>
      </c>
      <c r="I99" s="134" t="s">
        <v>247</v>
      </c>
      <c r="J99" s="134" t="s">
        <v>247</v>
      </c>
      <c r="K99" s="134" t="s">
        <v>247</v>
      </c>
      <c r="L99" s="134">
        <v>7.3</v>
      </c>
      <c r="M99" s="134">
        <v>303008.73109999998</v>
      </c>
      <c r="N99" s="134">
        <v>112807</v>
      </c>
      <c r="O99" s="136">
        <v>2.05482E+17</v>
      </c>
      <c r="P99" s="134">
        <v>116</v>
      </c>
      <c r="Q99" s="137">
        <v>70</v>
      </c>
      <c r="R99" s="137">
        <v>4.25</v>
      </c>
      <c r="S99" s="138">
        <v>74.25</v>
      </c>
    </row>
    <row r="100" spans="1:19">
      <c r="A100" s="297"/>
      <c r="B100" s="145" t="s">
        <v>106</v>
      </c>
      <c r="C100" s="133" t="s">
        <v>106</v>
      </c>
      <c r="D100" s="134" t="s">
        <v>246</v>
      </c>
      <c r="E100" s="134" t="b">
        <v>0</v>
      </c>
      <c r="F100" s="135"/>
      <c r="G100" s="134" t="s">
        <v>247</v>
      </c>
      <c r="H100" s="134" t="s">
        <v>247</v>
      </c>
      <c r="I100" s="134" t="s">
        <v>247</v>
      </c>
      <c r="J100" s="134" t="s">
        <v>247</v>
      </c>
      <c r="K100" s="134" t="s">
        <v>247</v>
      </c>
      <c r="L100" s="134">
        <v>8</v>
      </c>
      <c r="M100" s="134">
        <v>155905.6476</v>
      </c>
      <c r="N100" s="134">
        <v>55015</v>
      </c>
      <c r="O100" s="136">
        <v>3.01998E+16</v>
      </c>
      <c r="P100" s="134">
        <v>84</v>
      </c>
      <c r="Q100" s="137">
        <v>70</v>
      </c>
      <c r="R100" s="137">
        <v>11.42</v>
      </c>
      <c r="S100" s="138">
        <v>81.42</v>
      </c>
    </row>
    <row r="101" spans="1:19">
      <c r="A101" s="297"/>
      <c r="B101" s="145" t="s">
        <v>107</v>
      </c>
      <c r="C101" s="133" t="s">
        <v>107</v>
      </c>
      <c r="D101" s="134" t="s">
        <v>248</v>
      </c>
      <c r="E101" s="134" t="b">
        <v>0</v>
      </c>
      <c r="F101" s="135" t="s">
        <v>249</v>
      </c>
      <c r="G101" s="134" t="s">
        <v>248</v>
      </c>
      <c r="H101" s="135"/>
      <c r="I101" s="135"/>
      <c r="J101" s="135"/>
      <c r="K101" s="135"/>
      <c r="L101" s="135"/>
      <c r="M101" s="135"/>
      <c r="N101" s="135"/>
      <c r="O101" s="134" t="s">
        <v>267</v>
      </c>
      <c r="P101" s="134" t="s">
        <v>267</v>
      </c>
      <c r="Q101" s="137">
        <v>0</v>
      </c>
      <c r="R101" s="137">
        <v>0</v>
      </c>
      <c r="S101" s="138">
        <v>0</v>
      </c>
    </row>
    <row r="102" spans="1:19">
      <c r="A102" s="297"/>
      <c r="B102" s="145" t="s">
        <v>108</v>
      </c>
      <c r="C102" s="133" t="s">
        <v>108</v>
      </c>
      <c r="D102" s="134" t="s">
        <v>246</v>
      </c>
      <c r="E102" s="134" t="b">
        <v>0</v>
      </c>
      <c r="F102" s="135"/>
      <c r="G102" s="134" t="s">
        <v>247</v>
      </c>
      <c r="H102" s="134" t="s">
        <v>247</v>
      </c>
      <c r="I102" s="134" t="s">
        <v>247</v>
      </c>
      <c r="J102" s="134" t="s">
        <v>247</v>
      </c>
      <c r="K102" s="134" t="s">
        <v>247</v>
      </c>
      <c r="L102" s="134">
        <v>5</v>
      </c>
      <c r="M102" s="134">
        <v>187656.7402</v>
      </c>
      <c r="N102" s="134">
        <v>40377</v>
      </c>
      <c r="O102" s="136">
        <v>7648430000000000</v>
      </c>
      <c r="P102" s="134">
        <v>44</v>
      </c>
      <c r="Q102" s="137">
        <v>70</v>
      </c>
      <c r="R102" s="137">
        <v>20.37</v>
      </c>
      <c r="S102" s="138">
        <v>90.37</v>
      </c>
    </row>
    <row r="103" spans="1:19">
      <c r="A103" s="288" t="s">
        <v>109</v>
      </c>
      <c r="B103" s="146" t="s">
        <v>110</v>
      </c>
      <c r="C103" s="133" t="s">
        <v>110</v>
      </c>
      <c r="D103" s="134" t="s">
        <v>246</v>
      </c>
      <c r="E103" s="134" t="b">
        <v>0</v>
      </c>
      <c r="F103" s="135"/>
      <c r="G103" s="134" t="s">
        <v>247</v>
      </c>
      <c r="H103" s="134" t="s">
        <v>247</v>
      </c>
      <c r="I103" s="134" t="s">
        <v>247</v>
      </c>
      <c r="J103" s="134" t="s">
        <v>247</v>
      </c>
      <c r="K103" s="134" t="s">
        <v>247</v>
      </c>
      <c r="L103" s="134">
        <v>4.3</v>
      </c>
      <c r="M103" s="134">
        <v>220679.6256</v>
      </c>
      <c r="N103" s="134">
        <v>45597</v>
      </c>
      <c r="O103" s="136">
        <v>8483430000000000</v>
      </c>
      <c r="P103" s="134">
        <v>49</v>
      </c>
      <c r="Q103" s="137">
        <v>70</v>
      </c>
      <c r="R103" s="137">
        <v>19.25</v>
      </c>
      <c r="S103" s="138">
        <v>89.25</v>
      </c>
    </row>
    <row r="104" spans="1:19">
      <c r="A104" s="288"/>
      <c r="B104" s="146" t="s">
        <v>111</v>
      </c>
      <c r="C104" s="133" t="s">
        <v>111</v>
      </c>
      <c r="D104" s="134" t="s">
        <v>246</v>
      </c>
      <c r="E104" s="134" t="b">
        <v>0</v>
      </c>
      <c r="F104" s="135"/>
      <c r="G104" s="134" t="s">
        <v>247</v>
      </c>
      <c r="H104" s="134" t="s">
        <v>247</v>
      </c>
      <c r="I104" s="134" t="s">
        <v>247</v>
      </c>
      <c r="J104" s="134" t="s">
        <v>247</v>
      </c>
      <c r="K104" s="134" t="s">
        <v>247</v>
      </c>
      <c r="L104" s="134">
        <v>7</v>
      </c>
      <c r="M104" s="134">
        <v>312686.23700000002</v>
      </c>
      <c r="N104" s="134">
        <v>39816</v>
      </c>
      <c r="O104" s="136">
        <v>2.42896E+16</v>
      </c>
      <c r="P104" s="134">
        <v>78</v>
      </c>
      <c r="Q104" s="137">
        <v>70</v>
      </c>
      <c r="R104" s="137">
        <v>12.76</v>
      </c>
      <c r="S104" s="138">
        <v>82.76</v>
      </c>
    </row>
    <row r="105" spans="1:19">
      <c r="A105" s="288"/>
      <c r="B105" s="146" t="s">
        <v>112</v>
      </c>
      <c r="C105" s="133" t="s">
        <v>112</v>
      </c>
      <c r="D105" s="134" t="s">
        <v>246</v>
      </c>
      <c r="E105" s="134" t="b">
        <v>0</v>
      </c>
      <c r="F105" s="135"/>
      <c r="G105" s="134" t="s">
        <v>247</v>
      </c>
      <c r="H105" s="134" t="s">
        <v>247</v>
      </c>
      <c r="I105" s="134" t="s">
        <v>247</v>
      </c>
      <c r="J105" s="134" t="s">
        <v>247</v>
      </c>
      <c r="K105" s="134" t="s">
        <v>247</v>
      </c>
      <c r="L105" s="134">
        <v>12</v>
      </c>
      <c r="M105" s="134">
        <v>129251.1027</v>
      </c>
      <c r="N105" s="134">
        <v>249027</v>
      </c>
      <c r="O105" s="136">
        <v>1.15422E+18</v>
      </c>
      <c r="P105" s="134">
        <v>126</v>
      </c>
      <c r="Q105" s="137">
        <v>70</v>
      </c>
      <c r="R105" s="137">
        <v>2.0099999999999998</v>
      </c>
      <c r="S105" s="138">
        <v>72.010000000000005</v>
      </c>
    </row>
    <row r="106" spans="1:19">
      <c r="A106" s="288"/>
      <c r="B106" s="146" t="s">
        <v>113</v>
      </c>
      <c r="C106" s="133" t="s">
        <v>113</v>
      </c>
      <c r="D106" s="134" t="s">
        <v>246</v>
      </c>
      <c r="E106" s="134" t="b">
        <v>0</v>
      </c>
      <c r="F106" s="135"/>
      <c r="G106" s="134" t="s">
        <v>247</v>
      </c>
      <c r="H106" s="134" t="s">
        <v>247</v>
      </c>
      <c r="I106" s="134" t="s">
        <v>247</v>
      </c>
      <c r="J106" s="134" t="s">
        <v>247</v>
      </c>
      <c r="K106" s="134" t="s">
        <v>247</v>
      </c>
      <c r="L106" s="134">
        <v>4</v>
      </c>
      <c r="M106" s="134">
        <v>452311.67739999999</v>
      </c>
      <c r="N106" s="134">
        <v>40438</v>
      </c>
      <c r="O106" s="136">
        <v>1.18342E+16</v>
      </c>
      <c r="P106" s="134">
        <v>63</v>
      </c>
      <c r="Q106" s="137">
        <v>70</v>
      </c>
      <c r="R106" s="137">
        <v>16.12</v>
      </c>
      <c r="S106" s="138">
        <v>86.12</v>
      </c>
    </row>
    <row r="107" spans="1:19">
      <c r="A107" s="288"/>
      <c r="B107" s="146" t="s">
        <v>114</v>
      </c>
      <c r="C107" s="133" t="s">
        <v>114</v>
      </c>
      <c r="D107" s="134" t="s">
        <v>246</v>
      </c>
      <c r="E107" s="134" t="b">
        <v>0</v>
      </c>
      <c r="F107" s="135"/>
      <c r="G107" s="134" t="s">
        <v>247</v>
      </c>
      <c r="H107" s="134" t="s">
        <v>247</v>
      </c>
      <c r="I107" s="134" t="s">
        <v>247</v>
      </c>
      <c r="J107" s="134" t="s">
        <v>247</v>
      </c>
      <c r="K107" s="134" t="s">
        <v>247</v>
      </c>
      <c r="L107" s="134">
        <v>6</v>
      </c>
      <c r="M107" s="134">
        <v>188444.18979999999</v>
      </c>
      <c r="N107" s="134">
        <v>41382</v>
      </c>
      <c r="O107" s="136">
        <v>1.16174E+16</v>
      </c>
      <c r="P107" s="134">
        <v>60</v>
      </c>
      <c r="Q107" s="137">
        <v>70</v>
      </c>
      <c r="R107" s="137">
        <v>16.79</v>
      </c>
      <c r="S107" s="138">
        <v>86.79</v>
      </c>
    </row>
    <row r="108" spans="1:19">
      <c r="A108" s="288"/>
      <c r="B108" s="146" t="s">
        <v>115</v>
      </c>
      <c r="C108" s="133" t="s">
        <v>115</v>
      </c>
      <c r="D108" s="134" t="s">
        <v>246</v>
      </c>
      <c r="E108" s="134" t="b">
        <v>0</v>
      </c>
      <c r="F108" s="135"/>
      <c r="G108" s="134" t="s">
        <v>247</v>
      </c>
      <c r="H108" s="134" t="s">
        <v>247</v>
      </c>
      <c r="I108" s="134" t="s">
        <v>247</v>
      </c>
      <c r="J108" s="134" t="s">
        <v>247</v>
      </c>
      <c r="K108" s="134" t="s">
        <v>247</v>
      </c>
      <c r="L108" s="134">
        <v>4.5</v>
      </c>
      <c r="M108" s="134">
        <v>308186.52740000002</v>
      </c>
      <c r="N108" s="134">
        <v>43221</v>
      </c>
      <c r="O108" s="136">
        <v>1.16581E+16</v>
      </c>
      <c r="P108" s="134">
        <v>61</v>
      </c>
      <c r="Q108" s="137">
        <v>70</v>
      </c>
      <c r="R108" s="137">
        <v>16.57</v>
      </c>
      <c r="S108" s="138">
        <v>86.57</v>
      </c>
    </row>
    <row r="109" spans="1:19">
      <c r="A109" s="288"/>
      <c r="B109" s="146" t="s">
        <v>116</v>
      </c>
      <c r="C109" s="133" t="s">
        <v>116</v>
      </c>
      <c r="D109" s="134" t="s">
        <v>246</v>
      </c>
      <c r="E109" s="134" t="b">
        <v>0</v>
      </c>
      <c r="F109" s="135"/>
      <c r="G109" s="134" t="s">
        <v>247</v>
      </c>
      <c r="H109" s="134" t="s">
        <v>247</v>
      </c>
      <c r="I109" s="134" t="s">
        <v>247</v>
      </c>
      <c r="J109" s="134" t="s">
        <v>247</v>
      </c>
      <c r="K109" s="134" t="s">
        <v>247</v>
      </c>
      <c r="L109" s="134">
        <v>4.5</v>
      </c>
      <c r="M109" s="134">
        <v>183910.10639999999</v>
      </c>
      <c r="N109" s="134">
        <v>41586</v>
      </c>
      <c r="O109" s="136">
        <v>6440580000000000</v>
      </c>
      <c r="P109" s="134">
        <v>29</v>
      </c>
      <c r="Q109" s="137">
        <v>70</v>
      </c>
      <c r="R109" s="137">
        <v>23.73</v>
      </c>
      <c r="S109" s="138">
        <v>93.73</v>
      </c>
    </row>
    <row r="110" spans="1:19">
      <c r="A110" s="288"/>
      <c r="B110" s="146" t="s">
        <v>117</v>
      </c>
      <c r="C110" s="133" t="s">
        <v>117</v>
      </c>
      <c r="D110" s="134" t="s">
        <v>246</v>
      </c>
      <c r="E110" s="134" t="b">
        <v>0</v>
      </c>
      <c r="F110" s="135"/>
      <c r="G110" s="134" t="s">
        <v>247</v>
      </c>
      <c r="H110" s="134" t="s">
        <v>247</v>
      </c>
      <c r="I110" s="134" t="s">
        <v>247</v>
      </c>
      <c r="J110" s="134" t="s">
        <v>247</v>
      </c>
      <c r="K110" s="134" t="s">
        <v>247</v>
      </c>
      <c r="L110" s="134">
        <v>4.5</v>
      </c>
      <c r="M110" s="134">
        <v>198140.44500000001</v>
      </c>
      <c r="N110" s="134">
        <v>39033</v>
      </c>
      <c r="O110" s="136">
        <v>6113110000000000</v>
      </c>
      <c r="P110" s="134">
        <v>26</v>
      </c>
      <c r="Q110" s="137">
        <v>70</v>
      </c>
      <c r="R110" s="137">
        <v>24.4</v>
      </c>
      <c r="S110" s="138">
        <v>94.4</v>
      </c>
    </row>
    <row r="111" spans="1:19">
      <c r="A111" s="288"/>
      <c r="B111" s="146" t="s">
        <v>118</v>
      </c>
      <c r="C111" s="133" t="s">
        <v>118</v>
      </c>
      <c r="D111" s="134" t="s">
        <v>246</v>
      </c>
      <c r="E111" s="134" t="b">
        <v>0</v>
      </c>
      <c r="F111" s="135"/>
      <c r="G111" s="134" t="s">
        <v>247</v>
      </c>
      <c r="H111" s="134" t="s">
        <v>247</v>
      </c>
      <c r="I111" s="134" t="s">
        <v>247</v>
      </c>
      <c r="J111" s="134" t="s">
        <v>247</v>
      </c>
      <c r="K111" s="134" t="s">
        <v>247</v>
      </c>
      <c r="L111" s="134">
        <v>3</v>
      </c>
      <c r="M111" s="134">
        <v>228538.49780000001</v>
      </c>
      <c r="N111" s="134">
        <v>39481</v>
      </c>
      <c r="O111" s="136">
        <v>3206110000000000</v>
      </c>
      <c r="P111" s="134">
        <v>7</v>
      </c>
      <c r="Q111" s="137">
        <v>70</v>
      </c>
      <c r="R111" s="137">
        <v>28.66</v>
      </c>
      <c r="S111" s="138">
        <v>98.66</v>
      </c>
    </row>
    <row r="112" spans="1:19">
      <c r="A112" s="288"/>
      <c r="B112" s="146" t="s">
        <v>119</v>
      </c>
      <c r="C112" s="133" t="s">
        <v>119</v>
      </c>
      <c r="D112" s="134" t="s">
        <v>246</v>
      </c>
      <c r="E112" s="134" t="b">
        <v>0</v>
      </c>
      <c r="F112" s="135"/>
      <c r="G112" s="134" t="s">
        <v>247</v>
      </c>
      <c r="H112" s="134" t="s">
        <v>247</v>
      </c>
      <c r="I112" s="134" t="s">
        <v>247</v>
      </c>
      <c r="J112" s="134" t="s">
        <v>247</v>
      </c>
      <c r="K112" s="134" t="s">
        <v>247</v>
      </c>
      <c r="L112" s="134">
        <v>6</v>
      </c>
      <c r="M112" s="134">
        <v>318660.85649999999</v>
      </c>
      <c r="N112" s="134">
        <v>48819</v>
      </c>
      <c r="O112" s="136">
        <v>2.73407E+16</v>
      </c>
      <c r="P112" s="134">
        <v>82</v>
      </c>
      <c r="Q112" s="137">
        <v>70</v>
      </c>
      <c r="R112" s="137">
        <v>11.87</v>
      </c>
      <c r="S112" s="138">
        <v>81.87</v>
      </c>
    </row>
    <row r="113" spans="1:19" ht="39.4">
      <c r="A113" s="288"/>
      <c r="B113" s="146" t="s">
        <v>120</v>
      </c>
      <c r="C113" s="133" t="s">
        <v>120</v>
      </c>
      <c r="D113" s="134" t="s">
        <v>248</v>
      </c>
      <c r="E113" s="134" t="b">
        <v>1</v>
      </c>
      <c r="F113" s="135" t="s">
        <v>442</v>
      </c>
      <c r="G113" s="134" t="s">
        <v>247</v>
      </c>
      <c r="H113" s="134" t="s">
        <v>247</v>
      </c>
      <c r="I113" s="134" t="s">
        <v>247</v>
      </c>
      <c r="J113" s="134" t="s">
        <v>247</v>
      </c>
      <c r="K113" s="134" t="s">
        <v>248</v>
      </c>
      <c r="L113" s="134">
        <v>6</v>
      </c>
      <c r="M113" s="135"/>
      <c r="N113" s="135"/>
      <c r="O113" s="134" t="s">
        <v>267</v>
      </c>
      <c r="P113" s="134" t="s">
        <v>267</v>
      </c>
      <c r="Q113" s="137">
        <v>0</v>
      </c>
      <c r="R113" s="137">
        <v>0</v>
      </c>
      <c r="S113" s="138">
        <v>-5</v>
      </c>
    </row>
    <row r="114" spans="1:19">
      <c r="A114" s="288"/>
      <c r="B114" s="146" t="s">
        <v>121</v>
      </c>
      <c r="C114" s="133" t="s">
        <v>121</v>
      </c>
      <c r="D114" s="134" t="s">
        <v>246</v>
      </c>
      <c r="E114" s="134" t="b">
        <v>0</v>
      </c>
      <c r="F114" s="135"/>
      <c r="G114" s="134" t="s">
        <v>247</v>
      </c>
      <c r="H114" s="134" t="s">
        <v>247</v>
      </c>
      <c r="I114" s="134" t="s">
        <v>247</v>
      </c>
      <c r="J114" s="134" t="s">
        <v>247</v>
      </c>
      <c r="K114" s="134" t="s">
        <v>247</v>
      </c>
      <c r="L114" s="134">
        <v>5</v>
      </c>
      <c r="M114" s="134">
        <v>220189.03330000001</v>
      </c>
      <c r="N114" s="134">
        <v>36431</v>
      </c>
      <c r="O114" s="136">
        <v>7305970000000000</v>
      </c>
      <c r="P114" s="134">
        <v>43</v>
      </c>
      <c r="Q114" s="137">
        <v>70</v>
      </c>
      <c r="R114" s="137">
        <v>20.6</v>
      </c>
      <c r="S114" s="138">
        <v>90.6</v>
      </c>
    </row>
    <row r="115" spans="1:19">
      <c r="A115" s="288"/>
      <c r="B115" s="146" t="s">
        <v>122</v>
      </c>
      <c r="C115" s="133" t="s">
        <v>122</v>
      </c>
      <c r="D115" s="134" t="s">
        <v>246</v>
      </c>
      <c r="E115" s="134" t="b">
        <v>0</v>
      </c>
      <c r="F115" s="135"/>
      <c r="G115" s="134" t="s">
        <v>247</v>
      </c>
      <c r="H115" s="134" t="s">
        <v>247</v>
      </c>
      <c r="I115" s="134" t="s">
        <v>247</v>
      </c>
      <c r="J115" s="134" t="s">
        <v>247</v>
      </c>
      <c r="K115" s="134" t="s">
        <v>247</v>
      </c>
      <c r="L115" s="134">
        <v>9</v>
      </c>
      <c r="M115" s="134">
        <v>224148.1551</v>
      </c>
      <c r="N115" s="134">
        <v>38905</v>
      </c>
      <c r="O115" s="136">
        <v>2.74809E+16</v>
      </c>
      <c r="P115" s="134">
        <v>83</v>
      </c>
      <c r="Q115" s="137">
        <v>70</v>
      </c>
      <c r="R115" s="137">
        <v>11.64</v>
      </c>
      <c r="S115" s="138">
        <v>81.64</v>
      </c>
    </row>
    <row r="116" spans="1:19">
      <c r="A116" s="288"/>
      <c r="B116" s="146" t="s">
        <v>123</v>
      </c>
      <c r="C116" s="133" t="s">
        <v>123</v>
      </c>
      <c r="D116" s="134" t="s">
        <v>246</v>
      </c>
      <c r="E116" s="134" t="b">
        <v>0</v>
      </c>
      <c r="F116" s="135"/>
      <c r="G116" s="134" t="s">
        <v>247</v>
      </c>
      <c r="H116" s="134" t="s">
        <v>247</v>
      </c>
      <c r="I116" s="134" t="s">
        <v>247</v>
      </c>
      <c r="J116" s="134" t="s">
        <v>247</v>
      </c>
      <c r="K116" s="134" t="s">
        <v>247</v>
      </c>
      <c r="L116" s="134">
        <v>7</v>
      </c>
      <c r="M116" s="134">
        <v>200199.6874</v>
      </c>
      <c r="N116" s="134">
        <v>106683</v>
      </c>
      <c r="O116" s="136">
        <v>1.11648E+17</v>
      </c>
      <c r="P116" s="134">
        <v>108</v>
      </c>
      <c r="Q116" s="137">
        <v>70</v>
      </c>
      <c r="R116" s="137">
        <v>6.04</v>
      </c>
      <c r="S116" s="138">
        <v>76.040000000000006</v>
      </c>
    </row>
    <row r="117" spans="1:19">
      <c r="A117" s="288"/>
      <c r="B117" s="146" t="s">
        <v>124</v>
      </c>
      <c r="C117" s="133" t="s">
        <v>124</v>
      </c>
      <c r="D117" s="134" t="s">
        <v>252</v>
      </c>
      <c r="E117" s="134" t="b">
        <v>0</v>
      </c>
      <c r="F117" s="135"/>
      <c r="G117" s="134" t="s">
        <v>247</v>
      </c>
      <c r="H117" s="134" t="s">
        <v>247</v>
      </c>
      <c r="I117" s="134" t="s">
        <v>247</v>
      </c>
      <c r="J117" s="134" t="s">
        <v>247</v>
      </c>
      <c r="K117" s="134" t="s">
        <v>247</v>
      </c>
      <c r="L117" s="134">
        <v>7.5</v>
      </c>
      <c r="M117" s="134">
        <v>275676.10820000002</v>
      </c>
      <c r="N117" s="134">
        <v>39097</v>
      </c>
      <c r="O117" s="136">
        <v>2.37033E+16</v>
      </c>
      <c r="P117" s="134">
        <v>75</v>
      </c>
      <c r="Q117" s="137">
        <v>49</v>
      </c>
      <c r="R117" s="137">
        <v>9.4</v>
      </c>
      <c r="S117" s="138">
        <v>58.4</v>
      </c>
    </row>
    <row r="118" spans="1:19">
      <c r="A118" s="288"/>
      <c r="B118" s="146" t="s">
        <v>125</v>
      </c>
      <c r="C118" s="133" t="s">
        <v>125</v>
      </c>
      <c r="D118" s="134" t="s">
        <v>246</v>
      </c>
      <c r="E118" s="134" t="b">
        <v>0</v>
      </c>
      <c r="F118" s="135"/>
      <c r="G118" s="134" t="s">
        <v>247</v>
      </c>
      <c r="H118" s="134" t="s">
        <v>247</v>
      </c>
      <c r="I118" s="134" t="s">
        <v>247</v>
      </c>
      <c r="J118" s="134" t="s">
        <v>247</v>
      </c>
      <c r="K118" s="134" t="s">
        <v>247</v>
      </c>
      <c r="L118" s="134">
        <v>4.5999999999999996</v>
      </c>
      <c r="M118" s="134">
        <v>179963.48240000001</v>
      </c>
      <c r="N118" s="134">
        <v>39204</v>
      </c>
      <c r="O118" s="136">
        <v>5852760000000000</v>
      </c>
      <c r="P118" s="134">
        <v>23</v>
      </c>
      <c r="Q118" s="137">
        <v>70</v>
      </c>
      <c r="R118" s="137">
        <v>25.07</v>
      </c>
      <c r="S118" s="138">
        <v>95.07</v>
      </c>
    </row>
    <row r="119" spans="1:19">
      <c r="A119" s="289" t="s">
        <v>126</v>
      </c>
      <c r="B119" s="147" t="s">
        <v>127</v>
      </c>
      <c r="C119" s="133" t="s">
        <v>127</v>
      </c>
      <c r="D119" s="134" t="s">
        <v>248</v>
      </c>
      <c r="E119" s="134" t="b">
        <v>0</v>
      </c>
      <c r="F119" s="135" t="s">
        <v>249</v>
      </c>
      <c r="G119" s="134" t="s">
        <v>248</v>
      </c>
      <c r="H119" s="135"/>
      <c r="I119" s="135"/>
      <c r="J119" s="135"/>
      <c r="K119" s="135"/>
      <c r="L119" s="135"/>
      <c r="M119" s="135"/>
      <c r="N119" s="135"/>
      <c r="O119" s="134" t="s">
        <v>267</v>
      </c>
      <c r="P119" s="134" t="s">
        <v>267</v>
      </c>
      <c r="Q119" s="137">
        <v>0</v>
      </c>
      <c r="R119" s="137">
        <v>0</v>
      </c>
      <c r="S119" s="138">
        <v>0</v>
      </c>
    </row>
    <row r="120" spans="1:19">
      <c r="A120" s="289"/>
      <c r="B120" s="147" t="s">
        <v>128</v>
      </c>
      <c r="C120" s="133" t="s">
        <v>128</v>
      </c>
      <c r="D120" s="134" t="s">
        <v>246</v>
      </c>
      <c r="E120" s="134" t="b">
        <v>0</v>
      </c>
      <c r="F120" s="135"/>
      <c r="G120" s="134" t="s">
        <v>247</v>
      </c>
      <c r="H120" s="134" t="s">
        <v>247</v>
      </c>
      <c r="I120" s="134" t="s">
        <v>247</v>
      </c>
      <c r="J120" s="134" t="s">
        <v>247</v>
      </c>
      <c r="K120" s="134" t="s">
        <v>247</v>
      </c>
      <c r="L120" s="134">
        <v>3.83</v>
      </c>
      <c r="M120" s="134">
        <v>272498.18479999999</v>
      </c>
      <c r="N120" s="134">
        <v>41736</v>
      </c>
      <c r="O120" s="136">
        <v>6962780000000000</v>
      </c>
      <c r="P120" s="134">
        <v>41</v>
      </c>
      <c r="Q120" s="137">
        <v>70</v>
      </c>
      <c r="R120" s="137">
        <v>21.04</v>
      </c>
      <c r="S120" s="138">
        <v>91.04</v>
      </c>
    </row>
    <row r="121" spans="1:19">
      <c r="A121" s="289"/>
      <c r="B121" s="147" t="s">
        <v>129</v>
      </c>
      <c r="C121" s="133" t="s">
        <v>129</v>
      </c>
      <c r="D121" s="134" t="s">
        <v>246</v>
      </c>
      <c r="E121" s="134" t="b">
        <v>0</v>
      </c>
      <c r="F121" s="135"/>
      <c r="G121" s="134" t="s">
        <v>247</v>
      </c>
      <c r="H121" s="134" t="s">
        <v>247</v>
      </c>
      <c r="I121" s="134" t="s">
        <v>247</v>
      </c>
      <c r="J121" s="134" t="s">
        <v>247</v>
      </c>
      <c r="K121" s="134" t="s">
        <v>247</v>
      </c>
      <c r="L121" s="134">
        <v>3.1</v>
      </c>
      <c r="M121" s="134">
        <v>209545.96340000001</v>
      </c>
      <c r="N121" s="134">
        <v>39097</v>
      </c>
      <c r="O121" s="136">
        <v>3078150000000000</v>
      </c>
      <c r="P121" s="134">
        <v>6</v>
      </c>
      <c r="Q121" s="137">
        <v>70</v>
      </c>
      <c r="R121" s="137">
        <v>28.88</v>
      </c>
      <c r="S121" s="138">
        <v>98.88</v>
      </c>
    </row>
    <row r="122" spans="1:19">
      <c r="A122" s="289"/>
      <c r="B122" s="147" t="s">
        <v>130</v>
      </c>
      <c r="C122" s="133" t="s">
        <v>130</v>
      </c>
      <c r="D122" s="134" t="s">
        <v>246</v>
      </c>
      <c r="E122" s="134" t="b">
        <v>0</v>
      </c>
      <c r="F122" s="135"/>
      <c r="G122" s="134" t="s">
        <v>247</v>
      </c>
      <c r="H122" s="134" t="s">
        <v>247</v>
      </c>
      <c r="I122" s="134" t="s">
        <v>247</v>
      </c>
      <c r="J122" s="134" t="s">
        <v>247</v>
      </c>
      <c r="K122" s="134" t="s">
        <v>247</v>
      </c>
      <c r="L122" s="134">
        <v>2.8</v>
      </c>
      <c r="M122" s="134">
        <v>226904.2279</v>
      </c>
      <c r="N122" s="134">
        <v>41318</v>
      </c>
      <c r="O122" s="136">
        <v>3036950000000000</v>
      </c>
      <c r="P122" s="134">
        <v>5</v>
      </c>
      <c r="Q122" s="137">
        <v>70</v>
      </c>
      <c r="R122" s="137">
        <v>29.1</v>
      </c>
      <c r="S122" s="138">
        <v>99.1</v>
      </c>
    </row>
    <row r="123" spans="1:19">
      <c r="A123" s="289"/>
      <c r="B123" s="147" t="s">
        <v>131</v>
      </c>
      <c r="C123" s="133" t="s">
        <v>131</v>
      </c>
      <c r="D123" s="134" t="s">
        <v>246</v>
      </c>
      <c r="E123" s="134" t="b">
        <v>0</v>
      </c>
      <c r="F123" s="135"/>
      <c r="G123" s="134" t="s">
        <v>247</v>
      </c>
      <c r="H123" s="134" t="s">
        <v>247</v>
      </c>
      <c r="I123" s="134" t="s">
        <v>247</v>
      </c>
      <c r="J123" s="134" t="s">
        <v>247</v>
      </c>
      <c r="K123" s="134" t="s">
        <v>247</v>
      </c>
      <c r="L123" s="134">
        <v>10</v>
      </c>
      <c r="M123" s="134">
        <v>168961.06140000001</v>
      </c>
      <c r="N123" s="134">
        <v>237395</v>
      </c>
      <c r="O123" s="136">
        <v>9.52203E+17</v>
      </c>
      <c r="P123" s="134">
        <v>125</v>
      </c>
      <c r="Q123" s="137">
        <v>70</v>
      </c>
      <c r="R123" s="137">
        <v>2.2400000000000002</v>
      </c>
      <c r="S123" s="138">
        <v>72.239999999999995</v>
      </c>
    </row>
    <row r="124" spans="1:19">
      <c r="A124" s="289"/>
      <c r="B124" s="147" t="s">
        <v>132</v>
      </c>
      <c r="C124" s="133" t="s">
        <v>132</v>
      </c>
      <c r="D124" s="134" t="s">
        <v>246</v>
      </c>
      <c r="E124" s="134" t="b">
        <v>0</v>
      </c>
      <c r="F124" s="135"/>
      <c r="G124" s="134" t="s">
        <v>247</v>
      </c>
      <c r="H124" s="134" t="s">
        <v>247</v>
      </c>
      <c r="I124" s="134" t="s">
        <v>247</v>
      </c>
      <c r="J124" s="134" t="s">
        <v>247</v>
      </c>
      <c r="K124" s="134" t="s">
        <v>247</v>
      </c>
      <c r="L124" s="134">
        <v>5</v>
      </c>
      <c r="M124" s="134">
        <v>244478.10219999999</v>
      </c>
      <c r="N124" s="134">
        <v>105307</v>
      </c>
      <c r="O124" s="136">
        <v>6.77789E+16</v>
      </c>
      <c r="P124" s="134">
        <v>100</v>
      </c>
      <c r="Q124" s="137">
        <v>70</v>
      </c>
      <c r="R124" s="137">
        <v>7.84</v>
      </c>
      <c r="S124" s="138">
        <v>77.84</v>
      </c>
    </row>
    <row r="125" spans="1:19">
      <c r="A125" s="289"/>
      <c r="B125" s="147" t="s">
        <v>133</v>
      </c>
      <c r="C125" s="133" t="s">
        <v>133</v>
      </c>
      <c r="D125" s="134" t="s">
        <v>246</v>
      </c>
      <c r="E125" s="134" t="b">
        <v>0</v>
      </c>
      <c r="F125" s="135"/>
      <c r="G125" s="134" t="s">
        <v>247</v>
      </c>
      <c r="H125" s="134" t="s">
        <v>247</v>
      </c>
      <c r="I125" s="134" t="s">
        <v>247</v>
      </c>
      <c r="J125" s="134" t="s">
        <v>247</v>
      </c>
      <c r="K125" s="134" t="s">
        <v>247</v>
      </c>
      <c r="L125" s="134">
        <v>10</v>
      </c>
      <c r="M125" s="134">
        <v>177360.5238</v>
      </c>
      <c r="N125" s="134">
        <v>402904</v>
      </c>
      <c r="O125" s="136">
        <v>2.87912E+18</v>
      </c>
      <c r="P125" s="134">
        <v>130</v>
      </c>
      <c r="Q125" s="137">
        <v>70</v>
      </c>
      <c r="R125" s="137">
        <v>1.1200000000000001</v>
      </c>
      <c r="S125" s="138">
        <v>71.12</v>
      </c>
    </row>
    <row r="126" spans="1:19">
      <c r="A126" s="289"/>
      <c r="B126" s="147" t="s">
        <v>134</v>
      </c>
      <c r="C126" s="133" t="s">
        <v>134</v>
      </c>
      <c r="D126" s="134" t="s">
        <v>248</v>
      </c>
      <c r="E126" s="134" t="b">
        <v>0</v>
      </c>
      <c r="F126" s="135" t="s">
        <v>249</v>
      </c>
      <c r="G126" s="134" t="s">
        <v>248</v>
      </c>
      <c r="H126" s="135"/>
      <c r="I126" s="135"/>
      <c r="J126" s="135"/>
      <c r="K126" s="135"/>
      <c r="L126" s="135"/>
      <c r="M126" s="135"/>
      <c r="N126" s="135"/>
      <c r="O126" s="134" t="s">
        <v>267</v>
      </c>
      <c r="P126" s="134" t="s">
        <v>267</v>
      </c>
      <c r="Q126" s="137">
        <v>0</v>
      </c>
      <c r="R126" s="137">
        <v>0</v>
      </c>
      <c r="S126" s="138">
        <v>0</v>
      </c>
    </row>
    <row r="127" spans="1:19">
      <c r="A127" s="289"/>
      <c r="B127" s="147" t="s">
        <v>135</v>
      </c>
      <c r="C127" s="133" t="s">
        <v>135</v>
      </c>
      <c r="D127" s="134" t="s">
        <v>246</v>
      </c>
      <c r="E127" s="134" t="b">
        <v>0</v>
      </c>
      <c r="F127" s="135"/>
      <c r="G127" s="134" t="s">
        <v>247</v>
      </c>
      <c r="H127" s="134" t="s">
        <v>247</v>
      </c>
      <c r="I127" s="134" t="s">
        <v>247</v>
      </c>
      <c r="J127" s="134" t="s">
        <v>247</v>
      </c>
      <c r="K127" s="134" t="s">
        <v>247</v>
      </c>
      <c r="L127" s="134">
        <v>2.8</v>
      </c>
      <c r="M127" s="134">
        <v>236419.2439</v>
      </c>
      <c r="N127" s="134">
        <v>48775</v>
      </c>
      <c r="O127" s="136">
        <v>4409540000000000</v>
      </c>
      <c r="P127" s="134">
        <v>15</v>
      </c>
      <c r="Q127" s="137">
        <v>70</v>
      </c>
      <c r="R127" s="137">
        <v>26.87</v>
      </c>
      <c r="S127" s="138">
        <v>96.87</v>
      </c>
    </row>
    <row r="128" spans="1:19">
      <c r="A128" s="289"/>
      <c r="B128" s="147" t="s">
        <v>136</v>
      </c>
      <c r="C128" s="133" t="s">
        <v>136</v>
      </c>
      <c r="D128" s="134" t="s">
        <v>246</v>
      </c>
      <c r="E128" s="134" t="b">
        <v>0</v>
      </c>
      <c r="F128" s="135"/>
      <c r="G128" s="134" t="s">
        <v>247</v>
      </c>
      <c r="H128" s="134" t="s">
        <v>247</v>
      </c>
      <c r="I128" s="134" t="s">
        <v>247</v>
      </c>
      <c r="J128" s="134" t="s">
        <v>247</v>
      </c>
      <c r="K128" s="134" t="s">
        <v>247</v>
      </c>
      <c r="L128" s="134">
        <v>4</v>
      </c>
      <c r="M128" s="134">
        <v>238625.35310000001</v>
      </c>
      <c r="N128" s="134">
        <v>42245</v>
      </c>
      <c r="O128" s="136">
        <v>6813770000000000</v>
      </c>
      <c r="P128" s="134">
        <v>36</v>
      </c>
      <c r="Q128" s="137">
        <v>70</v>
      </c>
      <c r="R128" s="137">
        <v>22.16</v>
      </c>
      <c r="S128" s="138">
        <v>92.16</v>
      </c>
    </row>
    <row r="129" spans="1:19">
      <c r="A129" s="289"/>
      <c r="B129" s="147" t="s">
        <v>137</v>
      </c>
      <c r="C129" s="133" t="s">
        <v>137</v>
      </c>
      <c r="D129" s="134" t="s">
        <v>248</v>
      </c>
      <c r="E129" s="134" t="b">
        <v>0</v>
      </c>
      <c r="F129" s="135" t="s">
        <v>249</v>
      </c>
      <c r="G129" s="134" t="s">
        <v>248</v>
      </c>
      <c r="H129" s="135"/>
      <c r="I129" s="135"/>
      <c r="J129" s="135"/>
      <c r="K129" s="135"/>
      <c r="L129" s="135"/>
      <c r="M129" s="135"/>
      <c r="N129" s="135"/>
      <c r="O129" s="134" t="s">
        <v>267</v>
      </c>
      <c r="P129" s="134" t="s">
        <v>267</v>
      </c>
      <c r="Q129" s="137">
        <v>0</v>
      </c>
      <c r="R129" s="137">
        <v>0</v>
      </c>
      <c r="S129" s="138">
        <v>0</v>
      </c>
    </row>
    <row r="130" spans="1:19">
      <c r="A130" s="289"/>
      <c r="B130" s="147" t="s">
        <v>138</v>
      </c>
      <c r="C130" s="133" t="s">
        <v>138</v>
      </c>
      <c r="D130" s="134" t="s">
        <v>248</v>
      </c>
      <c r="E130" s="134" t="b">
        <v>0</v>
      </c>
      <c r="F130" s="135" t="s">
        <v>249</v>
      </c>
      <c r="G130" s="134" t="s">
        <v>248</v>
      </c>
      <c r="H130" s="135"/>
      <c r="I130" s="135"/>
      <c r="J130" s="135"/>
      <c r="K130" s="135"/>
      <c r="L130" s="135"/>
      <c r="M130" s="135"/>
      <c r="N130" s="135"/>
      <c r="O130" s="134" t="s">
        <v>267</v>
      </c>
      <c r="P130" s="134" t="s">
        <v>267</v>
      </c>
      <c r="Q130" s="137">
        <v>0</v>
      </c>
      <c r="R130" s="137">
        <v>0</v>
      </c>
      <c r="S130" s="138">
        <v>0</v>
      </c>
    </row>
    <row r="131" spans="1:19">
      <c r="A131" s="289"/>
      <c r="B131" s="147" t="s">
        <v>139</v>
      </c>
      <c r="C131" s="133" t="s">
        <v>139</v>
      </c>
      <c r="D131" s="134" t="s">
        <v>248</v>
      </c>
      <c r="E131" s="134" t="b">
        <v>0</v>
      </c>
      <c r="F131" s="135" t="s">
        <v>249</v>
      </c>
      <c r="G131" s="134" t="s">
        <v>248</v>
      </c>
      <c r="H131" s="135"/>
      <c r="I131" s="135"/>
      <c r="J131" s="135"/>
      <c r="K131" s="135"/>
      <c r="L131" s="135"/>
      <c r="M131" s="135"/>
      <c r="N131" s="135"/>
      <c r="O131" s="134" t="s">
        <v>267</v>
      </c>
      <c r="P131" s="134" t="s">
        <v>267</v>
      </c>
      <c r="Q131" s="137">
        <v>0</v>
      </c>
      <c r="R131" s="137">
        <v>0</v>
      </c>
      <c r="S131" s="138">
        <v>0</v>
      </c>
    </row>
    <row r="132" spans="1:19">
      <c r="A132" s="289"/>
      <c r="B132" s="147" t="s">
        <v>140</v>
      </c>
      <c r="C132" s="133" t="s">
        <v>140</v>
      </c>
      <c r="D132" s="134" t="s">
        <v>246</v>
      </c>
      <c r="E132" s="134" t="b">
        <v>0</v>
      </c>
      <c r="F132" s="135"/>
      <c r="G132" s="134" t="s">
        <v>247</v>
      </c>
      <c r="H132" s="134" t="s">
        <v>247</v>
      </c>
      <c r="I132" s="134" t="s">
        <v>247</v>
      </c>
      <c r="J132" s="134" t="s">
        <v>247</v>
      </c>
      <c r="K132" s="134" t="s">
        <v>247</v>
      </c>
      <c r="L132" s="134">
        <v>10</v>
      </c>
      <c r="M132" s="134">
        <v>156683.7224</v>
      </c>
      <c r="N132" s="134">
        <v>155362</v>
      </c>
      <c r="O132" s="136">
        <v>3.78193E+17</v>
      </c>
      <c r="P132" s="134">
        <v>121</v>
      </c>
      <c r="Q132" s="137">
        <v>70</v>
      </c>
      <c r="R132" s="137">
        <v>3.13</v>
      </c>
      <c r="S132" s="138">
        <v>73.13</v>
      </c>
    </row>
    <row r="133" spans="1:19">
      <c r="A133" s="289"/>
      <c r="B133" s="147" t="s">
        <v>141</v>
      </c>
      <c r="C133" s="133" t="s">
        <v>141</v>
      </c>
      <c r="D133" s="134" t="s">
        <v>246</v>
      </c>
      <c r="E133" s="134" t="b">
        <v>0</v>
      </c>
      <c r="F133" s="135"/>
      <c r="G133" s="134" t="s">
        <v>247</v>
      </c>
      <c r="H133" s="134" t="s">
        <v>247</v>
      </c>
      <c r="I133" s="134" t="s">
        <v>247</v>
      </c>
      <c r="J133" s="134" t="s">
        <v>247</v>
      </c>
      <c r="K133" s="134" t="s">
        <v>247</v>
      </c>
      <c r="L133" s="134">
        <v>7</v>
      </c>
      <c r="M133" s="134">
        <v>231116.45910000001</v>
      </c>
      <c r="N133" s="134">
        <v>64136</v>
      </c>
      <c r="O133" s="136">
        <v>4.65833E+16</v>
      </c>
      <c r="P133" s="134">
        <v>93</v>
      </c>
      <c r="Q133" s="137">
        <v>70</v>
      </c>
      <c r="R133" s="137">
        <v>9.4</v>
      </c>
      <c r="S133" s="138">
        <v>79.400000000000006</v>
      </c>
    </row>
    <row r="134" spans="1:19">
      <c r="A134" s="289"/>
      <c r="B134" s="147" t="s">
        <v>142</v>
      </c>
      <c r="C134" s="133" t="s">
        <v>142</v>
      </c>
      <c r="D134" s="134" t="s">
        <v>248</v>
      </c>
      <c r="E134" s="134" t="b">
        <v>0</v>
      </c>
      <c r="F134" s="135" t="s">
        <v>249</v>
      </c>
      <c r="G134" s="134" t="s">
        <v>248</v>
      </c>
      <c r="H134" s="135"/>
      <c r="I134" s="135"/>
      <c r="J134" s="135"/>
      <c r="K134" s="135"/>
      <c r="L134" s="135"/>
      <c r="M134" s="135"/>
      <c r="N134" s="135"/>
      <c r="O134" s="134" t="s">
        <v>267</v>
      </c>
      <c r="P134" s="134" t="s">
        <v>267</v>
      </c>
      <c r="Q134" s="137">
        <v>0</v>
      </c>
      <c r="R134" s="137">
        <v>0</v>
      </c>
      <c r="S134" s="138">
        <v>0</v>
      </c>
    </row>
    <row r="135" spans="1:19">
      <c r="A135" s="301" t="s">
        <v>143</v>
      </c>
      <c r="B135" s="148" t="s">
        <v>144</v>
      </c>
      <c r="C135" s="133" t="s">
        <v>144</v>
      </c>
      <c r="D135" s="134" t="s">
        <v>246</v>
      </c>
      <c r="E135" s="134" t="b">
        <v>0</v>
      </c>
      <c r="F135" s="135"/>
      <c r="G135" s="134" t="s">
        <v>247</v>
      </c>
      <c r="H135" s="134" t="s">
        <v>247</v>
      </c>
      <c r="I135" s="134" t="s">
        <v>247</v>
      </c>
      <c r="J135" s="134" t="s">
        <v>247</v>
      </c>
      <c r="K135" s="134" t="s">
        <v>247</v>
      </c>
      <c r="L135" s="134">
        <v>6</v>
      </c>
      <c r="M135" s="134">
        <v>192212.69810000001</v>
      </c>
      <c r="N135" s="134">
        <v>135691</v>
      </c>
      <c r="O135" s="136">
        <v>1.27405E+17</v>
      </c>
      <c r="P135" s="134">
        <v>109</v>
      </c>
      <c r="Q135" s="137">
        <v>70</v>
      </c>
      <c r="R135" s="137">
        <v>5.82</v>
      </c>
      <c r="S135" s="138">
        <v>75.819999999999993</v>
      </c>
    </row>
    <row r="136" spans="1:19">
      <c r="A136" s="301"/>
      <c r="B136" s="149" t="s">
        <v>145</v>
      </c>
      <c r="C136" s="140" t="s">
        <v>145</v>
      </c>
      <c r="D136" s="134" t="s">
        <v>248</v>
      </c>
      <c r="E136" s="134" t="b">
        <v>0</v>
      </c>
      <c r="F136" s="135" t="s">
        <v>249</v>
      </c>
      <c r="G136" s="134" t="s">
        <v>248</v>
      </c>
      <c r="H136" s="135"/>
      <c r="I136" s="135"/>
      <c r="J136" s="135"/>
      <c r="K136" s="135"/>
      <c r="L136" s="135"/>
      <c r="M136" s="135"/>
      <c r="N136" s="135"/>
      <c r="O136" s="134" t="s">
        <v>267</v>
      </c>
      <c r="P136" s="134" t="s">
        <v>267</v>
      </c>
      <c r="Q136" s="137">
        <v>0</v>
      </c>
      <c r="R136" s="137">
        <v>0</v>
      </c>
      <c r="S136" s="138">
        <v>0</v>
      </c>
    </row>
    <row r="137" spans="1:19">
      <c r="A137" s="301"/>
      <c r="B137" s="148" t="s">
        <v>146</v>
      </c>
      <c r="C137" s="133" t="s">
        <v>146</v>
      </c>
      <c r="D137" s="134" t="s">
        <v>246</v>
      </c>
      <c r="E137" s="134" t="b">
        <v>0</v>
      </c>
      <c r="F137" s="135"/>
      <c r="G137" s="134" t="s">
        <v>247</v>
      </c>
      <c r="H137" s="134" t="s">
        <v>247</v>
      </c>
      <c r="I137" s="134" t="s">
        <v>247</v>
      </c>
      <c r="J137" s="134" t="s">
        <v>247</v>
      </c>
      <c r="K137" s="134" t="s">
        <v>247</v>
      </c>
      <c r="L137" s="134">
        <v>20</v>
      </c>
      <c r="M137" s="134">
        <v>445837.0906</v>
      </c>
      <c r="N137" s="134">
        <v>181721</v>
      </c>
      <c r="O137" s="136">
        <v>5.88907E+18</v>
      </c>
      <c r="P137" s="134">
        <v>132</v>
      </c>
      <c r="Q137" s="137">
        <v>70</v>
      </c>
      <c r="R137" s="137">
        <v>0.67</v>
      </c>
      <c r="S137" s="138">
        <v>70.67</v>
      </c>
    </row>
    <row r="138" spans="1:19">
      <c r="A138" s="301"/>
      <c r="B138" s="149" t="s">
        <v>148</v>
      </c>
      <c r="C138" s="140" t="s">
        <v>148</v>
      </c>
      <c r="D138" s="134" t="s">
        <v>248</v>
      </c>
      <c r="E138" s="134" t="b">
        <v>0</v>
      </c>
      <c r="F138" s="135" t="s">
        <v>249</v>
      </c>
      <c r="G138" s="134" t="s">
        <v>248</v>
      </c>
      <c r="H138" s="135"/>
      <c r="I138" s="135"/>
      <c r="J138" s="135"/>
      <c r="K138" s="135"/>
      <c r="L138" s="135"/>
      <c r="M138" s="135"/>
      <c r="N138" s="135"/>
      <c r="O138" s="134" t="s">
        <v>267</v>
      </c>
      <c r="P138" s="134" t="s">
        <v>267</v>
      </c>
      <c r="Q138" s="137">
        <v>0</v>
      </c>
      <c r="R138" s="137">
        <v>0</v>
      </c>
      <c r="S138" s="138">
        <v>0</v>
      </c>
    </row>
    <row r="139" spans="1:19">
      <c r="A139" s="301"/>
      <c r="B139" s="149" t="s">
        <v>149</v>
      </c>
      <c r="C139" s="140" t="s">
        <v>149</v>
      </c>
      <c r="D139" s="134" t="s">
        <v>248</v>
      </c>
      <c r="E139" s="134" t="b">
        <v>0</v>
      </c>
      <c r="F139" s="135" t="s">
        <v>249</v>
      </c>
      <c r="G139" s="134" t="s">
        <v>248</v>
      </c>
      <c r="H139" s="135"/>
      <c r="I139" s="135"/>
      <c r="J139" s="135"/>
      <c r="K139" s="135"/>
      <c r="L139" s="135"/>
      <c r="M139" s="135"/>
      <c r="N139" s="135"/>
      <c r="O139" s="134" t="s">
        <v>267</v>
      </c>
      <c r="P139" s="134" t="s">
        <v>267</v>
      </c>
      <c r="Q139" s="137">
        <v>0</v>
      </c>
      <c r="R139" s="137">
        <v>0</v>
      </c>
      <c r="S139" s="138">
        <v>0</v>
      </c>
    </row>
    <row r="140" spans="1:19">
      <c r="A140" s="301"/>
      <c r="B140" s="148" t="s">
        <v>150</v>
      </c>
      <c r="C140" s="133" t="s">
        <v>150</v>
      </c>
      <c r="D140" s="134" t="s">
        <v>246</v>
      </c>
      <c r="E140" s="134" t="b">
        <v>0</v>
      </c>
      <c r="F140" s="135"/>
      <c r="G140" s="134" t="s">
        <v>247</v>
      </c>
      <c r="H140" s="134" t="s">
        <v>247</v>
      </c>
      <c r="I140" s="134" t="s">
        <v>247</v>
      </c>
      <c r="J140" s="134" t="s">
        <v>247</v>
      </c>
      <c r="K140" s="134" t="s">
        <v>247</v>
      </c>
      <c r="L140" s="134">
        <v>4.5</v>
      </c>
      <c r="M140" s="134">
        <v>186269.32819999999</v>
      </c>
      <c r="N140" s="134">
        <v>42245</v>
      </c>
      <c r="O140" s="136">
        <v>6731580000000000</v>
      </c>
      <c r="P140" s="134">
        <v>34</v>
      </c>
      <c r="Q140" s="137">
        <v>70</v>
      </c>
      <c r="R140" s="137">
        <v>22.61</v>
      </c>
      <c r="S140" s="138">
        <v>92.61</v>
      </c>
    </row>
    <row r="141" spans="1:19">
      <c r="A141" s="301"/>
      <c r="B141" s="148" t="s">
        <v>151</v>
      </c>
      <c r="C141" s="133" t="s">
        <v>151</v>
      </c>
      <c r="D141" s="134" t="s">
        <v>246</v>
      </c>
      <c r="E141" s="134" t="b">
        <v>0</v>
      </c>
      <c r="F141" s="135"/>
      <c r="G141" s="134" t="s">
        <v>247</v>
      </c>
      <c r="H141" s="134" t="s">
        <v>247</v>
      </c>
      <c r="I141" s="134" t="s">
        <v>247</v>
      </c>
      <c r="J141" s="134" t="s">
        <v>247</v>
      </c>
      <c r="K141" s="134" t="s">
        <v>247</v>
      </c>
      <c r="L141" s="134">
        <v>3.3</v>
      </c>
      <c r="M141" s="134">
        <v>331860.00870000001</v>
      </c>
      <c r="N141" s="134">
        <v>54792</v>
      </c>
      <c r="O141" s="136">
        <v>1.08497E+16</v>
      </c>
      <c r="P141" s="134">
        <v>58</v>
      </c>
      <c r="Q141" s="137">
        <v>70</v>
      </c>
      <c r="R141" s="137">
        <v>17.239999999999998</v>
      </c>
      <c r="S141" s="138">
        <v>87.24</v>
      </c>
    </row>
    <row r="142" spans="1:19">
      <c r="A142" s="301"/>
      <c r="B142" s="148" t="s">
        <v>152</v>
      </c>
      <c r="C142" s="133" t="s">
        <v>152</v>
      </c>
      <c r="D142" s="134" t="s">
        <v>246</v>
      </c>
      <c r="E142" s="134" t="b">
        <v>0</v>
      </c>
      <c r="F142" s="135"/>
      <c r="G142" s="134" t="s">
        <v>247</v>
      </c>
      <c r="H142" s="134" t="s">
        <v>247</v>
      </c>
      <c r="I142" s="134" t="s">
        <v>247</v>
      </c>
      <c r="J142" s="134" t="s">
        <v>247</v>
      </c>
      <c r="K142" s="134" t="s">
        <v>247</v>
      </c>
      <c r="L142" s="134">
        <v>8.8000000000000007</v>
      </c>
      <c r="M142" s="134">
        <v>749653.37879999995</v>
      </c>
      <c r="N142" s="134">
        <v>14020</v>
      </c>
      <c r="O142" s="136">
        <v>1.1411E+16</v>
      </c>
      <c r="P142" s="134">
        <v>59</v>
      </c>
      <c r="Q142" s="137">
        <v>70</v>
      </c>
      <c r="R142" s="137">
        <v>17.010000000000002</v>
      </c>
      <c r="S142" s="138">
        <v>87.01</v>
      </c>
    </row>
    <row r="143" spans="1:19">
      <c r="A143" s="301"/>
      <c r="B143" s="148" t="s">
        <v>153</v>
      </c>
      <c r="C143" s="133" t="s">
        <v>153</v>
      </c>
      <c r="D143" s="134" t="s">
        <v>246</v>
      </c>
      <c r="E143" s="134" t="b">
        <v>0</v>
      </c>
      <c r="F143" s="135"/>
      <c r="G143" s="134" t="s">
        <v>247</v>
      </c>
      <c r="H143" s="134" t="s">
        <v>247</v>
      </c>
      <c r="I143" s="134" t="s">
        <v>247</v>
      </c>
      <c r="J143" s="134" t="s">
        <v>247</v>
      </c>
      <c r="K143" s="134" t="s">
        <v>247</v>
      </c>
      <c r="L143" s="134">
        <v>5.5</v>
      </c>
      <c r="M143" s="134">
        <v>275441.74670000002</v>
      </c>
      <c r="N143" s="134">
        <v>53868</v>
      </c>
      <c r="O143" s="136">
        <v>2.41778E+16</v>
      </c>
      <c r="P143" s="134">
        <v>77</v>
      </c>
      <c r="Q143" s="137">
        <v>70</v>
      </c>
      <c r="R143" s="137">
        <v>12.99</v>
      </c>
      <c r="S143" s="138">
        <v>82.99</v>
      </c>
    </row>
    <row r="144" spans="1:19">
      <c r="A144" s="301"/>
      <c r="B144" s="148" t="s">
        <v>154</v>
      </c>
      <c r="C144" s="133" t="s">
        <v>154</v>
      </c>
      <c r="D144" s="134" t="s">
        <v>246</v>
      </c>
      <c r="E144" s="134" t="b">
        <v>0</v>
      </c>
      <c r="F144" s="135"/>
      <c r="G144" s="134" t="s">
        <v>247</v>
      </c>
      <c r="H144" s="134" t="s">
        <v>247</v>
      </c>
      <c r="I144" s="134" t="s">
        <v>247</v>
      </c>
      <c r="J144" s="134" t="s">
        <v>247</v>
      </c>
      <c r="K144" s="134" t="s">
        <v>247</v>
      </c>
      <c r="L144" s="134">
        <v>5</v>
      </c>
      <c r="M144" s="134">
        <v>172788.94130000001</v>
      </c>
      <c r="N144" s="134">
        <v>176855</v>
      </c>
      <c r="O144" s="136">
        <v>1.35111E+17</v>
      </c>
      <c r="P144" s="134">
        <v>111</v>
      </c>
      <c r="Q144" s="137">
        <v>70</v>
      </c>
      <c r="R144" s="137">
        <v>5.37</v>
      </c>
      <c r="S144" s="138">
        <v>75.37</v>
      </c>
    </row>
    <row r="145" spans="1:19">
      <c r="A145" s="301"/>
      <c r="B145" s="148" t="s">
        <v>155</v>
      </c>
      <c r="C145" s="133" t="s">
        <v>155</v>
      </c>
      <c r="D145" s="134" t="s">
        <v>246</v>
      </c>
      <c r="E145" s="134" t="b">
        <v>0</v>
      </c>
      <c r="F145" s="135"/>
      <c r="G145" s="134" t="s">
        <v>247</v>
      </c>
      <c r="H145" s="134" t="s">
        <v>247</v>
      </c>
      <c r="I145" s="134" t="s">
        <v>247</v>
      </c>
      <c r="J145" s="134" t="s">
        <v>247</v>
      </c>
      <c r="K145" s="134" t="s">
        <v>247</v>
      </c>
      <c r="L145" s="134">
        <v>3</v>
      </c>
      <c r="M145" s="134">
        <v>229975.9069</v>
      </c>
      <c r="N145" s="134">
        <v>42431</v>
      </c>
      <c r="O145" s="136">
        <v>3726420000000000</v>
      </c>
      <c r="P145" s="134">
        <v>11</v>
      </c>
      <c r="Q145" s="137">
        <v>70</v>
      </c>
      <c r="R145" s="137">
        <v>27.76</v>
      </c>
      <c r="S145" s="138">
        <v>97.76</v>
      </c>
    </row>
    <row r="146" spans="1:19">
      <c r="A146" s="301"/>
      <c r="B146" s="149" t="s">
        <v>156</v>
      </c>
      <c r="C146" s="140" t="s">
        <v>156</v>
      </c>
      <c r="D146" s="134" t="s">
        <v>248</v>
      </c>
      <c r="E146" s="134" t="b">
        <v>0</v>
      </c>
      <c r="F146" s="135" t="s">
        <v>249</v>
      </c>
      <c r="G146" s="134" t="s">
        <v>248</v>
      </c>
      <c r="H146" s="135"/>
      <c r="I146" s="135"/>
      <c r="J146" s="135"/>
      <c r="K146" s="135"/>
      <c r="L146" s="135"/>
      <c r="M146" s="135"/>
      <c r="N146" s="135"/>
      <c r="O146" s="134" t="s">
        <v>267</v>
      </c>
      <c r="P146" s="134" t="s">
        <v>267</v>
      </c>
      <c r="Q146" s="137">
        <v>0</v>
      </c>
      <c r="R146" s="137">
        <v>0</v>
      </c>
      <c r="S146" s="138">
        <v>0</v>
      </c>
    </row>
    <row r="147" spans="1:19">
      <c r="A147" s="301"/>
      <c r="B147" s="148" t="s">
        <v>157</v>
      </c>
      <c r="C147" s="133" t="s">
        <v>157</v>
      </c>
      <c r="D147" s="134" t="s">
        <v>246</v>
      </c>
      <c r="E147" s="134" t="b">
        <v>0</v>
      </c>
      <c r="F147" s="135"/>
      <c r="G147" s="134" t="s">
        <v>247</v>
      </c>
      <c r="H147" s="134" t="s">
        <v>247</v>
      </c>
      <c r="I147" s="134" t="s">
        <v>247</v>
      </c>
      <c r="J147" s="134" t="s">
        <v>247</v>
      </c>
      <c r="K147" s="134" t="s">
        <v>247</v>
      </c>
      <c r="L147" s="134">
        <v>4.0999999999999996</v>
      </c>
      <c r="M147" s="134">
        <v>202255.80600000001</v>
      </c>
      <c r="N147" s="134">
        <v>48649</v>
      </c>
      <c r="O147" s="136">
        <v>8046680000000000</v>
      </c>
      <c r="P147" s="134">
        <v>46</v>
      </c>
      <c r="Q147" s="137">
        <v>70</v>
      </c>
      <c r="R147" s="137">
        <v>19.93</v>
      </c>
      <c r="S147" s="138">
        <v>89.93</v>
      </c>
    </row>
    <row r="148" spans="1:19">
      <c r="A148" s="301"/>
      <c r="B148" s="148" t="s">
        <v>158</v>
      </c>
      <c r="C148" s="133" t="s">
        <v>158</v>
      </c>
      <c r="D148" s="134" t="s">
        <v>246</v>
      </c>
      <c r="E148" s="134" t="b">
        <v>0</v>
      </c>
      <c r="F148" s="135"/>
      <c r="G148" s="134" t="s">
        <v>247</v>
      </c>
      <c r="H148" s="134" t="s">
        <v>247</v>
      </c>
      <c r="I148" s="134" t="s">
        <v>247</v>
      </c>
      <c r="J148" s="134" t="s">
        <v>247</v>
      </c>
      <c r="K148" s="134" t="s">
        <v>247</v>
      </c>
      <c r="L148" s="134">
        <v>4</v>
      </c>
      <c r="M148" s="134">
        <v>275779.22389999998</v>
      </c>
      <c r="N148" s="134">
        <v>83483</v>
      </c>
      <c r="O148" s="136">
        <v>3.07523E+16</v>
      </c>
      <c r="P148" s="134">
        <v>86</v>
      </c>
      <c r="Q148" s="137">
        <v>70</v>
      </c>
      <c r="R148" s="137">
        <v>10.97</v>
      </c>
      <c r="S148" s="138">
        <v>80.97</v>
      </c>
    </row>
    <row r="149" spans="1:19">
      <c r="A149" s="301"/>
      <c r="B149" s="148" t="s">
        <v>159</v>
      </c>
      <c r="C149" s="150" t="s">
        <v>159</v>
      </c>
      <c r="D149" s="151" t="s">
        <v>246</v>
      </c>
      <c r="E149" s="151" t="b">
        <v>0</v>
      </c>
      <c r="F149" s="152"/>
      <c r="G149" s="151" t="s">
        <v>247</v>
      </c>
      <c r="H149" s="151" t="s">
        <v>247</v>
      </c>
      <c r="I149" s="151" t="s">
        <v>247</v>
      </c>
      <c r="J149" s="151" t="s">
        <v>247</v>
      </c>
      <c r="K149" s="151" t="s">
        <v>247</v>
      </c>
      <c r="L149" s="151">
        <v>3.4</v>
      </c>
      <c r="M149" s="151">
        <v>239353.43150000001</v>
      </c>
      <c r="N149" s="151">
        <v>59483</v>
      </c>
      <c r="O149" s="153">
        <v>9790010000000000</v>
      </c>
      <c r="P149" s="154">
        <v>55</v>
      </c>
      <c r="Q149" s="155">
        <v>70</v>
      </c>
      <c r="R149" s="155">
        <v>17.91</v>
      </c>
      <c r="S149" s="138">
        <v>87.91</v>
      </c>
    </row>
    <row r="150" spans="1:19">
      <c r="A150" s="301"/>
      <c r="B150" s="148" t="s">
        <v>160</v>
      </c>
      <c r="C150" s="156" t="s">
        <v>160</v>
      </c>
      <c r="D150" s="157" t="s">
        <v>246</v>
      </c>
      <c r="E150" s="157" t="b">
        <v>0</v>
      </c>
      <c r="F150" s="158"/>
      <c r="G150" s="157" t="s">
        <v>247</v>
      </c>
      <c r="H150" s="157" t="s">
        <v>247</v>
      </c>
      <c r="I150" s="157" t="s">
        <v>247</v>
      </c>
      <c r="J150" s="157" t="s">
        <v>247</v>
      </c>
      <c r="K150" s="157" t="s">
        <v>247</v>
      </c>
      <c r="L150" s="157">
        <v>4.2</v>
      </c>
      <c r="M150" s="157">
        <v>205311.86050000001</v>
      </c>
      <c r="N150" s="157">
        <v>43010</v>
      </c>
      <c r="O150" s="159">
        <v>6699640000000000</v>
      </c>
      <c r="P150" s="160">
        <v>32</v>
      </c>
      <c r="Q150" s="161">
        <v>70</v>
      </c>
      <c r="R150" s="161">
        <v>23.06</v>
      </c>
      <c r="S150" s="138">
        <v>93.06</v>
      </c>
    </row>
    <row r="151" spans="1:19">
      <c r="A151" s="301"/>
      <c r="B151" s="148" t="s">
        <v>161</v>
      </c>
      <c r="C151" s="150" t="s">
        <v>161</v>
      </c>
      <c r="D151" s="151" t="s">
        <v>246</v>
      </c>
      <c r="E151" s="151" t="b">
        <v>0</v>
      </c>
      <c r="F151" s="152"/>
      <c r="G151" s="151" t="s">
        <v>247</v>
      </c>
      <c r="H151" s="151" t="s">
        <v>247</v>
      </c>
      <c r="I151" s="151" t="s">
        <v>247</v>
      </c>
      <c r="J151" s="151" t="s">
        <v>247</v>
      </c>
      <c r="K151" s="151" t="s">
        <v>247</v>
      </c>
      <c r="L151" s="151">
        <v>4.7</v>
      </c>
      <c r="M151" s="151">
        <v>294768.63510000001</v>
      </c>
      <c r="N151" s="151">
        <v>127892</v>
      </c>
      <c r="O151" s="153">
        <v>1.06503E+17</v>
      </c>
      <c r="P151" s="154">
        <v>107</v>
      </c>
      <c r="Q151" s="155">
        <v>70</v>
      </c>
      <c r="R151" s="155">
        <v>6.27</v>
      </c>
      <c r="S151" s="138">
        <v>76.27</v>
      </c>
    </row>
    <row r="152" spans="1:19">
      <c r="A152" s="301"/>
      <c r="B152" s="148" t="s">
        <v>162</v>
      </c>
      <c r="C152" s="156" t="s">
        <v>162</v>
      </c>
      <c r="D152" s="157" t="s">
        <v>246</v>
      </c>
      <c r="E152" s="157" t="b">
        <v>0</v>
      </c>
      <c r="F152" s="158"/>
      <c r="G152" s="157" t="s">
        <v>247</v>
      </c>
      <c r="H152" s="157" t="s">
        <v>247</v>
      </c>
      <c r="I152" s="157" t="s">
        <v>247</v>
      </c>
      <c r="J152" s="157" t="s">
        <v>247</v>
      </c>
      <c r="K152" s="157" t="s">
        <v>247</v>
      </c>
      <c r="L152" s="157">
        <v>4</v>
      </c>
      <c r="M152" s="157">
        <v>231247.7003</v>
      </c>
      <c r="N152" s="157">
        <v>43130</v>
      </c>
      <c r="O152" s="159">
        <v>6882660000000000</v>
      </c>
      <c r="P152" s="160">
        <v>37</v>
      </c>
      <c r="Q152" s="161">
        <v>70</v>
      </c>
      <c r="R152" s="161">
        <v>21.94</v>
      </c>
      <c r="S152" s="138">
        <v>91.94</v>
      </c>
    </row>
    <row r="153" spans="1:19">
      <c r="A153" s="301"/>
      <c r="B153" s="148" t="s">
        <v>163</v>
      </c>
      <c r="C153" s="150" t="s">
        <v>163</v>
      </c>
      <c r="D153" s="151" t="s">
        <v>248</v>
      </c>
      <c r="E153" s="151" t="b">
        <v>0</v>
      </c>
      <c r="F153" s="150" t="s">
        <v>249</v>
      </c>
      <c r="G153" s="151" t="s">
        <v>248</v>
      </c>
      <c r="H153" s="152"/>
      <c r="I153" s="152"/>
      <c r="J153" s="152"/>
      <c r="K153" s="152"/>
      <c r="L153" s="152"/>
      <c r="M153" s="152"/>
      <c r="N153" s="152"/>
      <c r="O153" s="154" t="s">
        <v>267</v>
      </c>
      <c r="P153" s="154" t="s">
        <v>267</v>
      </c>
      <c r="Q153" s="155">
        <v>0</v>
      </c>
      <c r="R153" s="155">
        <v>0</v>
      </c>
      <c r="S153" s="138">
        <v>0</v>
      </c>
    </row>
    <row r="154" spans="1:19">
      <c r="A154" s="301"/>
      <c r="B154" s="149" t="s">
        <v>164</v>
      </c>
      <c r="C154" s="162" t="s">
        <v>164</v>
      </c>
      <c r="D154" s="163" t="s">
        <v>248</v>
      </c>
      <c r="E154" s="163" t="b">
        <v>0</v>
      </c>
      <c r="F154" s="162" t="s">
        <v>249</v>
      </c>
      <c r="G154" s="163" t="s">
        <v>248</v>
      </c>
      <c r="H154" s="158"/>
      <c r="I154" s="158"/>
      <c r="J154" s="158"/>
      <c r="K154" s="158"/>
      <c r="L154" s="158"/>
      <c r="M154" s="158"/>
      <c r="N154" s="158"/>
      <c r="O154" s="160" t="s">
        <v>267</v>
      </c>
      <c r="P154" s="160" t="s">
        <v>267</v>
      </c>
      <c r="Q154" s="161">
        <v>0</v>
      </c>
      <c r="R154" s="161">
        <v>0</v>
      </c>
      <c r="S154" s="138">
        <v>0</v>
      </c>
    </row>
    <row r="155" spans="1:19">
      <c r="A155" s="301"/>
      <c r="B155" s="148" t="s">
        <v>165</v>
      </c>
      <c r="C155" s="150" t="s">
        <v>165</v>
      </c>
      <c r="D155" s="151" t="s">
        <v>246</v>
      </c>
      <c r="E155" s="151" t="b">
        <v>0</v>
      </c>
      <c r="F155" s="152"/>
      <c r="G155" s="151" t="s">
        <v>247</v>
      </c>
      <c r="H155" s="151" t="s">
        <v>247</v>
      </c>
      <c r="I155" s="151" t="s">
        <v>247</v>
      </c>
      <c r="J155" s="151" t="s">
        <v>247</v>
      </c>
      <c r="K155" s="151" t="s">
        <v>247</v>
      </c>
      <c r="L155" s="151">
        <v>6</v>
      </c>
      <c r="M155" s="151">
        <v>190062.8365</v>
      </c>
      <c r="N155" s="151">
        <v>155444</v>
      </c>
      <c r="O155" s="153">
        <v>1.65328E+17</v>
      </c>
      <c r="P155" s="154">
        <v>114</v>
      </c>
      <c r="Q155" s="155">
        <v>70</v>
      </c>
      <c r="R155" s="155">
        <v>4.7</v>
      </c>
      <c r="S155" s="138">
        <v>74.7</v>
      </c>
    </row>
    <row r="156" spans="1:19">
      <c r="A156" s="301"/>
      <c r="B156" s="148" t="s">
        <v>166</v>
      </c>
      <c r="C156" s="156" t="s">
        <v>166</v>
      </c>
      <c r="D156" s="157" t="s">
        <v>246</v>
      </c>
      <c r="E156" s="157" t="b">
        <v>0</v>
      </c>
      <c r="F156" s="158"/>
      <c r="G156" s="157" t="s">
        <v>247</v>
      </c>
      <c r="H156" s="157" t="s">
        <v>247</v>
      </c>
      <c r="I156" s="157" t="s">
        <v>247</v>
      </c>
      <c r="J156" s="157" t="s">
        <v>247</v>
      </c>
      <c r="K156" s="157" t="s">
        <v>247</v>
      </c>
      <c r="L156" s="157">
        <v>16.8</v>
      </c>
      <c r="M156" s="157">
        <v>749262.77919999999</v>
      </c>
      <c r="N156" s="157">
        <v>13473</v>
      </c>
      <c r="O156" s="159">
        <v>3.83867E+16</v>
      </c>
      <c r="P156" s="160">
        <v>91</v>
      </c>
      <c r="Q156" s="161">
        <v>70</v>
      </c>
      <c r="R156" s="161">
        <v>9.85</v>
      </c>
      <c r="S156" s="138">
        <v>79.849999999999994</v>
      </c>
    </row>
    <row r="157" spans="1:19">
      <c r="A157" s="301"/>
      <c r="B157" s="148" t="s">
        <v>167</v>
      </c>
      <c r="C157" s="150" t="s">
        <v>167</v>
      </c>
      <c r="D157" s="151" t="s">
        <v>246</v>
      </c>
      <c r="E157" s="151" t="b">
        <v>0</v>
      </c>
      <c r="F157" s="152"/>
      <c r="G157" s="151" t="s">
        <v>247</v>
      </c>
      <c r="H157" s="151" t="s">
        <v>247</v>
      </c>
      <c r="I157" s="151" t="s">
        <v>247</v>
      </c>
      <c r="J157" s="151" t="s">
        <v>247</v>
      </c>
      <c r="K157" s="151" t="s">
        <v>247</v>
      </c>
      <c r="L157" s="151">
        <v>4</v>
      </c>
      <c r="M157" s="151">
        <v>206711.77129999999</v>
      </c>
      <c r="N157" s="151">
        <v>42130</v>
      </c>
      <c r="O157" s="153">
        <v>5870410000000000</v>
      </c>
      <c r="P157" s="154">
        <v>24</v>
      </c>
      <c r="Q157" s="155">
        <v>70</v>
      </c>
      <c r="R157" s="155">
        <v>24.85</v>
      </c>
      <c r="S157" s="138">
        <v>94.85</v>
      </c>
    </row>
    <row r="158" spans="1:19" ht="64.900000000000006">
      <c r="A158" s="301"/>
      <c r="B158" s="148" t="s">
        <v>168</v>
      </c>
      <c r="C158" s="156" t="s">
        <v>168</v>
      </c>
      <c r="D158" s="157" t="s">
        <v>246</v>
      </c>
      <c r="E158" s="157" t="b">
        <v>1</v>
      </c>
      <c r="F158" s="158" t="s">
        <v>438</v>
      </c>
      <c r="G158" s="157" t="s">
        <v>247</v>
      </c>
      <c r="H158" s="157" t="s">
        <v>247</v>
      </c>
      <c r="I158" s="157" t="s">
        <v>247</v>
      </c>
      <c r="J158" s="157" t="s">
        <v>247</v>
      </c>
      <c r="K158" s="157" t="s">
        <v>247</v>
      </c>
      <c r="L158" s="157">
        <v>4.5</v>
      </c>
      <c r="M158" s="157">
        <v>315517.30680000002</v>
      </c>
      <c r="N158" s="157">
        <v>71623</v>
      </c>
      <c r="O158" s="159">
        <v>3.27758E+16</v>
      </c>
      <c r="P158" s="160">
        <v>89</v>
      </c>
      <c r="Q158" s="161">
        <v>70</v>
      </c>
      <c r="R158" s="161">
        <v>10.3</v>
      </c>
      <c r="S158" s="138">
        <v>75.3</v>
      </c>
    </row>
    <row r="159" spans="1:19">
      <c r="A159" s="301"/>
      <c r="B159" s="148" t="s">
        <v>169</v>
      </c>
      <c r="C159" s="150" t="s">
        <v>169</v>
      </c>
      <c r="D159" s="151" t="s">
        <v>246</v>
      </c>
      <c r="E159" s="151" t="b">
        <v>0</v>
      </c>
      <c r="F159" s="152"/>
      <c r="G159" s="151" t="s">
        <v>247</v>
      </c>
      <c r="H159" s="151" t="s">
        <v>247</v>
      </c>
      <c r="I159" s="151" t="s">
        <v>247</v>
      </c>
      <c r="J159" s="151" t="s">
        <v>247</v>
      </c>
      <c r="K159" s="151" t="s">
        <v>247</v>
      </c>
      <c r="L159" s="151">
        <v>3.8</v>
      </c>
      <c r="M159" s="151">
        <v>272157.58049999998</v>
      </c>
      <c r="N159" s="151">
        <v>39201</v>
      </c>
      <c r="O159" s="153">
        <v>6039230000000000</v>
      </c>
      <c r="P159" s="154">
        <v>25</v>
      </c>
      <c r="Q159" s="155">
        <v>70</v>
      </c>
      <c r="R159" s="155">
        <v>24.63</v>
      </c>
      <c r="S159" s="138">
        <v>94.63</v>
      </c>
    </row>
    <row r="160" spans="1:19">
      <c r="A160" s="301"/>
      <c r="B160" s="148" t="s">
        <v>170</v>
      </c>
      <c r="C160" s="156" t="s">
        <v>170</v>
      </c>
      <c r="D160" s="157" t="s">
        <v>246</v>
      </c>
      <c r="E160" s="157" t="b">
        <v>0</v>
      </c>
      <c r="F160" s="158"/>
      <c r="G160" s="157" t="s">
        <v>247</v>
      </c>
      <c r="H160" s="157" t="s">
        <v>247</v>
      </c>
      <c r="I160" s="157" t="s">
        <v>247</v>
      </c>
      <c r="J160" s="157" t="s">
        <v>247</v>
      </c>
      <c r="K160" s="157" t="s">
        <v>247</v>
      </c>
      <c r="L160" s="157">
        <v>3.6</v>
      </c>
      <c r="M160" s="157">
        <v>228566.62220000001</v>
      </c>
      <c r="N160" s="157">
        <v>41881</v>
      </c>
      <c r="O160" s="159">
        <v>5195790000000000</v>
      </c>
      <c r="P160" s="160">
        <v>17</v>
      </c>
      <c r="Q160" s="161">
        <v>70</v>
      </c>
      <c r="R160" s="161">
        <v>26.42</v>
      </c>
      <c r="S160" s="138">
        <v>96.42</v>
      </c>
    </row>
    <row r="161" spans="1:19">
      <c r="A161" s="301"/>
      <c r="B161" s="148" t="s">
        <v>171</v>
      </c>
      <c r="C161" s="150" t="s">
        <v>171</v>
      </c>
      <c r="D161" s="151" t="s">
        <v>246</v>
      </c>
      <c r="E161" s="151" t="b">
        <v>0</v>
      </c>
      <c r="F161" s="152"/>
      <c r="G161" s="151" t="s">
        <v>247</v>
      </c>
      <c r="H161" s="151" t="s">
        <v>247</v>
      </c>
      <c r="I161" s="151" t="s">
        <v>247</v>
      </c>
      <c r="J161" s="151" t="s">
        <v>247</v>
      </c>
      <c r="K161" s="151" t="s">
        <v>247</v>
      </c>
      <c r="L161" s="151">
        <v>7.08</v>
      </c>
      <c r="M161" s="151">
        <v>216864.2463</v>
      </c>
      <c r="N161" s="151">
        <v>66961</v>
      </c>
      <c r="O161" s="153">
        <v>4.87414E+16</v>
      </c>
      <c r="P161" s="154">
        <v>95</v>
      </c>
      <c r="Q161" s="155">
        <v>70</v>
      </c>
      <c r="R161" s="155">
        <v>8.9600000000000009</v>
      </c>
      <c r="S161" s="138">
        <v>78.959999999999994</v>
      </c>
    </row>
    <row r="162" spans="1:19">
      <c r="A162" s="301"/>
      <c r="B162" s="148" t="s">
        <v>172</v>
      </c>
      <c r="C162" s="156" t="s">
        <v>172</v>
      </c>
      <c r="D162" s="157" t="s">
        <v>246</v>
      </c>
      <c r="E162" s="157" t="b">
        <v>0</v>
      </c>
      <c r="F162" s="158"/>
      <c r="G162" s="157" t="s">
        <v>247</v>
      </c>
      <c r="H162" s="157" t="s">
        <v>247</v>
      </c>
      <c r="I162" s="157" t="s">
        <v>247</v>
      </c>
      <c r="J162" s="157" t="s">
        <v>247</v>
      </c>
      <c r="K162" s="157" t="s">
        <v>247</v>
      </c>
      <c r="L162" s="157">
        <v>3.7</v>
      </c>
      <c r="M162" s="157">
        <v>226344.88920000001</v>
      </c>
      <c r="N162" s="157">
        <v>41654</v>
      </c>
      <c r="O162" s="159">
        <v>5376350000000000</v>
      </c>
      <c r="P162" s="160">
        <v>18</v>
      </c>
      <c r="Q162" s="161">
        <v>70</v>
      </c>
      <c r="R162" s="161">
        <v>26.19</v>
      </c>
      <c r="S162" s="138">
        <v>96.19</v>
      </c>
    </row>
    <row r="163" spans="1:19">
      <c r="A163" s="301"/>
      <c r="B163" s="148" t="s">
        <v>173</v>
      </c>
      <c r="C163" s="150" t="s">
        <v>173</v>
      </c>
      <c r="D163" s="151" t="s">
        <v>246</v>
      </c>
      <c r="E163" s="151" t="b">
        <v>0</v>
      </c>
      <c r="F163" s="152"/>
      <c r="G163" s="151" t="s">
        <v>247</v>
      </c>
      <c r="H163" s="151" t="s">
        <v>247</v>
      </c>
      <c r="I163" s="151" t="s">
        <v>247</v>
      </c>
      <c r="J163" s="151" t="s">
        <v>247</v>
      </c>
      <c r="K163" s="151" t="s">
        <v>247</v>
      </c>
      <c r="L163" s="151">
        <v>3.1</v>
      </c>
      <c r="M163" s="151">
        <v>204877.51319999999</v>
      </c>
      <c r="N163" s="151">
        <v>39143</v>
      </c>
      <c r="O163" s="153">
        <v>3016660000000000</v>
      </c>
      <c r="P163" s="154">
        <v>4</v>
      </c>
      <c r="Q163" s="155">
        <v>70</v>
      </c>
      <c r="R163" s="155">
        <v>29.33</v>
      </c>
      <c r="S163" s="138">
        <v>99.33</v>
      </c>
    </row>
    <row r="164" spans="1:19">
      <c r="A164" s="301"/>
      <c r="B164" s="148" t="s">
        <v>174</v>
      </c>
      <c r="C164" s="156" t="s">
        <v>174</v>
      </c>
      <c r="D164" s="157" t="s">
        <v>246</v>
      </c>
      <c r="E164" s="157" t="b">
        <v>0</v>
      </c>
      <c r="F164" s="158"/>
      <c r="G164" s="157" t="s">
        <v>247</v>
      </c>
      <c r="H164" s="157" t="s">
        <v>247</v>
      </c>
      <c r="I164" s="157" t="s">
        <v>247</v>
      </c>
      <c r="J164" s="157" t="s">
        <v>247</v>
      </c>
      <c r="K164" s="157" t="s">
        <v>247</v>
      </c>
      <c r="L164" s="157">
        <v>4.5</v>
      </c>
      <c r="M164" s="157">
        <v>189369.13029999999</v>
      </c>
      <c r="N164" s="157">
        <v>47779</v>
      </c>
      <c r="O164" s="159">
        <v>8754040000000000</v>
      </c>
      <c r="P164" s="160">
        <v>52</v>
      </c>
      <c r="Q164" s="161">
        <v>70</v>
      </c>
      <c r="R164" s="161">
        <v>18.579999999999998</v>
      </c>
      <c r="S164" s="138">
        <v>88.58</v>
      </c>
    </row>
    <row r="165" spans="1:19">
      <c r="A165" s="301"/>
      <c r="B165" s="148" t="s">
        <v>175</v>
      </c>
      <c r="C165" s="150" t="s">
        <v>175</v>
      </c>
      <c r="D165" s="151" t="s">
        <v>246</v>
      </c>
      <c r="E165" s="151" t="b">
        <v>0</v>
      </c>
      <c r="F165" s="152"/>
      <c r="G165" s="151" t="s">
        <v>247</v>
      </c>
      <c r="H165" s="151" t="s">
        <v>247</v>
      </c>
      <c r="I165" s="151" t="s">
        <v>247</v>
      </c>
      <c r="J165" s="151" t="s">
        <v>247</v>
      </c>
      <c r="K165" s="151" t="s">
        <v>247</v>
      </c>
      <c r="L165" s="151">
        <v>4.0999999999999996</v>
      </c>
      <c r="M165" s="151">
        <v>265579.87680000003</v>
      </c>
      <c r="N165" s="151">
        <v>54224</v>
      </c>
      <c r="O165" s="153">
        <v>1.31264E+16</v>
      </c>
      <c r="P165" s="154">
        <v>70</v>
      </c>
      <c r="Q165" s="155">
        <v>70</v>
      </c>
      <c r="R165" s="155">
        <v>14.55</v>
      </c>
      <c r="S165" s="138">
        <v>84.55</v>
      </c>
    </row>
    <row r="166" spans="1:19">
      <c r="A166" s="301"/>
      <c r="B166" s="148" t="s">
        <v>176</v>
      </c>
      <c r="C166" s="156" t="s">
        <v>176</v>
      </c>
      <c r="D166" s="157" t="s">
        <v>246</v>
      </c>
      <c r="E166" s="157" t="b">
        <v>0</v>
      </c>
      <c r="F166" s="158"/>
      <c r="G166" s="157" t="s">
        <v>247</v>
      </c>
      <c r="H166" s="157" t="s">
        <v>247</v>
      </c>
      <c r="I166" s="157" t="s">
        <v>247</v>
      </c>
      <c r="J166" s="157" t="s">
        <v>247</v>
      </c>
      <c r="K166" s="157" t="s">
        <v>247</v>
      </c>
      <c r="L166" s="157">
        <v>3.5</v>
      </c>
      <c r="M166" s="157">
        <v>213626.95379999999</v>
      </c>
      <c r="N166" s="157">
        <v>40303</v>
      </c>
      <c r="O166" s="159">
        <v>4250760000000000</v>
      </c>
      <c r="P166" s="160">
        <v>14</v>
      </c>
      <c r="Q166" s="161">
        <v>70</v>
      </c>
      <c r="R166" s="161">
        <v>27.09</v>
      </c>
      <c r="S166" s="138">
        <v>97.09</v>
      </c>
    </row>
    <row r="167" spans="1:19">
      <c r="A167" s="301"/>
      <c r="B167" s="148" t="s">
        <v>177</v>
      </c>
      <c r="C167" s="150" t="s">
        <v>177</v>
      </c>
      <c r="D167" s="151" t="s">
        <v>246</v>
      </c>
      <c r="E167" s="151" t="b">
        <v>0</v>
      </c>
      <c r="F167" s="152"/>
      <c r="G167" s="151" t="s">
        <v>247</v>
      </c>
      <c r="H167" s="151" t="s">
        <v>247</v>
      </c>
      <c r="I167" s="151" t="s">
        <v>247</v>
      </c>
      <c r="J167" s="151" t="s">
        <v>247</v>
      </c>
      <c r="K167" s="151" t="s">
        <v>247</v>
      </c>
      <c r="L167" s="151">
        <v>3.7</v>
      </c>
      <c r="M167" s="151">
        <v>199612.22500000001</v>
      </c>
      <c r="N167" s="151">
        <v>41450</v>
      </c>
      <c r="O167" s="153">
        <v>4695040000000000</v>
      </c>
      <c r="P167" s="154">
        <v>16</v>
      </c>
      <c r="Q167" s="155">
        <v>70</v>
      </c>
      <c r="R167" s="155">
        <v>26.64</v>
      </c>
      <c r="S167" s="138">
        <v>96.64</v>
      </c>
    </row>
    <row r="168" spans="1:19">
      <c r="A168" s="301"/>
      <c r="B168" s="148" t="s">
        <v>178</v>
      </c>
      <c r="C168" s="156" t="s">
        <v>178</v>
      </c>
      <c r="D168" s="157" t="s">
        <v>246</v>
      </c>
      <c r="E168" s="157" t="b">
        <v>0</v>
      </c>
      <c r="F168" s="158"/>
      <c r="G168" s="157" t="s">
        <v>247</v>
      </c>
      <c r="H168" s="157" t="s">
        <v>247</v>
      </c>
      <c r="I168" s="157" t="s">
        <v>247</v>
      </c>
      <c r="J168" s="157" t="s">
        <v>247</v>
      </c>
      <c r="K168" s="157" t="s">
        <v>247</v>
      </c>
      <c r="L168" s="157">
        <v>2.8</v>
      </c>
      <c r="M168" s="157">
        <v>201340.23800000001</v>
      </c>
      <c r="N168" s="157">
        <v>39545</v>
      </c>
      <c r="O168" s="159">
        <v>2468480000000000</v>
      </c>
      <c r="P168" s="160">
        <v>2</v>
      </c>
      <c r="Q168" s="161">
        <v>70</v>
      </c>
      <c r="R168" s="161">
        <v>29.78</v>
      </c>
      <c r="S168" s="138">
        <v>99.78</v>
      </c>
    </row>
    <row r="169" spans="1:19">
      <c r="A169" s="301"/>
      <c r="B169" s="148" t="s">
        <v>179</v>
      </c>
      <c r="C169" s="150" t="s">
        <v>179</v>
      </c>
      <c r="D169" s="151" t="s">
        <v>246</v>
      </c>
      <c r="E169" s="151" t="b">
        <v>0</v>
      </c>
      <c r="F169" s="152"/>
      <c r="G169" s="151" t="s">
        <v>247</v>
      </c>
      <c r="H169" s="151" t="s">
        <v>247</v>
      </c>
      <c r="I169" s="151" t="s">
        <v>247</v>
      </c>
      <c r="J169" s="151" t="s">
        <v>247</v>
      </c>
      <c r="K169" s="151" t="s">
        <v>247</v>
      </c>
      <c r="L169" s="151">
        <v>5</v>
      </c>
      <c r="M169" s="151">
        <v>234550.61489999999</v>
      </c>
      <c r="N169" s="151">
        <v>155602</v>
      </c>
      <c r="O169" s="153">
        <v>1.41973E+17</v>
      </c>
      <c r="P169" s="154">
        <v>112</v>
      </c>
      <c r="Q169" s="155">
        <v>70</v>
      </c>
      <c r="R169" s="155">
        <v>5.15</v>
      </c>
      <c r="S169" s="138">
        <v>75.150000000000006</v>
      </c>
    </row>
    <row r="170" spans="1:19">
      <c r="A170" s="301"/>
      <c r="B170" s="149" t="s">
        <v>180</v>
      </c>
      <c r="C170" s="162" t="s">
        <v>180</v>
      </c>
      <c r="D170" s="163" t="s">
        <v>248</v>
      </c>
      <c r="E170" s="163" t="b">
        <v>0</v>
      </c>
      <c r="F170" s="162" t="s">
        <v>249</v>
      </c>
      <c r="G170" s="163" t="s">
        <v>248</v>
      </c>
      <c r="H170" s="158"/>
      <c r="I170" s="158"/>
      <c r="J170" s="158"/>
      <c r="K170" s="158"/>
      <c r="L170" s="158"/>
      <c r="M170" s="158"/>
      <c r="N170" s="158"/>
      <c r="O170" s="160" t="s">
        <v>267</v>
      </c>
      <c r="P170" s="160" t="s">
        <v>267</v>
      </c>
      <c r="Q170" s="161">
        <v>0</v>
      </c>
      <c r="R170" s="161">
        <v>0</v>
      </c>
      <c r="S170" s="138">
        <v>0</v>
      </c>
    </row>
    <row r="171" spans="1:19">
      <c r="A171" s="301"/>
      <c r="B171" s="148" t="s">
        <v>181</v>
      </c>
      <c r="C171" s="133" t="s">
        <v>181</v>
      </c>
      <c r="D171" s="134" t="s">
        <v>246</v>
      </c>
      <c r="E171" s="134" t="b">
        <v>0</v>
      </c>
      <c r="F171" s="135"/>
      <c r="G171" s="134" t="s">
        <v>247</v>
      </c>
      <c r="H171" s="134" t="s">
        <v>247</v>
      </c>
      <c r="I171" s="134" t="s">
        <v>247</v>
      </c>
      <c r="J171" s="134" t="s">
        <v>247</v>
      </c>
      <c r="K171" s="134" t="s">
        <v>247</v>
      </c>
      <c r="L171" s="134">
        <v>3.4</v>
      </c>
      <c r="M171" s="134">
        <v>266582.9375</v>
      </c>
      <c r="N171" s="134">
        <v>52202</v>
      </c>
      <c r="O171" s="136">
        <v>8397780000000000</v>
      </c>
      <c r="P171" s="134">
        <v>48</v>
      </c>
      <c r="Q171" s="137">
        <v>70</v>
      </c>
      <c r="R171" s="137">
        <v>19.48</v>
      </c>
      <c r="S171" s="138">
        <v>89.48</v>
      </c>
    </row>
    <row r="172" spans="1:19">
      <c r="A172" s="301"/>
      <c r="B172" s="148" t="s">
        <v>182</v>
      </c>
      <c r="C172" s="133" t="s">
        <v>182</v>
      </c>
      <c r="D172" s="134" t="s">
        <v>246</v>
      </c>
      <c r="E172" s="134" t="b">
        <v>0</v>
      </c>
      <c r="F172" s="135"/>
      <c r="G172" s="134" t="s">
        <v>247</v>
      </c>
      <c r="H172" s="134" t="s">
        <v>247</v>
      </c>
      <c r="I172" s="134" t="s">
        <v>247</v>
      </c>
      <c r="J172" s="134" t="s">
        <v>247</v>
      </c>
      <c r="K172" s="134" t="s">
        <v>247</v>
      </c>
      <c r="L172" s="134">
        <v>4.2</v>
      </c>
      <c r="M172" s="134">
        <v>217417.33549999999</v>
      </c>
      <c r="N172" s="134">
        <v>41518</v>
      </c>
      <c r="O172" s="136">
        <v>6610980000000000</v>
      </c>
      <c r="P172" s="134">
        <v>31</v>
      </c>
      <c r="Q172" s="137">
        <v>70</v>
      </c>
      <c r="R172" s="137">
        <v>23.28</v>
      </c>
      <c r="S172" s="138">
        <v>93.28</v>
      </c>
    </row>
    <row r="173" spans="1:19">
      <c r="A173" s="301"/>
      <c r="B173" s="148" t="s">
        <v>184</v>
      </c>
      <c r="C173" s="133" t="s">
        <v>184</v>
      </c>
      <c r="D173" s="134" t="s">
        <v>248</v>
      </c>
      <c r="E173" s="134" t="b">
        <v>0</v>
      </c>
      <c r="F173" s="135" t="s">
        <v>249</v>
      </c>
      <c r="G173" s="134" t="s">
        <v>248</v>
      </c>
      <c r="H173" s="135"/>
      <c r="I173" s="135"/>
      <c r="J173" s="135"/>
      <c r="K173" s="135"/>
      <c r="L173" s="135"/>
      <c r="M173" s="135"/>
      <c r="N173" s="135"/>
      <c r="O173" s="134" t="s">
        <v>267</v>
      </c>
      <c r="P173" s="134" t="s">
        <v>267</v>
      </c>
      <c r="Q173" s="137">
        <v>0</v>
      </c>
      <c r="R173" s="137">
        <v>0</v>
      </c>
      <c r="S173" s="138">
        <v>0</v>
      </c>
    </row>
    <row r="174" spans="1:19">
      <c r="A174" s="301"/>
      <c r="B174" s="148" t="s">
        <v>185</v>
      </c>
      <c r="C174" s="133" t="s">
        <v>185</v>
      </c>
      <c r="D174" s="134" t="s">
        <v>246</v>
      </c>
      <c r="E174" s="134" t="b">
        <v>0</v>
      </c>
      <c r="F174" s="135"/>
      <c r="G174" s="134" t="s">
        <v>247</v>
      </c>
      <c r="H174" s="134" t="s">
        <v>247</v>
      </c>
      <c r="I174" s="134" t="s">
        <v>247</v>
      </c>
      <c r="J174" s="134" t="s">
        <v>247</v>
      </c>
      <c r="K174" s="134" t="s">
        <v>247</v>
      </c>
      <c r="L174" s="134">
        <v>6.5</v>
      </c>
      <c r="M174" s="134">
        <v>485315.81199999998</v>
      </c>
      <c r="N174" s="134">
        <v>181162</v>
      </c>
      <c r="O174" s="136">
        <v>6.72954E+17</v>
      </c>
      <c r="P174" s="134">
        <v>123</v>
      </c>
      <c r="Q174" s="137">
        <v>70</v>
      </c>
      <c r="R174" s="137">
        <v>2.69</v>
      </c>
      <c r="S174" s="138">
        <v>72.69</v>
      </c>
    </row>
    <row r="175" spans="1:19">
      <c r="A175" s="301"/>
      <c r="B175" s="148" t="s">
        <v>186</v>
      </c>
      <c r="C175" s="133" t="s">
        <v>186</v>
      </c>
      <c r="D175" s="134" t="s">
        <v>246</v>
      </c>
      <c r="E175" s="134" t="b">
        <v>0</v>
      </c>
      <c r="F175" s="135"/>
      <c r="G175" s="134" t="s">
        <v>247</v>
      </c>
      <c r="H175" s="134" t="s">
        <v>247</v>
      </c>
      <c r="I175" s="134" t="s">
        <v>247</v>
      </c>
      <c r="J175" s="134" t="s">
        <v>247</v>
      </c>
      <c r="K175" s="134" t="s">
        <v>247</v>
      </c>
      <c r="L175" s="134">
        <v>6</v>
      </c>
      <c r="M175" s="134">
        <v>249227.79920000001</v>
      </c>
      <c r="N175" s="134">
        <v>52792</v>
      </c>
      <c r="O175" s="136">
        <v>2.50055E+16</v>
      </c>
      <c r="P175" s="134">
        <v>79</v>
      </c>
      <c r="Q175" s="137">
        <v>70</v>
      </c>
      <c r="R175" s="137">
        <v>12.54</v>
      </c>
      <c r="S175" s="138">
        <v>82.54</v>
      </c>
    </row>
    <row r="176" spans="1:19" ht="12.75">
      <c r="C176" s="59"/>
      <c r="D176" s="59"/>
      <c r="E176" s="126"/>
      <c r="F176" s="59"/>
      <c r="G176" s="59"/>
      <c r="H176" s="59"/>
      <c r="I176" s="59"/>
      <c r="J176" s="59"/>
    </row>
    <row r="177" spans="2:10" ht="13.5">
      <c r="B177" s="15"/>
      <c r="C177" s="57"/>
      <c r="D177" s="57"/>
      <c r="E177" s="126"/>
      <c r="F177" s="59"/>
      <c r="G177" s="59"/>
      <c r="H177" s="59"/>
      <c r="I177" s="59"/>
      <c r="J177" s="59"/>
    </row>
    <row r="178" spans="2:10" ht="13.5">
      <c r="B178" s="321"/>
      <c r="C178" s="311"/>
      <c r="D178" s="56"/>
      <c r="E178" s="126"/>
      <c r="F178" s="59"/>
      <c r="G178" s="59"/>
      <c r="H178" s="59"/>
      <c r="I178" s="59"/>
      <c r="J178" s="59"/>
    </row>
    <row r="179" spans="2:10" ht="13.5">
      <c r="B179" s="15"/>
      <c r="C179" s="57"/>
      <c r="D179" s="57"/>
      <c r="E179" s="126"/>
      <c r="F179" s="59"/>
      <c r="G179" s="59"/>
      <c r="H179" s="59"/>
      <c r="I179" s="59"/>
      <c r="J179" s="59"/>
    </row>
    <row r="180" spans="2:10" ht="13.5">
      <c r="B180" s="127"/>
      <c r="C180" s="54"/>
      <c r="D180" s="128"/>
      <c r="E180" s="126"/>
      <c r="F180" s="59"/>
      <c r="G180" s="59"/>
      <c r="H180" s="59"/>
      <c r="I180" s="59"/>
      <c r="J180" s="59"/>
    </row>
    <row r="181" spans="2:10" ht="13.5">
      <c r="B181" s="54"/>
      <c r="C181" s="54"/>
      <c r="D181" s="128"/>
      <c r="E181" s="126"/>
      <c r="F181" s="59"/>
      <c r="G181" s="59"/>
      <c r="H181" s="59"/>
      <c r="I181" s="59"/>
      <c r="J181" s="59"/>
    </row>
    <row r="182" spans="2:10" ht="13.5">
      <c r="B182" s="54"/>
      <c r="C182" s="54"/>
      <c r="D182" s="128"/>
      <c r="E182" s="126"/>
      <c r="F182" s="59"/>
      <c r="G182" s="59"/>
      <c r="H182" s="59"/>
      <c r="I182" s="59"/>
      <c r="J182" s="59"/>
    </row>
    <row r="183" spans="2:10" ht="12.75">
      <c r="C183" s="59"/>
      <c r="D183" s="59"/>
      <c r="E183" s="126"/>
      <c r="F183" s="59"/>
      <c r="G183" s="59"/>
      <c r="H183" s="59"/>
      <c r="I183" s="59"/>
      <c r="J183" s="59"/>
    </row>
    <row r="184" spans="2:10" ht="12.75">
      <c r="C184" s="59"/>
      <c r="D184" s="59"/>
      <c r="E184" s="126"/>
      <c r="F184" s="59"/>
      <c r="G184" s="59"/>
      <c r="H184" s="59"/>
      <c r="I184" s="59"/>
      <c r="J184" s="59"/>
    </row>
    <row r="185" spans="2:10" ht="12.75">
      <c r="C185" s="59"/>
      <c r="D185" s="59"/>
      <c r="E185" s="126"/>
      <c r="F185" s="59"/>
      <c r="G185" s="59"/>
      <c r="H185" s="59"/>
      <c r="I185" s="59"/>
      <c r="J185" s="59"/>
    </row>
    <row r="186" spans="2:10" ht="12.75">
      <c r="C186" s="59"/>
      <c r="D186" s="59"/>
      <c r="E186" s="126"/>
      <c r="F186" s="59"/>
      <c r="G186" s="59"/>
      <c r="H186" s="59"/>
      <c r="I186" s="59"/>
      <c r="J186" s="59"/>
    </row>
    <row r="187" spans="2:10" ht="12.75">
      <c r="C187" s="59"/>
      <c r="D187" s="59"/>
      <c r="E187" s="126"/>
      <c r="F187" s="59"/>
      <c r="G187" s="59"/>
      <c r="H187" s="59"/>
      <c r="I187" s="59"/>
      <c r="J187" s="59"/>
    </row>
    <row r="188" spans="2:10" ht="12.75">
      <c r="C188" s="59"/>
      <c r="D188" s="59"/>
      <c r="E188" s="126"/>
      <c r="F188" s="59"/>
      <c r="G188" s="59"/>
      <c r="H188" s="59"/>
      <c r="I188" s="59"/>
      <c r="J188" s="59"/>
    </row>
    <row r="189" spans="2:10" ht="12.75">
      <c r="C189" s="59"/>
      <c r="D189" s="59"/>
      <c r="E189" s="126"/>
      <c r="F189" s="59"/>
      <c r="G189" s="59"/>
      <c r="H189" s="59"/>
      <c r="I189" s="59"/>
      <c r="J189" s="59"/>
    </row>
    <row r="190" spans="2:10" ht="12.75">
      <c r="C190" s="59"/>
      <c r="D190" s="59"/>
      <c r="E190" s="126"/>
      <c r="F190" s="59"/>
      <c r="G190" s="59"/>
      <c r="H190" s="59"/>
      <c r="I190" s="59"/>
      <c r="J190" s="59"/>
    </row>
    <row r="191" spans="2:10" ht="12.75">
      <c r="C191" s="59"/>
      <c r="D191" s="59"/>
      <c r="E191" s="126"/>
      <c r="F191" s="59"/>
      <c r="G191" s="59"/>
      <c r="H191" s="59"/>
      <c r="I191" s="59"/>
      <c r="J191" s="59"/>
    </row>
    <row r="192" spans="2:10" ht="12.75">
      <c r="C192" s="59"/>
      <c r="D192" s="59"/>
      <c r="E192" s="126"/>
      <c r="F192" s="59"/>
      <c r="G192" s="59"/>
      <c r="H192" s="59"/>
      <c r="I192" s="59"/>
      <c r="J192" s="59"/>
    </row>
    <row r="193" spans="3:10" ht="12.75">
      <c r="C193" s="59"/>
      <c r="D193" s="59"/>
      <c r="E193" s="126"/>
      <c r="F193" s="59"/>
      <c r="G193" s="59"/>
      <c r="H193" s="59"/>
      <c r="I193" s="59"/>
      <c r="J193" s="59"/>
    </row>
    <row r="194" spans="3:10" ht="12.75">
      <c r="C194" s="59"/>
      <c r="D194" s="59"/>
      <c r="E194" s="126"/>
      <c r="F194" s="59"/>
      <c r="G194" s="59"/>
      <c r="H194" s="59"/>
      <c r="I194" s="59"/>
      <c r="J194" s="59"/>
    </row>
    <row r="195" spans="3:10" ht="12.75">
      <c r="C195" s="59"/>
      <c r="D195" s="59"/>
      <c r="E195" s="126"/>
      <c r="F195" s="59"/>
      <c r="G195" s="59"/>
      <c r="H195" s="59"/>
      <c r="I195" s="59"/>
      <c r="J195" s="59"/>
    </row>
    <row r="196" spans="3:10" ht="12.75">
      <c r="C196" s="59"/>
      <c r="D196" s="59"/>
      <c r="E196" s="126"/>
      <c r="F196" s="59"/>
      <c r="G196" s="59"/>
      <c r="H196" s="59"/>
      <c r="I196" s="59"/>
      <c r="J196" s="59"/>
    </row>
    <row r="197" spans="3:10" ht="12.75">
      <c r="C197" s="59"/>
      <c r="D197" s="59"/>
      <c r="E197" s="126"/>
      <c r="F197" s="59"/>
      <c r="G197" s="59"/>
      <c r="H197" s="59"/>
      <c r="I197" s="59"/>
      <c r="J197" s="59"/>
    </row>
    <row r="198" spans="3:10" ht="12.75">
      <c r="C198" s="59"/>
      <c r="D198" s="59"/>
      <c r="E198" s="126"/>
      <c r="F198" s="59"/>
      <c r="G198" s="59"/>
      <c r="H198" s="59"/>
      <c r="I198" s="59"/>
      <c r="J198" s="59"/>
    </row>
    <row r="199" spans="3:10" ht="12.75">
      <c r="C199" s="59"/>
      <c r="D199" s="59"/>
      <c r="E199" s="126"/>
      <c r="F199" s="59"/>
      <c r="G199" s="59"/>
      <c r="H199" s="59"/>
      <c r="I199" s="59"/>
      <c r="J199" s="59"/>
    </row>
    <row r="200" spans="3:10" ht="12.75">
      <c r="C200" s="59"/>
      <c r="D200" s="59"/>
      <c r="E200" s="126"/>
      <c r="F200" s="59"/>
      <c r="G200" s="59"/>
      <c r="H200" s="59"/>
      <c r="I200" s="59"/>
      <c r="J200" s="59"/>
    </row>
    <row r="201" spans="3:10" ht="12.75">
      <c r="C201" s="59"/>
      <c r="D201" s="59"/>
      <c r="E201" s="126"/>
      <c r="F201" s="59"/>
      <c r="G201" s="59"/>
      <c r="H201" s="59"/>
      <c r="I201" s="59"/>
      <c r="J201" s="59"/>
    </row>
    <row r="202" spans="3:10" ht="12.75">
      <c r="C202" s="59"/>
      <c r="D202" s="59"/>
      <c r="E202" s="126"/>
      <c r="F202" s="59"/>
      <c r="G202" s="59"/>
      <c r="H202" s="59"/>
      <c r="I202" s="59"/>
      <c r="J202" s="59"/>
    </row>
    <row r="203" spans="3:10" ht="12.75">
      <c r="C203" s="59"/>
      <c r="D203" s="59"/>
      <c r="E203" s="126"/>
      <c r="F203" s="59"/>
      <c r="G203" s="59"/>
      <c r="H203" s="59"/>
      <c r="I203" s="59"/>
      <c r="J203" s="59"/>
    </row>
    <row r="204" spans="3:10" ht="12.75">
      <c r="C204" s="59"/>
      <c r="D204" s="59"/>
      <c r="E204" s="126"/>
      <c r="F204" s="59"/>
      <c r="G204" s="59"/>
      <c r="H204" s="59"/>
      <c r="I204" s="59"/>
      <c r="J204" s="59"/>
    </row>
    <row r="205" spans="3:10" ht="12.75">
      <c r="C205" s="59"/>
      <c r="D205" s="59"/>
      <c r="E205" s="126"/>
      <c r="F205" s="59"/>
      <c r="G205" s="59"/>
      <c r="H205" s="59"/>
      <c r="I205" s="59"/>
      <c r="J205" s="59"/>
    </row>
    <row r="206" spans="3:10" ht="12.75">
      <c r="C206" s="59"/>
      <c r="D206" s="59"/>
      <c r="E206" s="126"/>
      <c r="F206" s="59"/>
      <c r="G206" s="59"/>
      <c r="H206" s="59"/>
      <c r="I206" s="59"/>
      <c r="J206" s="59"/>
    </row>
    <row r="207" spans="3:10" ht="12.75">
      <c r="C207" s="59"/>
      <c r="D207" s="59"/>
      <c r="E207" s="126"/>
      <c r="F207" s="59"/>
      <c r="G207" s="59"/>
      <c r="H207" s="59"/>
      <c r="I207" s="59"/>
      <c r="J207" s="59"/>
    </row>
    <row r="208" spans="3:10" ht="12.75">
      <c r="C208" s="59"/>
      <c r="D208" s="59"/>
      <c r="E208" s="126"/>
      <c r="F208" s="59"/>
      <c r="G208" s="59"/>
      <c r="H208" s="59"/>
      <c r="I208" s="59"/>
      <c r="J208" s="59"/>
    </row>
    <row r="209" spans="3:10" ht="12.75">
      <c r="C209" s="59"/>
      <c r="D209" s="59"/>
      <c r="E209" s="126"/>
      <c r="F209" s="59"/>
      <c r="G209" s="59"/>
      <c r="H209" s="59"/>
      <c r="I209" s="59"/>
      <c r="J209" s="59"/>
    </row>
    <row r="210" spans="3:10" ht="12.75">
      <c r="C210" s="59"/>
      <c r="D210" s="59"/>
      <c r="E210" s="126"/>
      <c r="F210" s="59"/>
      <c r="G210" s="59"/>
      <c r="H210" s="59"/>
      <c r="I210" s="59"/>
      <c r="J210" s="59"/>
    </row>
    <row r="211" spans="3:10" ht="12.75">
      <c r="C211" s="59"/>
      <c r="D211" s="59"/>
      <c r="E211" s="126"/>
      <c r="F211" s="59"/>
      <c r="G211" s="59"/>
      <c r="H211" s="59"/>
      <c r="I211" s="59"/>
      <c r="J211" s="59"/>
    </row>
    <row r="212" spans="3:10" ht="12.75">
      <c r="C212" s="59"/>
      <c r="D212" s="59"/>
      <c r="E212" s="126"/>
      <c r="F212" s="59"/>
      <c r="G212" s="59"/>
      <c r="H212" s="59"/>
      <c r="I212" s="59"/>
      <c r="J212" s="59"/>
    </row>
    <row r="213" spans="3:10" ht="12.75">
      <c r="C213" s="59"/>
      <c r="D213" s="59"/>
      <c r="E213" s="126"/>
      <c r="F213" s="59"/>
      <c r="G213" s="59"/>
      <c r="H213" s="59"/>
      <c r="I213" s="59"/>
      <c r="J213" s="59"/>
    </row>
    <row r="214" spans="3:10" ht="12.75">
      <c r="C214" s="59"/>
      <c r="D214" s="59"/>
      <c r="E214" s="126"/>
      <c r="F214" s="59"/>
      <c r="G214" s="59"/>
      <c r="H214" s="59"/>
      <c r="I214" s="59"/>
      <c r="J214" s="59"/>
    </row>
    <row r="215" spans="3:10" ht="12.75">
      <c r="C215" s="59"/>
      <c r="D215" s="59"/>
      <c r="E215" s="126"/>
      <c r="F215" s="59"/>
      <c r="G215" s="59"/>
      <c r="H215" s="59"/>
      <c r="I215" s="59"/>
      <c r="J215" s="59"/>
    </row>
    <row r="216" spans="3:10" ht="12.75">
      <c r="C216" s="59"/>
      <c r="D216" s="59"/>
      <c r="E216" s="126"/>
      <c r="F216" s="59"/>
      <c r="G216" s="59"/>
      <c r="H216" s="59"/>
      <c r="I216" s="59"/>
      <c r="J216" s="59"/>
    </row>
    <row r="217" spans="3:10" ht="12.75">
      <c r="C217" s="59"/>
      <c r="D217" s="59"/>
      <c r="E217" s="126"/>
      <c r="F217" s="59"/>
      <c r="G217" s="59"/>
      <c r="H217" s="59"/>
      <c r="I217" s="59"/>
      <c r="J217" s="59"/>
    </row>
    <row r="218" spans="3:10" ht="12.75">
      <c r="C218" s="59"/>
      <c r="D218" s="59"/>
      <c r="E218" s="126"/>
      <c r="F218" s="59"/>
      <c r="G218" s="59"/>
      <c r="H218" s="59"/>
      <c r="I218" s="59"/>
      <c r="J218" s="59"/>
    </row>
    <row r="219" spans="3:10" ht="12.75">
      <c r="C219" s="59"/>
      <c r="D219" s="59"/>
      <c r="E219" s="126"/>
      <c r="F219" s="59"/>
      <c r="G219" s="59"/>
      <c r="H219" s="59"/>
      <c r="I219" s="59"/>
      <c r="J219" s="59"/>
    </row>
    <row r="220" spans="3:10" ht="12.75">
      <c r="C220" s="59"/>
      <c r="D220" s="59"/>
      <c r="E220" s="126"/>
      <c r="F220" s="59"/>
      <c r="G220" s="59"/>
      <c r="H220" s="59"/>
      <c r="I220" s="59"/>
      <c r="J220" s="59"/>
    </row>
    <row r="221" spans="3:10" ht="12.75">
      <c r="C221" s="59"/>
      <c r="D221" s="59"/>
      <c r="E221" s="126"/>
      <c r="F221" s="59"/>
      <c r="G221" s="59"/>
      <c r="H221" s="59"/>
      <c r="I221" s="59"/>
      <c r="J221" s="59"/>
    </row>
    <row r="222" spans="3:10" ht="12.75">
      <c r="C222" s="59"/>
      <c r="D222" s="59"/>
      <c r="E222" s="126"/>
      <c r="F222" s="59"/>
      <c r="G222" s="59"/>
      <c r="H222" s="59"/>
      <c r="I222" s="59"/>
      <c r="J222" s="59"/>
    </row>
    <row r="223" spans="3:10" ht="12.75">
      <c r="C223" s="59"/>
      <c r="D223" s="59"/>
      <c r="E223" s="126"/>
      <c r="F223" s="59"/>
      <c r="G223" s="59"/>
      <c r="H223" s="59"/>
      <c r="I223" s="59"/>
      <c r="J223" s="59"/>
    </row>
    <row r="224" spans="3:10" ht="12.75">
      <c r="C224" s="59"/>
      <c r="D224" s="59"/>
      <c r="E224" s="126"/>
      <c r="F224" s="59"/>
      <c r="G224" s="59"/>
      <c r="H224" s="59"/>
      <c r="I224" s="59"/>
      <c r="J224" s="59"/>
    </row>
    <row r="225" spans="3:10" ht="12.75">
      <c r="C225" s="59"/>
      <c r="D225" s="59"/>
      <c r="E225" s="126"/>
      <c r="F225" s="59"/>
      <c r="G225" s="59"/>
      <c r="H225" s="59"/>
      <c r="I225" s="59"/>
      <c r="J225" s="59"/>
    </row>
    <row r="226" spans="3:10" ht="12.75">
      <c r="C226" s="59"/>
      <c r="D226" s="59"/>
      <c r="E226" s="126"/>
      <c r="F226" s="59"/>
      <c r="G226" s="59"/>
      <c r="H226" s="59"/>
      <c r="I226" s="59"/>
      <c r="J226" s="59"/>
    </row>
    <row r="227" spans="3:10" ht="12.75">
      <c r="C227" s="59"/>
      <c r="D227" s="59"/>
      <c r="E227" s="126"/>
      <c r="F227" s="59"/>
      <c r="G227" s="59"/>
      <c r="H227" s="59"/>
      <c r="I227" s="59"/>
      <c r="J227" s="59"/>
    </row>
    <row r="228" spans="3:10" ht="12.75">
      <c r="C228" s="59"/>
      <c r="D228" s="59"/>
      <c r="E228" s="126"/>
      <c r="F228" s="59"/>
      <c r="G228" s="59"/>
      <c r="H228" s="59"/>
      <c r="I228" s="59"/>
      <c r="J228" s="59"/>
    </row>
    <row r="229" spans="3:10" ht="12.75">
      <c r="C229" s="59"/>
      <c r="D229" s="59"/>
      <c r="E229" s="126"/>
      <c r="F229" s="59"/>
      <c r="G229" s="59"/>
      <c r="H229" s="59"/>
      <c r="I229" s="59"/>
      <c r="J229" s="59"/>
    </row>
    <row r="230" spans="3:10" ht="12.75">
      <c r="C230" s="59"/>
      <c r="D230" s="59"/>
      <c r="E230" s="126"/>
      <c r="F230" s="59"/>
      <c r="G230" s="59"/>
      <c r="H230" s="59"/>
      <c r="I230" s="59"/>
      <c r="J230" s="59"/>
    </row>
    <row r="231" spans="3:10" ht="12.75">
      <c r="C231" s="59"/>
      <c r="D231" s="59"/>
      <c r="E231" s="126"/>
      <c r="F231" s="59"/>
      <c r="G231" s="59"/>
      <c r="H231" s="59"/>
      <c r="I231" s="59"/>
      <c r="J231" s="59"/>
    </row>
    <row r="232" spans="3:10" ht="12.75">
      <c r="C232" s="59"/>
      <c r="D232" s="59"/>
      <c r="E232" s="126"/>
      <c r="F232" s="59"/>
      <c r="G232" s="59"/>
      <c r="H232" s="59"/>
      <c r="I232" s="59"/>
      <c r="J232" s="59"/>
    </row>
    <row r="233" spans="3:10" ht="12.75">
      <c r="C233" s="59"/>
      <c r="D233" s="59"/>
      <c r="E233" s="126"/>
      <c r="F233" s="59"/>
      <c r="G233" s="59"/>
      <c r="H233" s="59"/>
      <c r="I233" s="59"/>
      <c r="J233" s="59"/>
    </row>
    <row r="234" spans="3:10" ht="12.75">
      <c r="C234" s="59"/>
      <c r="D234" s="59"/>
      <c r="E234" s="126"/>
      <c r="F234" s="59"/>
      <c r="G234" s="59"/>
      <c r="H234" s="59"/>
      <c r="I234" s="59"/>
      <c r="J234" s="59"/>
    </row>
    <row r="235" spans="3:10" ht="12.75">
      <c r="C235" s="59"/>
      <c r="D235" s="59"/>
      <c r="E235" s="126"/>
      <c r="F235" s="59"/>
      <c r="G235" s="59"/>
      <c r="H235" s="59"/>
      <c r="I235" s="59"/>
      <c r="J235" s="59"/>
    </row>
    <row r="236" spans="3:10" ht="12.75">
      <c r="C236" s="59"/>
      <c r="D236" s="59"/>
      <c r="E236" s="126"/>
      <c r="F236" s="59"/>
      <c r="G236" s="59"/>
      <c r="H236" s="59"/>
      <c r="I236" s="59"/>
      <c r="J236" s="59"/>
    </row>
    <row r="237" spans="3:10" ht="12.75">
      <c r="C237" s="59"/>
      <c r="D237" s="59"/>
      <c r="E237" s="126"/>
      <c r="F237" s="59"/>
      <c r="G237" s="59"/>
      <c r="H237" s="59"/>
      <c r="I237" s="59"/>
      <c r="J237" s="59"/>
    </row>
    <row r="238" spans="3:10" ht="12.75">
      <c r="C238" s="59"/>
      <c r="D238" s="59"/>
      <c r="E238" s="126"/>
      <c r="F238" s="59"/>
      <c r="G238" s="59"/>
      <c r="H238" s="59"/>
      <c r="I238" s="59"/>
      <c r="J238" s="59"/>
    </row>
    <row r="239" spans="3:10" ht="12.75">
      <c r="C239" s="59"/>
      <c r="D239" s="59"/>
      <c r="E239" s="126"/>
      <c r="F239" s="59"/>
      <c r="G239" s="59"/>
      <c r="H239" s="59"/>
      <c r="I239" s="59"/>
      <c r="J239" s="59"/>
    </row>
    <row r="240" spans="3:10" ht="12.75">
      <c r="C240" s="59"/>
      <c r="D240" s="59"/>
      <c r="E240" s="126"/>
      <c r="F240" s="59"/>
      <c r="G240" s="59"/>
      <c r="H240" s="59"/>
      <c r="I240" s="59"/>
      <c r="J240" s="59"/>
    </row>
    <row r="241" spans="3:10" ht="12.75">
      <c r="C241" s="59"/>
      <c r="D241" s="59"/>
      <c r="E241" s="126"/>
      <c r="F241" s="59"/>
      <c r="G241" s="59"/>
      <c r="H241" s="59"/>
      <c r="I241" s="59"/>
      <c r="J241" s="59"/>
    </row>
    <row r="242" spans="3:10" ht="12.75">
      <c r="C242" s="59"/>
      <c r="D242" s="59"/>
      <c r="E242" s="126"/>
      <c r="F242" s="59"/>
      <c r="G242" s="59"/>
      <c r="H242" s="59"/>
      <c r="I242" s="59"/>
      <c r="J242" s="59"/>
    </row>
    <row r="243" spans="3:10" ht="12.75">
      <c r="C243" s="59"/>
      <c r="D243" s="59"/>
      <c r="E243" s="126"/>
      <c r="F243" s="59"/>
      <c r="G243" s="59"/>
      <c r="H243" s="59"/>
      <c r="I243" s="59"/>
      <c r="J243" s="59"/>
    </row>
    <row r="244" spans="3:10" ht="12.75">
      <c r="C244" s="59"/>
      <c r="D244" s="59"/>
      <c r="E244" s="126"/>
      <c r="F244" s="59"/>
      <c r="G244" s="59"/>
      <c r="H244" s="59"/>
      <c r="I244" s="59"/>
      <c r="J244" s="59"/>
    </row>
    <row r="245" spans="3:10" ht="12.75">
      <c r="C245" s="59"/>
      <c r="D245" s="59"/>
      <c r="E245" s="126"/>
      <c r="F245" s="59"/>
      <c r="G245" s="59"/>
      <c r="H245" s="59"/>
      <c r="I245" s="59"/>
      <c r="J245" s="59"/>
    </row>
    <row r="246" spans="3:10" ht="12.75">
      <c r="C246" s="59"/>
      <c r="D246" s="59"/>
      <c r="E246" s="126"/>
      <c r="F246" s="59"/>
      <c r="G246" s="59"/>
      <c r="H246" s="59"/>
      <c r="I246" s="59"/>
      <c r="J246" s="59"/>
    </row>
    <row r="247" spans="3:10" ht="12.75">
      <c r="C247" s="59"/>
      <c r="D247" s="59"/>
      <c r="E247" s="126"/>
      <c r="F247" s="59"/>
      <c r="G247" s="59"/>
      <c r="H247" s="59"/>
      <c r="I247" s="59"/>
      <c r="J247" s="59"/>
    </row>
    <row r="248" spans="3:10" ht="12.75">
      <c r="C248" s="59"/>
      <c r="D248" s="59"/>
      <c r="E248" s="126"/>
      <c r="F248" s="59"/>
      <c r="G248" s="59"/>
      <c r="H248" s="59"/>
      <c r="I248" s="59"/>
      <c r="J248" s="59"/>
    </row>
    <row r="249" spans="3:10" ht="12.75">
      <c r="C249" s="59"/>
      <c r="D249" s="59"/>
      <c r="E249" s="126"/>
      <c r="F249" s="59"/>
      <c r="G249" s="59"/>
      <c r="H249" s="59"/>
      <c r="I249" s="59"/>
      <c r="J249" s="59"/>
    </row>
    <row r="250" spans="3:10" ht="12.75">
      <c r="C250" s="59"/>
      <c r="D250" s="59"/>
      <c r="E250" s="126"/>
      <c r="F250" s="59"/>
      <c r="G250" s="59"/>
      <c r="H250" s="59"/>
      <c r="I250" s="59"/>
      <c r="J250" s="59"/>
    </row>
    <row r="251" spans="3:10" ht="12.75">
      <c r="C251" s="59"/>
      <c r="D251" s="59"/>
      <c r="E251" s="126"/>
      <c r="F251" s="59"/>
      <c r="G251" s="59"/>
      <c r="H251" s="59"/>
      <c r="I251" s="59"/>
      <c r="J251" s="59"/>
    </row>
    <row r="252" spans="3:10" ht="12.75">
      <c r="C252" s="59"/>
      <c r="D252" s="59"/>
      <c r="E252" s="126"/>
      <c r="F252" s="59"/>
      <c r="G252" s="59"/>
      <c r="H252" s="59"/>
      <c r="I252" s="59"/>
      <c r="J252" s="59"/>
    </row>
    <row r="253" spans="3:10" ht="12.75">
      <c r="C253" s="59"/>
      <c r="D253" s="59"/>
      <c r="E253" s="126"/>
      <c r="F253" s="59"/>
      <c r="G253" s="59"/>
      <c r="H253" s="59"/>
      <c r="I253" s="59"/>
      <c r="J253" s="59"/>
    </row>
    <row r="254" spans="3:10" ht="12.75">
      <c r="C254" s="59"/>
      <c r="D254" s="59"/>
      <c r="E254" s="126"/>
      <c r="F254" s="59"/>
      <c r="G254" s="59"/>
      <c r="H254" s="59"/>
      <c r="I254" s="59"/>
      <c r="J254" s="59"/>
    </row>
    <row r="255" spans="3:10" ht="12.75">
      <c r="C255" s="59"/>
      <c r="D255" s="59"/>
      <c r="E255" s="126"/>
      <c r="F255" s="59"/>
      <c r="G255" s="59"/>
      <c r="H255" s="59"/>
      <c r="I255" s="59"/>
      <c r="J255" s="59"/>
    </row>
    <row r="256" spans="3:10" ht="12.75">
      <c r="C256" s="59"/>
      <c r="D256" s="59"/>
      <c r="E256" s="126"/>
      <c r="F256" s="59"/>
      <c r="G256" s="59"/>
      <c r="H256" s="59"/>
      <c r="I256" s="59"/>
      <c r="J256" s="59"/>
    </row>
    <row r="257" spans="3:10" ht="12.75">
      <c r="C257" s="59"/>
      <c r="D257" s="59"/>
      <c r="E257" s="126"/>
      <c r="F257" s="59"/>
      <c r="G257" s="59"/>
      <c r="H257" s="59"/>
      <c r="I257" s="59"/>
      <c r="J257" s="59"/>
    </row>
    <row r="258" spans="3:10" ht="12.75">
      <c r="C258" s="59"/>
      <c r="D258" s="59"/>
      <c r="E258" s="126"/>
      <c r="F258" s="59"/>
      <c r="G258" s="59"/>
      <c r="H258" s="59"/>
      <c r="I258" s="59"/>
      <c r="J258" s="59"/>
    </row>
    <row r="259" spans="3:10" ht="12.75">
      <c r="C259" s="59"/>
      <c r="D259" s="59"/>
      <c r="E259" s="126"/>
      <c r="F259" s="59"/>
      <c r="G259" s="59"/>
      <c r="H259" s="59"/>
      <c r="I259" s="59"/>
      <c r="J259" s="59"/>
    </row>
    <row r="260" spans="3:10" ht="12.75">
      <c r="C260" s="59"/>
      <c r="D260" s="59"/>
      <c r="E260" s="126"/>
      <c r="F260" s="59"/>
      <c r="G260" s="59"/>
      <c r="H260" s="59"/>
      <c r="I260" s="59"/>
      <c r="J260" s="59"/>
    </row>
    <row r="261" spans="3:10" ht="12.75">
      <c r="C261" s="59"/>
      <c r="D261" s="59"/>
      <c r="E261" s="126"/>
      <c r="F261" s="59"/>
      <c r="G261" s="59"/>
      <c r="H261" s="59"/>
      <c r="I261" s="59"/>
      <c r="J261" s="59"/>
    </row>
    <row r="262" spans="3:10" ht="12.75">
      <c r="C262" s="59"/>
      <c r="D262" s="59"/>
      <c r="E262" s="126"/>
      <c r="F262" s="59"/>
      <c r="G262" s="59"/>
      <c r="H262" s="59"/>
      <c r="I262" s="59"/>
      <c r="J262" s="59"/>
    </row>
    <row r="263" spans="3:10" ht="12.75">
      <c r="C263" s="59"/>
      <c r="D263" s="59"/>
      <c r="E263" s="126"/>
      <c r="F263" s="59"/>
      <c r="G263" s="59"/>
      <c r="H263" s="59"/>
      <c r="I263" s="59"/>
      <c r="J263" s="59"/>
    </row>
    <row r="264" spans="3:10" ht="12.75">
      <c r="C264" s="59"/>
      <c r="D264" s="59"/>
      <c r="E264" s="126"/>
      <c r="F264" s="59"/>
      <c r="G264" s="59"/>
      <c r="H264" s="59"/>
      <c r="I264" s="59"/>
      <c r="J264" s="59"/>
    </row>
    <row r="265" spans="3:10" ht="12.75">
      <c r="C265" s="59"/>
      <c r="D265" s="59"/>
      <c r="E265" s="126"/>
      <c r="F265" s="59"/>
      <c r="G265" s="59"/>
      <c r="H265" s="59"/>
      <c r="I265" s="59"/>
      <c r="J265" s="59"/>
    </row>
    <row r="266" spans="3:10" ht="12.75">
      <c r="C266" s="59"/>
      <c r="D266" s="59"/>
      <c r="E266" s="126"/>
      <c r="F266" s="59"/>
      <c r="G266" s="59"/>
      <c r="H266" s="59"/>
      <c r="I266" s="59"/>
      <c r="J266" s="59"/>
    </row>
    <row r="267" spans="3:10" ht="12.75">
      <c r="C267" s="59"/>
      <c r="D267" s="59"/>
      <c r="E267" s="126"/>
      <c r="F267" s="59"/>
      <c r="G267" s="59"/>
      <c r="H267" s="59"/>
      <c r="I267" s="59"/>
      <c r="J267" s="59"/>
    </row>
    <row r="268" spans="3:10" ht="12.75">
      <c r="C268" s="59"/>
      <c r="D268" s="59"/>
      <c r="E268" s="126"/>
      <c r="F268" s="59"/>
      <c r="G268" s="59"/>
      <c r="H268" s="59"/>
      <c r="I268" s="59"/>
      <c r="J268" s="59"/>
    </row>
    <row r="269" spans="3:10" ht="12.75">
      <c r="C269" s="59"/>
      <c r="D269" s="59"/>
      <c r="E269" s="126"/>
      <c r="F269" s="59"/>
      <c r="G269" s="59"/>
      <c r="H269" s="59"/>
      <c r="I269" s="59"/>
      <c r="J269" s="59"/>
    </row>
    <row r="270" spans="3:10" ht="12.75">
      <c r="C270" s="59"/>
      <c r="D270" s="59"/>
      <c r="E270" s="126"/>
      <c r="F270" s="59"/>
      <c r="G270" s="59"/>
      <c r="H270" s="59"/>
      <c r="I270" s="59"/>
      <c r="J270" s="59"/>
    </row>
    <row r="271" spans="3:10" ht="12.75">
      <c r="C271" s="59"/>
      <c r="D271" s="59"/>
      <c r="E271" s="126"/>
      <c r="F271" s="59"/>
      <c r="G271" s="59"/>
      <c r="H271" s="59"/>
      <c r="I271" s="59"/>
      <c r="J271" s="59"/>
    </row>
    <row r="272" spans="3:10" ht="12.75">
      <c r="C272" s="59"/>
      <c r="D272" s="59"/>
      <c r="E272" s="126"/>
      <c r="F272" s="59"/>
      <c r="G272" s="59"/>
      <c r="H272" s="59"/>
      <c r="I272" s="59"/>
      <c r="J272" s="59"/>
    </row>
    <row r="273" spans="3:10" ht="12.75">
      <c r="C273" s="59"/>
      <c r="D273" s="59"/>
      <c r="E273" s="126"/>
      <c r="F273" s="59"/>
      <c r="G273" s="59"/>
      <c r="H273" s="59"/>
      <c r="I273" s="59"/>
      <c r="J273" s="59"/>
    </row>
    <row r="274" spans="3:10" ht="12.75">
      <c r="C274" s="59"/>
      <c r="D274" s="59"/>
      <c r="E274" s="126"/>
      <c r="F274" s="59"/>
      <c r="G274" s="59"/>
      <c r="H274" s="59"/>
      <c r="I274" s="59"/>
      <c r="J274" s="59"/>
    </row>
    <row r="275" spans="3:10" ht="12.75">
      <c r="C275" s="59"/>
      <c r="D275" s="59"/>
      <c r="E275" s="126"/>
      <c r="F275" s="59"/>
      <c r="G275" s="59"/>
      <c r="H275" s="59"/>
      <c r="I275" s="59"/>
      <c r="J275" s="59"/>
    </row>
    <row r="276" spans="3:10" ht="12.75">
      <c r="C276" s="59"/>
      <c r="D276" s="59"/>
      <c r="E276" s="126"/>
      <c r="F276" s="59"/>
      <c r="G276" s="59"/>
      <c r="H276" s="59"/>
      <c r="I276" s="59"/>
      <c r="J276" s="59"/>
    </row>
    <row r="277" spans="3:10" ht="12.75">
      <c r="C277" s="59"/>
      <c r="D277" s="59"/>
      <c r="E277" s="126"/>
      <c r="F277" s="59"/>
      <c r="G277" s="59"/>
      <c r="H277" s="59"/>
      <c r="I277" s="59"/>
      <c r="J277" s="59"/>
    </row>
    <row r="278" spans="3:10" ht="12.75">
      <c r="C278" s="59"/>
      <c r="D278" s="59"/>
      <c r="E278" s="126"/>
      <c r="F278" s="59"/>
      <c r="G278" s="59"/>
      <c r="H278" s="59"/>
      <c r="I278" s="59"/>
      <c r="J278" s="59"/>
    </row>
    <row r="279" spans="3:10" ht="12.75">
      <c r="C279" s="59"/>
      <c r="D279" s="59"/>
      <c r="E279" s="126"/>
      <c r="F279" s="59"/>
      <c r="G279" s="59"/>
      <c r="H279" s="59"/>
      <c r="I279" s="59"/>
      <c r="J279" s="59"/>
    </row>
    <row r="280" spans="3:10" ht="12.75">
      <c r="C280" s="59"/>
      <c r="D280" s="59"/>
      <c r="E280" s="126"/>
      <c r="F280" s="59"/>
      <c r="G280" s="59"/>
      <c r="H280" s="59"/>
      <c r="I280" s="59"/>
      <c r="J280" s="59"/>
    </row>
    <row r="281" spans="3:10" ht="12.75">
      <c r="C281" s="59"/>
      <c r="D281" s="59"/>
      <c r="E281" s="126"/>
      <c r="F281" s="59"/>
      <c r="G281" s="59"/>
      <c r="H281" s="59"/>
      <c r="I281" s="59"/>
      <c r="J281" s="59"/>
    </row>
    <row r="282" spans="3:10" ht="12.75">
      <c r="C282" s="59"/>
      <c r="D282" s="59"/>
      <c r="E282" s="126"/>
      <c r="F282" s="59"/>
      <c r="G282" s="59"/>
      <c r="H282" s="59"/>
      <c r="I282" s="59"/>
      <c r="J282" s="59"/>
    </row>
    <row r="283" spans="3:10" ht="12.75">
      <c r="C283" s="59"/>
      <c r="D283" s="59"/>
      <c r="E283" s="126"/>
      <c r="F283" s="59"/>
      <c r="G283" s="59"/>
      <c r="H283" s="59"/>
      <c r="I283" s="59"/>
      <c r="J283" s="59"/>
    </row>
    <row r="284" spans="3:10" ht="12.75">
      <c r="C284" s="59"/>
      <c r="D284" s="59"/>
      <c r="E284" s="126"/>
      <c r="F284" s="59"/>
      <c r="G284" s="59"/>
      <c r="H284" s="59"/>
      <c r="I284" s="59"/>
      <c r="J284" s="59"/>
    </row>
    <row r="285" spans="3:10" ht="12.75">
      <c r="C285" s="59"/>
      <c r="D285" s="59"/>
      <c r="E285" s="126"/>
      <c r="F285" s="59"/>
      <c r="G285" s="59"/>
      <c r="H285" s="59"/>
      <c r="I285" s="59"/>
      <c r="J285" s="59"/>
    </row>
    <row r="286" spans="3:10" ht="12.75">
      <c r="C286" s="59"/>
      <c r="D286" s="59"/>
      <c r="E286" s="126"/>
      <c r="F286" s="59"/>
      <c r="G286" s="59"/>
      <c r="H286" s="59"/>
      <c r="I286" s="59"/>
      <c r="J286" s="59"/>
    </row>
    <row r="287" spans="3:10" ht="12.75">
      <c r="C287" s="59"/>
      <c r="D287" s="59"/>
      <c r="E287" s="126"/>
      <c r="F287" s="59"/>
      <c r="G287" s="59"/>
      <c r="H287" s="59"/>
      <c r="I287" s="59"/>
      <c r="J287" s="59"/>
    </row>
    <row r="288" spans="3:10" ht="12.75">
      <c r="C288" s="59"/>
      <c r="D288" s="59"/>
      <c r="E288" s="126"/>
      <c r="F288" s="59"/>
      <c r="G288" s="59"/>
      <c r="H288" s="59"/>
      <c r="I288" s="59"/>
      <c r="J288" s="59"/>
    </row>
    <row r="289" spans="3:10" ht="12.75">
      <c r="C289" s="59"/>
      <c r="D289" s="59"/>
      <c r="E289" s="126"/>
      <c r="F289" s="59"/>
      <c r="G289" s="59"/>
      <c r="H289" s="59"/>
      <c r="I289" s="59"/>
      <c r="J289" s="59"/>
    </row>
    <row r="290" spans="3:10" ht="12.75">
      <c r="C290" s="59"/>
      <c r="D290" s="59"/>
      <c r="E290" s="126"/>
      <c r="F290" s="59"/>
      <c r="G290" s="59"/>
      <c r="H290" s="59"/>
      <c r="I290" s="59"/>
      <c r="J290" s="59"/>
    </row>
    <row r="291" spans="3:10" ht="12.75">
      <c r="C291" s="59"/>
      <c r="D291" s="59"/>
      <c r="E291" s="126"/>
      <c r="F291" s="59"/>
      <c r="G291" s="59"/>
      <c r="H291" s="59"/>
      <c r="I291" s="59"/>
      <c r="J291" s="59"/>
    </row>
    <row r="292" spans="3:10" ht="12.75">
      <c r="C292" s="59"/>
      <c r="D292" s="59"/>
      <c r="E292" s="126"/>
      <c r="F292" s="59"/>
      <c r="G292" s="59"/>
      <c r="H292" s="59"/>
      <c r="I292" s="59"/>
      <c r="J292" s="59"/>
    </row>
    <row r="293" spans="3:10" ht="12.75">
      <c r="C293" s="59"/>
      <c r="D293" s="59"/>
      <c r="E293" s="126"/>
      <c r="F293" s="59"/>
      <c r="G293" s="59"/>
      <c r="H293" s="59"/>
      <c r="I293" s="59"/>
      <c r="J293" s="59"/>
    </row>
    <row r="294" spans="3:10" ht="12.75">
      <c r="C294" s="59"/>
      <c r="D294" s="59"/>
      <c r="E294" s="126"/>
      <c r="F294" s="59"/>
      <c r="G294" s="59"/>
      <c r="H294" s="59"/>
      <c r="I294" s="59"/>
      <c r="J294" s="59"/>
    </row>
    <row r="295" spans="3:10" ht="12.75">
      <c r="C295" s="59"/>
      <c r="D295" s="59"/>
      <c r="E295" s="126"/>
      <c r="F295" s="59"/>
      <c r="G295" s="59"/>
      <c r="H295" s="59"/>
      <c r="I295" s="59"/>
      <c r="J295" s="59"/>
    </row>
    <row r="296" spans="3:10" ht="12.75">
      <c r="C296" s="59"/>
      <c r="D296" s="59"/>
      <c r="E296" s="126"/>
      <c r="F296" s="59"/>
      <c r="G296" s="59"/>
      <c r="H296" s="59"/>
      <c r="I296" s="59"/>
      <c r="J296" s="59"/>
    </row>
    <row r="297" spans="3:10" ht="12.75">
      <c r="C297" s="59"/>
      <c r="D297" s="59"/>
      <c r="E297" s="126"/>
      <c r="F297" s="59"/>
      <c r="G297" s="59"/>
      <c r="H297" s="59"/>
      <c r="I297" s="59"/>
      <c r="J297" s="59"/>
    </row>
    <row r="298" spans="3:10" ht="12.75">
      <c r="C298" s="59"/>
      <c r="D298" s="59"/>
      <c r="E298" s="126"/>
      <c r="F298" s="59"/>
      <c r="G298" s="59"/>
      <c r="H298" s="59"/>
      <c r="I298" s="59"/>
      <c r="J298" s="59"/>
    </row>
    <row r="299" spans="3:10" ht="12.75">
      <c r="C299" s="59"/>
      <c r="D299" s="59"/>
      <c r="E299" s="126"/>
      <c r="F299" s="59"/>
      <c r="G299" s="59"/>
      <c r="H299" s="59"/>
      <c r="I299" s="59"/>
      <c r="J299" s="59"/>
    </row>
    <row r="300" spans="3:10" ht="12.75">
      <c r="C300" s="59"/>
      <c r="D300" s="59"/>
      <c r="E300" s="126"/>
      <c r="F300" s="59"/>
      <c r="G300" s="59"/>
      <c r="H300" s="59"/>
      <c r="I300" s="59"/>
      <c r="J300" s="59"/>
    </row>
    <row r="301" spans="3:10" ht="12.75">
      <c r="C301" s="59"/>
      <c r="D301" s="59"/>
      <c r="E301" s="126"/>
      <c r="F301" s="59"/>
      <c r="G301" s="59"/>
      <c r="H301" s="59"/>
      <c r="I301" s="59"/>
      <c r="J301" s="59"/>
    </row>
    <row r="302" spans="3:10" ht="12.75">
      <c r="C302" s="59"/>
      <c r="D302" s="59"/>
      <c r="E302" s="126"/>
      <c r="F302" s="59"/>
      <c r="G302" s="59"/>
      <c r="H302" s="59"/>
      <c r="I302" s="59"/>
      <c r="J302" s="59"/>
    </row>
    <row r="303" spans="3:10" ht="12.75">
      <c r="C303" s="59"/>
      <c r="D303" s="59"/>
      <c r="E303" s="126"/>
      <c r="F303" s="59"/>
      <c r="G303" s="59"/>
      <c r="H303" s="59"/>
      <c r="I303" s="59"/>
      <c r="J303" s="59"/>
    </row>
    <row r="304" spans="3:10" ht="12.75">
      <c r="C304" s="59"/>
      <c r="D304" s="59"/>
      <c r="E304" s="126"/>
      <c r="F304" s="59"/>
      <c r="G304" s="59"/>
      <c r="H304" s="59"/>
      <c r="I304" s="59"/>
      <c r="J304" s="59"/>
    </row>
    <row r="305" spans="3:10" ht="12.75">
      <c r="C305" s="59"/>
      <c r="D305" s="59"/>
      <c r="E305" s="126"/>
      <c r="F305" s="59"/>
      <c r="G305" s="59"/>
      <c r="H305" s="59"/>
      <c r="I305" s="59"/>
      <c r="J305" s="59"/>
    </row>
    <row r="306" spans="3:10" ht="12.75">
      <c r="C306" s="59"/>
      <c r="D306" s="59"/>
      <c r="E306" s="126"/>
      <c r="F306" s="59"/>
      <c r="G306" s="59"/>
      <c r="H306" s="59"/>
      <c r="I306" s="59"/>
      <c r="J306" s="59"/>
    </row>
    <row r="307" spans="3:10" ht="12.75">
      <c r="C307" s="59"/>
      <c r="D307" s="59"/>
      <c r="E307" s="126"/>
      <c r="F307" s="59"/>
      <c r="G307" s="59"/>
      <c r="H307" s="59"/>
      <c r="I307" s="59"/>
      <c r="J307" s="59"/>
    </row>
    <row r="308" spans="3:10" ht="12.75">
      <c r="C308" s="59"/>
      <c r="D308" s="59"/>
      <c r="E308" s="126"/>
      <c r="F308" s="59"/>
      <c r="G308" s="59"/>
      <c r="H308" s="59"/>
      <c r="I308" s="59"/>
      <c r="J308" s="59"/>
    </row>
    <row r="309" spans="3:10" ht="12.75">
      <c r="C309" s="59"/>
      <c r="D309" s="59"/>
      <c r="E309" s="126"/>
      <c r="F309" s="59"/>
      <c r="G309" s="59"/>
      <c r="H309" s="59"/>
      <c r="I309" s="59"/>
      <c r="J309" s="59"/>
    </row>
    <row r="310" spans="3:10" ht="12.75">
      <c r="C310" s="59"/>
      <c r="D310" s="59"/>
      <c r="E310" s="126"/>
      <c r="F310" s="59"/>
      <c r="G310" s="59"/>
      <c r="H310" s="59"/>
      <c r="I310" s="59"/>
      <c r="J310" s="59"/>
    </row>
    <row r="311" spans="3:10" ht="12.75">
      <c r="C311" s="59"/>
      <c r="D311" s="59"/>
      <c r="E311" s="126"/>
      <c r="F311" s="59"/>
      <c r="G311" s="59"/>
      <c r="H311" s="59"/>
      <c r="I311" s="59"/>
      <c r="J311" s="59"/>
    </row>
    <row r="312" spans="3:10" ht="12.75">
      <c r="C312" s="59"/>
      <c r="D312" s="59"/>
      <c r="E312" s="126"/>
      <c r="F312" s="59"/>
      <c r="G312" s="59"/>
      <c r="H312" s="59"/>
      <c r="I312" s="59"/>
      <c r="J312" s="59"/>
    </row>
    <row r="313" spans="3:10" ht="12.75">
      <c r="C313" s="59"/>
      <c r="D313" s="59"/>
      <c r="E313" s="126"/>
      <c r="F313" s="59"/>
      <c r="G313" s="59"/>
      <c r="H313" s="59"/>
      <c r="I313" s="59"/>
      <c r="J313" s="59"/>
    </row>
    <row r="314" spans="3:10" ht="12.75">
      <c r="C314" s="59"/>
      <c r="D314" s="59"/>
      <c r="E314" s="126"/>
      <c r="F314" s="59"/>
      <c r="G314" s="59"/>
      <c r="H314" s="59"/>
      <c r="I314" s="59"/>
      <c r="J314" s="59"/>
    </row>
    <row r="315" spans="3:10" ht="12.75">
      <c r="C315" s="59"/>
      <c r="D315" s="59"/>
      <c r="E315" s="126"/>
      <c r="F315" s="59"/>
      <c r="G315" s="59"/>
      <c r="H315" s="59"/>
      <c r="I315" s="59"/>
      <c r="J315" s="59"/>
    </row>
    <row r="316" spans="3:10" ht="12.75">
      <c r="C316" s="59"/>
      <c r="D316" s="59"/>
      <c r="E316" s="126"/>
      <c r="F316" s="59"/>
      <c r="G316" s="59"/>
      <c r="H316" s="59"/>
      <c r="I316" s="59"/>
      <c r="J316" s="59"/>
    </row>
    <row r="317" spans="3:10" ht="12.75">
      <c r="C317" s="59"/>
      <c r="D317" s="59"/>
      <c r="E317" s="126"/>
      <c r="F317" s="59"/>
      <c r="G317" s="59"/>
      <c r="H317" s="59"/>
      <c r="I317" s="59"/>
      <c r="J317" s="59"/>
    </row>
    <row r="318" spans="3:10" ht="12.75">
      <c r="C318" s="59"/>
      <c r="D318" s="59"/>
      <c r="E318" s="126"/>
      <c r="F318" s="59"/>
      <c r="G318" s="59"/>
      <c r="H318" s="59"/>
      <c r="I318" s="59"/>
      <c r="J318" s="59"/>
    </row>
    <row r="319" spans="3:10" ht="12.75">
      <c r="C319" s="59"/>
      <c r="D319" s="59"/>
      <c r="E319" s="126"/>
      <c r="F319" s="59"/>
      <c r="G319" s="59"/>
      <c r="H319" s="59"/>
      <c r="I319" s="59"/>
      <c r="J319" s="59"/>
    </row>
    <row r="320" spans="3:10" ht="12.75">
      <c r="C320" s="59"/>
      <c r="D320" s="59"/>
      <c r="E320" s="126"/>
      <c r="F320" s="59"/>
      <c r="G320" s="59"/>
      <c r="H320" s="59"/>
      <c r="I320" s="59"/>
      <c r="J320" s="59"/>
    </row>
    <row r="321" spans="3:10" ht="12.75">
      <c r="C321" s="59"/>
      <c r="D321" s="59"/>
      <c r="E321" s="126"/>
      <c r="F321" s="59"/>
      <c r="G321" s="59"/>
      <c r="H321" s="59"/>
      <c r="I321" s="59"/>
      <c r="J321" s="59"/>
    </row>
    <row r="322" spans="3:10" ht="12.75">
      <c r="C322" s="59"/>
      <c r="D322" s="59"/>
      <c r="E322" s="126"/>
      <c r="F322" s="59"/>
      <c r="G322" s="59"/>
      <c r="H322" s="59"/>
      <c r="I322" s="59"/>
      <c r="J322" s="59"/>
    </row>
    <row r="323" spans="3:10" ht="12.75">
      <c r="C323" s="59"/>
      <c r="D323" s="59"/>
      <c r="E323" s="126"/>
      <c r="F323" s="59"/>
      <c r="G323" s="59"/>
      <c r="H323" s="59"/>
      <c r="I323" s="59"/>
      <c r="J323" s="59"/>
    </row>
    <row r="324" spans="3:10" ht="12.75">
      <c r="C324" s="59"/>
      <c r="D324" s="59"/>
      <c r="E324" s="126"/>
      <c r="F324" s="59"/>
      <c r="G324" s="59"/>
      <c r="H324" s="59"/>
      <c r="I324" s="59"/>
      <c r="J324" s="59"/>
    </row>
    <row r="325" spans="3:10" ht="12.75">
      <c r="C325" s="59"/>
      <c r="D325" s="59"/>
      <c r="E325" s="126"/>
      <c r="F325" s="59"/>
      <c r="G325" s="59"/>
      <c r="H325" s="59"/>
      <c r="I325" s="59"/>
      <c r="J325" s="59"/>
    </row>
    <row r="326" spans="3:10" ht="12.75">
      <c r="C326" s="59"/>
      <c r="D326" s="59"/>
      <c r="E326" s="126"/>
      <c r="F326" s="59"/>
      <c r="G326" s="59"/>
      <c r="H326" s="59"/>
      <c r="I326" s="59"/>
      <c r="J326" s="59"/>
    </row>
    <row r="327" spans="3:10" ht="12.75">
      <c r="C327" s="59"/>
      <c r="D327" s="59"/>
      <c r="E327" s="126"/>
      <c r="F327" s="59"/>
      <c r="G327" s="59"/>
      <c r="H327" s="59"/>
      <c r="I327" s="59"/>
      <c r="J327" s="59"/>
    </row>
    <row r="328" spans="3:10" ht="12.75">
      <c r="C328" s="59"/>
      <c r="D328" s="59"/>
      <c r="E328" s="126"/>
      <c r="F328" s="59"/>
      <c r="G328" s="59"/>
      <c r="H328" s="59"/>
      <c r="I328" s="59"/>
      <c r="J328" s="59"/>
    </row>
    <row r="329" spans="3:10" ht="12.75">
      <c r="C329" s="59"/>
      <c r="D329" s="59"/>
      <c r="E329" s="126"/>
      <c r="F329" s="59"/>
      <c r="G329" s="59"/>
      <c r="H329" s="59"/>
      <c r="I329" s="59"/>
      <c r="J329" s="59"/>
    </row>
    <row r="330" spans="3:10" ht="12.75">
      <c r="C330" s="59"/>
      <c r="D330" s="59"/>
      <c r="E330" s="126"/>
      <c r="F330" s="59"/>
      <c r="G330" s="59"/>
      <c r="H330" s="59"/>
      <c r="I330" s="59"/>
      <c r="J330" s="59"/>
    </row>
    <row r="331" spans="3:10" ht="12.75">
      <c r="C331" s="59"/>
      <c r="D331" s="59"/>
      <c r="E331" s="126"/>
      <c r="F331" s="59"/>
      <c r="G331" s="59"/>
      <c r="H331" s="59"/>
      <c r="I331" s="59"/>
      <c r="J331" s="59"/>
    </row>
    <row r="332" spans="3:10" ht="12.75">
      <c r="C332" s="59"/>
      <c r="D332" s="59"/>
      <c r="E332" s="126"/>
      <c r="F332" s="59"/>
      <c r="G332" s="59"/>
      <c r="H332" s="59"/>
      <c r="I332" s="59"/>
      <c r="J332" s="59"/>
    </row>
    <row r="333" spans="3:10" ht="12.75">
      <c r="C333" s="59"/>
      <c r="D333" s="59"/>
      <c r="E333" s="126"/>
      <c r="F333" s="59"/>
      <c r="G333" s="59"/>
      <c r="H333" s="59"/>
      <c r="I333" s="59"/>
      <c r="J333" s="59"/>
    </row>
    <row r="334" spans="3:10" ht="12.75">
      <c r="C334" s="59"/>
      <c r="D334" s="59"/>
      <c r="E334" s="126"/>
      <c r="F334" s="59"/>
      <c r="G334" s="59"/>
      <c r="H334" s="59"/>
      <c r="I334" s="59"/>
      <c r="J334" s="59"/>
    </row>
    <row r="335" spans="3:10" ht="12.75">
      <c r="C335" s="59"/>
      <c r="D335" s="59"/>
      <c r="E335" s="126"/>
      <c r="F335" s="59"/>
      <c r="G335" s="59"/>
      <c r="H335" s="59"/>
      <c r="I335" s="59"/>
      <c r="J335" s="59"/>
    </row>
    <row r="336" spans="3:10" ht="12.75">
      <c r="C336" s="59"/>
      <c r="D336" s="59"/>
      <c r="E336" s="126"/>
      <c r="F336" s="59"/>
      <c r="G336" s="59"/>
      <c r="H336" s="59"/>
      <c r="I336" s="59"/>
      <c r="J336" s="59"/>
    </row>
    <row r="337" spans="3:10" ht="12.75">
      <c r="C337" s="59"/>
      <c r="D337" s="59"/>
      <c r="E337" s="126"/>
      <c r="F337" s="59"/>
      <c r="G337" s="59"/>
      <c r="H337" s="59"/>
      <c r="I337" s="59"/>
      <c r="J337" s="59"/>
    </row>
    <row r="338" spans="3:10" ht="12.75">
      <c r="C338" s="59"/>
      <c r="D338" s="59"/>
      <c r="E338" s="126"/>
      <c r="F338" s="59"/>
      <c r="G338" s="59"/>
      <c r="H338" s="59"/>
      <c r="I338" s="59"/>
      <c r="J338" s="59"/>
    </row>
    <row r="339" spans="3:10" ht="12.75">
      <c r="C339" s="59"/>
      <c r="D339" s="59"/>
      <c r="E339" s="126"/>
      <c r="F339" s="59"/>
      <c r="G339" s="59"/>
      <c r="H339" s="59"/>
      <c r="I339" s="59"/>
      <c r="J339" s="59"/>
    </row>
    <row r="340" spans="3:10" ht="12.75">
      <c r="C340" s="59"/>
      <c r="D340" s="59"/>
      <c r="E340" s="126"/>
      <c r="F340" s="59"/>
      <c r="G340" s="59"/>
      <c r="H340" s="59"/>
      <c r="I340" s="59"/>
      <c r="J340" s="59"/>
    </row>
    <row r="341" spans="3:10" ht="12.75">
      <c r="C341" s="59"/>
      <c r="D341" s="59"/>
      <c r="E341" s="126"/>
      <c r="F341" s="59"/>
      <c r="G341" s="59"/>
      <c r="H341" s="59"/>
      <c r="I341" s="59"/>
      <c r="J341" s="59"/>
    </row>
    <row r="342" spans="3:10" ht="12.75">
      <c r="C342" s="59"/>
      <c r="D342" s="59"/>
      <c r="E342" s="126"/>
      <c r="F342" s="59"/>
      <c r="G342" s="59"/>
      <c r="H342" s="59"/>
      <c r="I342" s="59"/>
      <c r="J342" s="59"/>
    </row>
    <row r="343" spans="3:10" ht="12.75">
      <c r="C343" s="59"/>
      <c r="D343" s="59"/>
      <c r="E343" s="126"/>
      <c r="F343" s="59"/>
      <c r="G343" s="59"/>
      <c r="H343" s="59"/>
      <c r="I343" s="59"/>
      <c r="J343" s="59"/>
    </row>
    <row r="344" spans="3:10" ht="12.75">
      <c r="C344" s="59"/>
      <c r="D344" s="59"/>
      <c r="E344" s="126"/>
      <c r="F344" s="59"/>
      <c r="G344" s="59"/>
      <c r="H344" s="59"/>
      <c r="I344" s="59"/>
      <c r="J344" s="59"/>
    </row>
    <row r="345" spans="3:10" ht="12.75">
      <c r="C345" s="59"/>
      <c r="D345" s="59"/>
      <c r="E345" s="126"/>
      <c r="F345" s="59"/>
      <c r="G345" s="59"/>
      <c r="H345" s="59"/>
      <c r="I345" s="59"/>
      <c r="J345" s="59"/>
    </row>
    <row r="346" spans="3:10" ht="12.75">
      <c r="C346" s="59"/>
      <c r="D346" s="59"/>
      <c r="E346" s="126"/>
      <c r="F346" s="59"/>
      <c r="G346" s="59"/>
      <c r="H346" s="59"/>
      <c r="I346" s="59"/>
      <c r="J346" s="59"/>
    </row>
    <row r="347" spans="3:10" ht="12.75">
      <c r="C347" s="59"/>
      <c r="D347" s="59"/>
      <c r="E347" s="126"/>
      <c r="F347" s="59"/>
      <c r="G347" s="59"/>
      <c r="H347" s="59"/>
      <c r="I347" s="59"/>
      <c r="J347" s="59"/>
    </row>
    <row r="348" spans="3:10" ht="12.75">
      <c r="C348" s="59"/>
      <c r="D348" s="59"/>
      <c r="E348" s="126"/>
      <c r="F348" s="59"/>
      <c r="G348" s="59"/>
      <c r="H348" s="59"/>
      <c r="I348" s="59"/>
      <c r="J348" s="59"/>
    </row>
    <row r="349" spans="3:10" ht="12.75">
      <c r="C349" s="59"/>
      <c r="D349" s="59"/>
      <c r="E349" s="126"/>
      <c r="F349" s="59"/>
      <c r="G349" s="59"/>
      <c r="H349" s="59"/>
      <c r="I349" s="59"/>
      <c r="J349" s="59"/>
    </row>
    <row r="350" spans="3:10" ht="12.75">
      <c r="C350" s="59"/>
      <c r="D350" s="59"/>
      <c r="E350" s="126"/>
      <c r="F350" s="59"/>
      <c r="G350" s="59"/>
      <c r="H350" s="59"/>
      <c r="I350" s="59"/>
      <c r="J350" s="59"/>
    </row>
    <row r="351" spans="3:10" ht="12.75">
      <c r="C351" s="59"/>
      <c r="D351" s="59"/>
      <c r="E351" s="126"/>
      <c r="F351" s="59"/>
      <c r="G351" s="59"/>
      <c r="H351" s="59"/>
      <c r="I351" s="59"/>
      <c r="J351" s="59"/>
    </row>
    <row r="352" spans="3:10" ht="12.75">
      <c r="C352" s="59"/>
      <c r="D352" s="59"/>
      <c r="E352" s="126"/>
      <c r="F352" s="59"/>
      <c r="G352" s="59"/>
      <c r="H352" s="59"/>
      <c r="I352" s="59"/>
      <c r="J352" s="59"/>
    </row>
    <row r="353" spans="3:10" ht="12.75">
      <c r="C353" s="59"/>
      <c r="D353" s="59"/>
      <c r="E353" s="126"/>
      <c r="F353" s="59"/>
      <c r="G353" s="59"/>
      <c r="H353" s="59"/>
      <c r="I353" s="59"/>
      <c r="J353" s="59"/>
    </row>
    <row r="354" spans="3:10" ht="12.75">
      <c r="C354" s="59"/>
      <c r="D354" s="59"/>
      <c r="E354" s="126"/>
      <c r="F354" s="59"/>
      <c r="G354" s="59"/>
      <c r="H354" s="59"/>
      <c r="I354" s="59"/>
      <c r="J354" s="59"/>
    </row>
    <row r="355" spans="3:10" ht="12.75">
      <c r="C355" s="59"/>
      <c r="D355" s="59"/>
      <c r="E355" s="126"/>
      <c r="F355" s="59"/>
      <c r="G355" s="59"/>
      <c r="H355" s="59"/>
      <c r="I355" s="59"/>
      <c r="J355" s="59"/>
    </row>
    <row r="356" spans="3:10" ht="12.75">
      <c r="C356" s="59"/>
      <c r="D356" s="59"/>
      <c r="E356" s="126"/>
      <c r="F356" s="59"/>
      <c r="G356" s="59"/>
      <c r="H356" s="59"/>
      <c r="I356" s="59"/>
      <c r="J356" s="59"/>
    </row>
    <row r="357" spans="3:10" ht="12.75">
      <c r="C357" s="59"/>
      <c r="D357" s="59"/>
      <c r="E357" s="126"/>
      <c r="F357" s="59"/>
      <c r="G357" s="59"/>
      <c r="H357" s="59"/>
      <c r="I357" s="59"/>
      <c r="J357" s="59"/>
    </row>
    <row r="358" spans="3:10" ht="12.75">
      <c r="C358" s="59"/>
      <c r="D358" s="59"/>
      <c r="E358" s="126"/>
      <c r="F358" s="59"/>
      <c r="G358" s="59"/>
      <c r="H358" s="59"/>
      <c r="I358" s="59"/>
      <c r="J358" s="59"/>
    </row>
    <row r="359" spans="3:10" ht="12.75">
      <c r="C359" s="59"/>
      <c r="D359" s="59"/>
      <c r="E359" s="126"/>
      <c r="F359" s="59"/>
      <c r="G359" s="59"/>
      <c r="H359" s="59"/>
      <c r="I359" s="59"/>
      <c r="J359" s="59"/>
    </row>
    <row r="360" spans="3:10" ht="12.75">
      <c r="C360" s="59"/>
      <c r="D360" s="59"/>
      <c r="E360" s="126"/>
      <c r="F360" s="59"/>
      <c r="G360" s="59"/>
      <c r="H360" s="59"/>
      <c r="I360" s="59"/>
      <c r="J360" s="59"/>
    </row>
    <row r="361" spans="3:10" ht="12.75">
      <c r="C361" s="59"/>
      <c r="D361" s="59"/>
      <c r="E361" s="126"/>
      <c r="F361" s="59"/>
      <c r="G361" s="59"/>
      <c r="H361" s="59"/>
      <c r="I361" s="59"/>
      <c r="J361" s="59"/>
    </row>
    <row r="362" spans="3:10" ht="12.75">
      <c r="C362" s="59"/>
      <c r="D362" s="59"/>
      <c r="E362" s="126"/>
      <c r="F362" s="59"/>
      <c r="G362" s="59"/>
      <c r="H362" s="59"/>
      <c r="I362" s="59"/>
      <c r="J362" s="59"/>
    </row>
    <row r="363" spans="3:10" ht="12.75">
      <c r="C363" s="59"/>
      <c r="D363" s="59"/>
      <c r="E363" s="126"/>
      <c r="F363" s="59"/>
      <c r="G363" s="59"/>
      <c r="H363" s="59"/>
      <c r="I363" s="59"/>
      <c r="J363" s="59"/>
    </row>
    <row r="364" spans="3:10" ht="12.75">
      <c r="C364" s="59"/>
      <c r="D364" s="59"/>
      <c r="E364" s="126"/>
      <c r="F364" s="59"/>
      <c r="G364" s="59"/>
      <c r="H364" s="59"/>
      <c r="I364" s="59"/>
      <c r="J364" s="59"/>
    </row>
    <row r="365" spans="3:10" ht="12.75">
      <c r="C365" s="59"/>
      <c r="D365" s="59"/>
      <c r="E365" s="126"/>
      <c r="F365" s="59"/>
      <c r="G365" s="59"/>
      <c r="H365" s="59"/>
      <c r="I365" s="59"/>
      <c r="J365" s="59"/>
    </row>
    <row r="366" spans="3:10" ht="12.75">
      <c r="C366" s="59"/>
      <c r="D366" s="59"/>
      <c r="E366" s="126"/>
      <c r="F366" s="59"/>
      <c r="G366" s="59"/>
      <c r="H366" s="59"/>
      <c r="I366" s="59"/>
      <c r="J366" s="59"/>
    </row>
    <row r="367" spans="3:10" ht="12.75">
      <c r="C367" s="59"/>
      <c r="D367" s="59"/>
      <c r="E367" s="126"/>
      <c r="F367" s="59"/>
      <c r="G367" s="59"/>
      <c r="H367" s="59"/>
      <c r="I367" s="59"/>
      <c r="J367" s="59"/>
    </row>
    <row r="368" spans="3:10" ht="12.75">
      <c r="C368" s="59"/>
      <c r="D368" s="59"/>
      <c r="E368" s="126"/>
      <c r="F368" s="59"/>
      <c r="G368" s="59"/>
      <c r="H368" s="59"/>
      <c r="I368" s="59"/>
      <c r="J368" s="59"/>
    </row>
    <row r="369" spans="3:10" ht="12.75">
      <c r="C369" s="59"/>
      <c r="D369" s="59"/>
      <c r="E369" s="126"/>
      <c r="F369" s="59"/>
      <c r="G369" s="59"/>
      <c r="H369" s="59"/>
      <c r="I369" s="59"/>
      <c r="J369" s="59"/>
    </row>
    <row r="370" spans="3:10" ht="12.75">
      <c r="C370" s="59"/>
      <c r="D370" s="59"/>
      <c r="E370" s="126"/>
      <c r="F370" s="59"/>
      <c r="G370" s="59"/>
      <c r="H370" s="59"/>
      <c r="I370" s="59"/>
      <c r="J370" s="59"/>
    </row>
    <row r="371" spans="3:10" ht="12.75">
      <c r="C371" s="59"/>
      <c r="D371" s="59"/>
      <c r="E371" s="126"/>
      <c r="F371" s="59"/>
      <c r="G371" s="59"/>
      <c r="H371" s="59"/>
      <c r="I371" s="59"/>
      <c r="J371" s="59"/>
    </row>
    <row r="372" spans="3:10" ht="12.75">
      <c r="C372" s="59"/>
      <c r="D372" s="59"/>
      <c r="E372" s="126"/>
      <c r="F372" s="59"/>
      <c r="G372" s="59"/>
      <c r="H372" s="59"/>
      <c r="I372" s="59"/>
      <c r="J372" s="59"/>
    </row>
    <row r="373" spans="3:10" ht="12.75">
      <c r="C373" s="59"/>
      <c r="D373" s="59"/>
      <c r="E373" s="126"/>
      <c r="F373" s="59"/>
      <c r="G373" s="59"/>
      <c r="H373" s="59"/>
      <c r="I373" s="59"/>
      <c r="J373" s="59"/>
    </row>
    <row r="374" spans="3:10" ht="12.75">
      <c r="C374" s="59"/>
      <c r="D374" s="59"/>
      <c r="E374" s="126"/>
      <c r="F374" s="59"/>
      <c r="G374" s="59"/>
      <c r="H374" s="59"/>
      <c r="I374" s="59"/>
      <c r="J374" s="59"/>
    </row>
    <row r="375" spans="3:10" ht="12.75">
      <c r="C375" s="59"/>
      <c r="D375" s="59"/>
      <c r="E375" s="126"/>
      <c r="F375" s="59"/>
      <c r="G375" s="59"/>
      <c r="H375" s="59"/>
      <c r="I375" s="59"/>
      <c r="J375" s="59"/>
    </row>
    <row r="376" spans="3:10" ht="12.75">
      <c r="C376" s="59"/>
      <c r="D376" s="59"/>
      <c r="E376" s="126"/>
      <c r="F376" s="59"/>
      <c r="G376" s="59"/>
      <c r="H376" s="59"/>
      <c r="I376" s="59"/>
      <c r="J376" s="59"/>
    </row>
    <row r="377" spans="3:10" ht="12.75">
      <c r="C377" s="59"/>
      <c r="D377" s="59"/>
      <c r="E377" s="126"/>
      <c r="F377" s="59"/>
      <c r="G377" s="59"/>
      <c r="H377" s="59"/>
      <c r="I377" s="59"/>
      <c r="J377" s="59"/>
    </row>
    <row r="378" spans="3:10" ht="12.75">
      <c r="C378" s="59"/>
      <c r="D378" s="59"/>
      <c r="E378" s="126"/>
      <c r="F378" s="59"/>
      <c r="G378" s="59"/>
      <c r="H378" s="59"/>
      <c r="I378" s="59"/>
      <c r="J378" s="59"/>
    </row>
    <row r="379" spans="3:10" ht="12.75">
      <c r="C379" s="59"/>
      <c r="D379" s="59"/>
      <c r="E379" s="126"/>
      <c r="F379" s="59"/>
      <c r="G379" s="59"/>
      <c r="H379" s="59"/>
      <c r="I379" s="59"/>
      <c r="J379" s="59"/>
    </row>
    <row r="380" spans="3:10" ht="12.75">
      <c r="C380" s="59"/>
      <c r="D380" s="59"/>
      <c r="E380" s="126"/>
      <c r="F380" s="59"/>
      <c r="G380" s="59"/>
      <c r="H380" s="59"/>
      <c r="I380" s="59"/>
      <c r="J380" s="59"/>
    </row>
    <row r="381" spans="3:10" ht="12.75">
      <c r="C381" s="59"/>
      <c r="D381" s="59"/>
      <c r="E381" s="126"/>
      <c r="F381" s="59"/>
      <c r="G381" s="59"/>
      <c r="H381" s="59"/>
      <c r="I381" s="59"/>
      <c r="J381" s="59"/>
    </row>
    <row r="382" spans="3:10" ht="12.75">
      <c r="C382" s="59"/>
      <c r="D382" s="59"/>
      <c r="E382" s="126"/>
      <c r="F382" s="59"/>
      <c r="G382" s="59"/>
      <c r="H382" s="59"/>
      <c r="I382" s="59"/>
      <c r="J382" s="59"/>
    </row>
    <row r="383" spans="3:10" ht="12.75">
      <c r="C383" s="59"/>
      <c r="D383" s="59"/>
      <c r="E383" s="126"/>
      <c r="F383" s="59"/>
      <c r="G383" s="59"/>
      <c r="H383" s="59"/>
      <c r="I383" s="59"/>
      <c r="J383" s="59"/>
    </row>
    <row r="384" spans="3:10" ht="12.75">
      <c r="C384" s="59"/>
      <c r="D384" s="59"/>
      <c r="E384" s="126"/>
      <c r="F384" s="59"/>
      <c r="G384" s="59"/>
      <c r="H384" s="59"/>
      <c r="I384" s="59"/>
      <c r="J384" s="59"/>
    </row>
    <row r="385" spans="3:10" ht="12.75">
      <c r="C385" s="59"/>
      <c r="D385" s="59"/>
      <c r="E385" s="126"/>
      <c r="F385" s="59"/>
      <c r="G385" s="59"/>
      <c r="H385" s="59"/>
      <c r="I385" s="59"/>
      <c r="J385" s="59"/>
    </row>
    <row r="386" spans="3:10" ht="12.75">
      <c r="C386" s="59"/>
      <c r="D386" s="59"/>
      <c r="E386" s="126"/>
      <c r="F386" s="59"/>
      <c r="G386" s="59"/>
      <c r="H386" s="59"/>
      <c r="I386" s="59"/>
      <c r="J386" s="59"/>
    </row>
    <row r="387" spans="3:10" ht="12.75">
      <c r="C387" s="59"/>
      <c r="D387" s="59"/>
      <c r="E387" s="126"/>
      <c r="F387" s="59"/>
      <c r="G387" s="59"/>
      <c r="H387" s="59"/>
      <c r="I387" s="59"/>
      <c r="J387" s="59"/>
    </row>
    <row r="388" spans="3:10" ht="12.75">
      <c r="C388" s="59"/>
      <c r="D388" s="59"/>
      <c r="E388" s="126"/>
      <c r="F388" s="59"/>
      <c r="G388" s="59"/>
      <c r="H388" s="59"/>
      <c r="I388" s="59"/>
      <c r="J388" s="59"/>
    </row>
    <row r="389" spans="3:10" ht="12.75">
      <c r="C389" s="59"/>
      <c r="D389" s="59"/>
      <c r="E389" s="126"/>
      <c r="F389" s="59"/>
      <c r="G389" s="59"/>
      <c r="H389" s="59"/>
      <c r="I389" s="59"/>
      <c r="J389" s="59"/>
    </row>
    <row r="390" spans="3:10" ht="12.75">
      <c r="C390" s="59"/>
      <c r="D390" s="59"/>
      <c r="E390" s="126"/>
      <c r="F390" s="59"/>
      <c r="G390" s="59"/>
      <c r="H390" s="59"/>
      <c r="I390" s="59"/>
      <c r="J390" s="59"/>
    </row>
    <row r="391" spans="3:10" ht="12.75">
      <c r="C391" s="59"/>
      <c r="D391" s="59"/>
      <c r="E391" s="126"/>
      <c r="F391" s="59"/>
      <c r="G391" s="59"/>
      <c r="H391" s="59"/>
      <c r="I391" s="59"/>
      <c r="J391" s="59"/>
    </row>
    <row r="392" spans="3:10" ht="12.75">
      <c r="C392" s="59"/>
      <c r="D392" s="59"/>
      <c r="E392" s="126"/>
      <c r="F392" s="59"/>
      <c r="G392" s="59"/>
      <c r="H392" s="59"/>
      <c r="I392" s="59"/>
      <c r="J392" s="59"/>
    </row>
    <row r="393" spans="3:10" ht="12.75">
      <c r="C393" s="59"/>
      <c r="D393" s="59"/>
      <c r="E393" s="126"/>
      <c r="F393" s="59"/>
      <c r="G393" s="59"/>
      <c r="H393" s="59"/>
      <c r="I393" s="59"/>
      <c r="J393" s="59"/>
    </row>
    <row r="394" spans="3:10" ht="12.75">
      <c r="C394" s="59"/>
      <c r="D394" s="59"/>
      <c r="E394" s="126"/>
      <c r="F394" s="59"/>
      <c r="G394" s="59"/>
      <c r="H394" s="59"/>
      <c r="I394" s="59"/>
      <c r="J394" s="59"/>
    </row>
    <row r="395" spans="3:10" ht="12.75">
      <c r="C395" s="59"/>
      <c r="D395" s="59"/>
      <c r="E395" s="126"/>
      <c r="F395" s="59"/>
      <c r="G395" s="59"/>
      <c r="H395" s="59"/>
      <c r="I395" s="59"/>
      <c r="J395" s="59"/>
    </row>
    <row r="396" spans="3:10" ht="12.75">
      <c r="C396" s="59"/>
      <c r="D396" s="59"/>
      <c r="E396" s="126"/>
      <c r="F396" s="59"/>
      <c r="G396" s="59"/>
      <c r="H396" s="59"/>
      <c r="I396" s="59"/>
      <c r="J396" s="59"/>
    </row>
    <row r="397" spans="3:10" ht="12.75">
      <c r="C397" s="59"/>
      <c r="D397" s="59"/>
      <c r="E397" s="126"/>
      <c r="F397" s="59"/>
      <c r="G397" s="59"/>
      <c r="H397" s="59"/>
      <c r="I397" s="59"/>
      <c r="J397" s="59"/>
    </row>
    <row r="398" spans="3:10" ht="12.75">
      <c r="C398" s="59"/>
      <c r="D398" s="59"/>
      <c r="E398" s="126"/>
      <c r="F398" s="59"/>
      <c r="G398" s="59"/>
      <c r="H398" s="59"/>
      <c r="I398" s="59"/>
      <c r="J398" s="59"/>
    </row>
    <row r="399" spans="3:10" ht="12.75">
      <c r="C399" s="59"/>
      <c r="D399" s="59"/>
      <c r="E399" s="126"/>
      <c r="F399" s="59"/>
      <c r="G399" s="59"/>
      <c r="H399" s="59"/>
      <c r="I399" s="59"/>
      <c r="J399" s="59"/>
    </row>
    <row r="400" spans="3:10" ht="12.75">
      <c r="C400" s="59"/>
      <c r="D400" s="59"/>
      <c r="E400" s="126"/>
      <c r="F400" s="59"/>
      <c r="G400" s="59"/>
      <c r="H400" s="59"/>
      <c r="I400" s="59"/>
      <c r="J400" s="59"/>
    </row>
    <row r="401" spans="3:10" ht="12.75">
      <c r="C401" s="59"/>
      <c r="D401" s="59"/>
      <c r="E401" s="126"/>
      <c r="F401" s="59"/>
      <c r="G401" s="59"/>
      <c r="H401" s="59"/>
      <c r="I401" s="59"/>
      <c r="J401" s="59"/>
    </row>
    <row r="402" spans="3:10" ht="12.75">
      <c r="C402" s="59"/>
      <c r="D402" s="59"/>
      <c r="E402" s="126"/>
      <c r="F402" s="59"/>
      <c r="G402" s="59"/>
      <c r="H402" s="59"/>
      <c r="I402" s="59"/>
      <c r="J402" s="59"/>
    </row>
    <row r="403" spans="3:10" ht="12.75">
      <c r="C403" s="59"/>
      <c r="D403" s="59"/>
      <c r="E403" s="126"/>
      <c r="F403" s="59"/>
      <c r="G403" s="59"/>
      <c r="H403" s="59"/>
      <c r="I403" s="59"/>
      <c r="J403" s="59"/>
    </row>
    <row r="404" spans="3:10" ht="12.75">
      <c r="C404" s="59"/>
      <c r="D404" s="59"/>
      <c r="E404" s="126"/>
      <c r="F404" s="59"/>
      <c r="G404" s="59"/>
      <c r="H404" s="59"/>
      <c r="I404" s="59"/>
      <c r="J404" s="59"/>
    </row>
    <row r="405" spans="3:10" ht="12.75">
      <c r="C405" s="59"/>
      <c r="D405" s="59"/>
      <c r="E405" s="126"/>
      <c r="F405" s="59"/>
      <c r="G405" s="59"/>
      <c r="H405" s="59"/>
      <c r="I405" s="59"/>
      <c r="J405" s="59"/>
    </row>
    <row r="406" spans="3:10" ht="12.75">
      <c r="C406" s="59"/>
      <c r="D406" s="59"/>
      <c r="E406" s="126"/>
      <c r="F406" s="59"/>
      <c r="G406" s="59"/>
      <c r="H406" s="59"/>
      <c r="I406" s="59"/>
      <c r="J406" s="59"/>
    </row>
    <row r="407" spans="3:10" ht="12.75">
      <c r="C407" s="59"/>
      <c r="D407" s="59"/>
      <c r="E407" s="126"/>
      <c r="F407" s="59"/>
      <c r="G407" s="59"/>
      <c r="H407" s="59"/>
      <c r="I407" s="59"/>
      <c r="J407" s="59"/>
    </row>
    <row r="408" spans="3:10" ht="12.75">
      <c r="C408" s="59"/>
      <c r="D408" s="59"/>
      <c r="E408" s="126"/>
      <c r="F408" s="59"/>
      <c r="G408" s="59"/>
      <c r="H408" s="59"/>
      <c r="I408" s="59"/>
      <c r="J408" s="59"/>
    </row>
    <row r="409" spans="3:10" ht="12.75">
      <c r="C409" s="59"/>
      <c r="D409" s="59"/>
      <c r="E409" s="126"/>
      <c r="F409" s="59"/>
      <c r="G409" s="59"/>
      <c r="H409" s="59"/>
      <c r="I409" s="59"/>
      <c r="J409" s="59"/>
    </row>
    <row r="410" spans="3:10" ht="12.75">
      <c r="C410" s="59"/>
      <c r="D410" s="59"/>
      <c r="E410" s="126"/>
      <c r="F410" s="59"/>
      <c r="G410" s="59"/>
      <c r="H410" s="59"/>
      <c r="I410" s="59"/>
      <c r="J410" s="59"/>
    </row>
    <row r="411" spans="3:10" ht="12.75">
      <c r="C411" s="59"/>
      <c r="D411" s="59"/>
      <c r="E411" s="126"/>
      <c r="F411" s="59"/>
      <c r="G411" s="59"/>
      <c r="H411" s="59"/>
      <c r="I411" s="59"/>
      <c r="J411" s="59"/>
    </row>
    <row r="412" spans="3:10" ht="12.75">
      <c r="C412" s="59"/>
      <c r="D412" s="59"/>
      <c r="E412" s="126"/>
      <c r="F412" s="59"/>
      <c r="G412" s="59"/>
      <c r="H412" s="59"/>
      <c r="I412" s="59"/>
      <c r="J412" s="59"/>
    </row>
    <row r="413" spans="3:10" ht="12.75">
      <c r="C413" s="59"/>
      <c r="D413" s="59"/>
      <c r="E413" s="126"/>
      <c r="F413" s="59"/>
      <c r="G413" s="59"/>
      <c r="H413" s="59"/>
      <c r="I413" s="59"/>
      <c r="J413" s="59"/>
    </row>
    <row r="414" spans="3:10" ht="12.75">
      <c r="C414" s="59"/>
      <c r="D414" s="59"/>
      <c r="E414" s="126"/>
      <c r="F414" s="59"/>
      <c r="G414" s="59"/>
      <c r="H414" s="59"/>
      <c r="I414" s="59"/>
      <c r="J414" s="59"/>
    </row>
    <row r="415" spans="3:10" ht="12.75">
      <c r="C415" s="59"/>
      <c r="D415" s="59"/>
      <c r="E415" s="126"/>
      <c r="F415" s="59"/>
      <c r="G415" s="59"/>
      <c r="H415" s="59"/>
      <c r="I415" s="59"/>
      <c r="J415" s="59"/>
    </row>
    <row r="416" spans="3:10" ht="12.75">
      <c r="C416" s="59"/>
      <c r="D416" s="59"/>
      <c r="E416" s="126"/>
      <c r="F416" s="59"/>
      <c r="G416" s="59"/>
      <c r="H416" s="59"/>
      <c r="I416" s="59"/>
      <c r="J416" s="59"/>
    </row>
    <row r="417" spans="3:10" ht="12.75">
      <c r="C417" s="59"/>
      <c r="D417" s="59"/>
      <c r="E417" s="126"/>
      <c r="F417" s="59"/>
      <c r="G417" s="59"/>
      <c r="H417" s="59"/>
      <c r="I417" s="59"/>
      <c r="J417" s="59"/>
    </row>
    <row r="418" spans="3:10" ht="12.75">
      <c r="C418" s="59"/>
      <c r="D418" s="59"/>
      <c r="E418" s="126"/>
      <c r="F418" s="59"/>
      <c r="G418" s="59"/>
      <c r="H418" s="59"/>
      <c r="I418" s="59"/>
      <c r="J418" s="59"/>
    </row>
    <row r="419" spans="3:10" ht="12.75">
      <c r="C419" s="59"/>
      <c r="D419" s="59"/>
      <c r="E419" s="126"/>
      <c r="F419" s="59"/>
      <c r="G419" s="59"/>
      <c r="H419" s="59"/>
      <c r="I419" s="59"/>
      <c r="J419" s="59"/>
    </row>
    <row r="420" spans="3:10" ht="12.75">
      <c r="C420" s="59"/>
      <c r="D420" s="59"/>
      <c r="E420" s="126"/>
      <c r="F420" s="59"/>
      <c r="G420" s="59"/>
      <c r="H420" s="59"/>
      <c r="I420" s="59"/>
      <c r="J420" s="59"/>
    </row>
    <row r="421" spans="3:10" ht="12.75">
      <c r="C421" s="59"/>
      <c r="D421" s="59"/>
      <c r="E421" s="126"/>
      <c r="F421" s="59"/>
      <c r="G421" s="59"/>
      <c r="H421" s="59"/>
      <c r="I421" s="59"/>
      <c r="J421" s="59"/>
    </row>
    <row r="422" spans="3:10" ht="12.75">
      <c r="C422" s="59"/>
      <c r="D422" s="59"/>
      <c r="E422" s="126"/>
      <c r="F422" s="59"/>
      <c r="G422" s="59"/>
      <c r="H422" s="59"/>
      <c r="I422" s="59"/>
      <c r="J422" s="59"/>
    </row>
    <row r="423" spans="3:10" ht="12.75">
      <c r="C423" s="59"/>
      <c r="D423" s="59"/>
      <c r="E423" s="126"/>
      <c r="F423" s="59"/>
      <c r="G423" s="59"/>
      <c r="H423" s="59"/>
      <c r="I423" s="59"/>
      <c r="J423" s="59"/>
    </row>
    <row r="424" spans="3:10" ht="12.75">
      <c r="C424" s="59"/>
      <c r="D424" s="59"/>
      <c r="E424" s="126"/>
      <c r="F424" s="59"/>
      <c r="G424" s="59"/>
      <c r="H424" s="59"/>
      <c r="I424" s="59"/>
      <c r="J424" s="59"/>
    </row>
    <row r="425" spans="3:10" ht="12.75">
      <c r="C425" s="59"/>
      <c r="D425" s="59"/>
      <c r="E425" s="126"/>
      <c r="F425" s="59"/>
      <c r="G425" s="59"/>
      <c r="H425" s="59"/>
      <c r="I425" s="59"/>
      <c r="J425" s="59"/>
    </row>
    <row r="426" spans="3:10" ht="12.75">
      <c r="C426" s="59"/>
      <c r="D426" s="59"/>
      <c r="E426" s="126"/>
      <c r="F426" s="59"/>
      <c r="G426" s="59"/>
      <c r="H426" s="59"/>
      <c r="I426" s="59"/>
      <c r="J426" s="59"/>
    </row>
    <row r="427" spans="3:10" ht="12.75">
      <c r="C427" s="59"/>
      <c r="D427" s="59"/>
      <c r="E427" s="126"/>
      <c r="F427" s="59"/>
      <c r="G427" s="59"/>
      <c r="H427" s="59"/>
      <c r="I427" s="59"/>
      <c r="J427" s="59"/>
    </row>
    <row r="428" spans="3:10" ht="12.75">
      <c r="C428" s="59"/>
      <c r="D428" s="59"/>
      <c r="E428" s="126"/>
      <c r="F428" s="59"/>
      <c r="G428" s="59"/>
      <c r="H428" s="59"/>
      <c r="I428" s="59"/>
      <c r="J428" s="59"/>
    </row>
    <row r="429" spans="3:10" ht="12.75">
      <c r="C429" s="59"/>
      <c r="D429" s="59"/>
      <c r="E429" s="126"/>
      <c r="F429" s="59"/>
      <c r="G429" s="59"/>
      <c r="H429" s="59"/>
      <c r="I429" s="59"/>
      <c r="J429" s="59"/>
    </row>
    <row r="430" spans="3:10" ht="12.75">
      <c r="C430" s="59"/>
      <c r="D430" s="59"/>
      <c r="E430" s="126"/>
      <c r="F430" s="59"/>
      <c r="G430" s="59"/>
      <c r="H430" s="59"/>
      <c r="I430" s="59"/>
      <c r="J430" s="59"/>
    </row>
    <row r="431" spans="3:10" ht="12.75">
      <c r="C431" s="59"/>
      <c r="D431" s="59"/>
      <c r="E431" s="126"/>
      <c r="F431" s="59"/>
      <c r="G431" s="59"/>
      <c r="H431" s="59"/>
      <c r="I431" s="59"/>
      <c r="J431" s="59"/>
    </row>
    <row r="432" spans="3:10" ht="12.75">
      <c r="C432" s="59"/>
      <c r="D432" s="59"/>
      <c r="E432" s="126"/>
      <c r="F432" s="59"/>
      <c r="G432" s="59"/>
      <c r="H432" s="59"/>
      <c r="I432" s="59"/>
      <c r="J432" s="59"/>
    </row>
    <row r="433" spans="3:10" ht="12.75">
      <c r="C433" s="59"/>
      <c r="D433" s="59"/>
      <c r="E433" s="126"/>
      <c r="F433" s="59"/>
      <c r="G433" s="59"/>
      <c r="H433" s="59"/>
      <c r="I433" s="59"/>
      <c r="J433" s="59"/>
    </row>
    <row r="434" spans="3:10" ht="12.75">
      <c r="C434" s="59"/>
      <c r="D434" s="59"/>
      <c r="E434" s="126"/>
      <c r="F434" s="59"/>
      <c r="G434" s="59"/>
      <c r="H434" s="59"/>
      <c r="I434" s="59"/>
      <c r="J434" s="59"/>
    </row>
    <row r="435" spans="3:10" ht="12.75">
      <c r="C435" s="59"/>
      <c r="D435" s="59"/>
      <c r="E435" s="126"/>
      <c r="F435" s="59"/>
      <c r="G435" s="59"/>
      <c r="H435" s="59"/>
      <c r="I435" s="59"/>
      <c r="J435" s="59"/>
    </row>
    <row r="436" spans="3:10" ht="12.75">
      <c r="C436" s="59"/>
      <c r="D436" s="59"/>
      <c r="E436" s="126"/>
      <c r="F436" s="59"/>
      <c r="G436" s="59"/>
      <c r="H436" s="59"/>
      <c r="I436" s="59"/>
      <c r="J436" s="59"/>
    </row>
    <row r="437" spans="3:10" ht="12.75">
      <c r="C437" s="59"/>
      <c r="D437" s="59"/>
      <c r="E437" s="126"/>
      <c r="F437" s="59"/>
      <c r="G437" s="59"/>
      <c r="H437" s="59"/>
      <c r="I437" s="59"/>
      <c r="J437" s="59"/>
    </row>
    <row r="438" spans="3:10" ht="12.75">
      <c r="C438" s="59"/>
      <c r="D438" s="59"/>
      <c r="E438" s="126"/>
      <c r="F438" s="59"/>
      <c r="G438" s="59"/>
      <c r="H438" s="59"/>
      <c r="I438" s="59"/>
      <c r="J438" s="59"/>
    </row>
    <row r="439" spans="3:10" ht="12.75">
      <c r="C439" s="59"/>
      <c r="D439" s="59"/>
      <c r="E439" s="126"/>
      <c r="F439" s="59"/>
      <c r="G439" s="59"/>
      <c r="H439" s="59"/>
      <c r="I439" s="59"/>
      <c r="J439" s="59"/>
    </row>
    <row r="440" spans="3:10" ht="12.75">
      <c r="C440" s="59"/>
      <c r="D440" s="59"/>
      <c r="E440" s="126"/>
      <c r="F440" s="59"/>
      <c r="G440" s="59"/>
      <c r="H440" s="59"/>
      <c r="I440" s="59"/>
      <c r="J440" s="59"/>
    </row>
    <row r="441" spans="3:10" ht="12.75">
      <c r="C441" s="59"/>
      <c r="D441" s="59"/>
      <c r="E441" s="126"/>
      <c r="F441" s="59"/>
      <c r="G441" s="59"/>
      <c r="H441" s="59"/>
      <c r="I441" s="59"/>
      <c r="J441" s="59"/>
    </row>
    <row r="442" spans="3:10" ht="12.75">
      <c r="C442" s="59"/>
      <c r="D442" s="59"/>
      <c r="E442" s="126"/>
      <c r="F442" s="59"/>
      <c r="G442" s="59"/>
      <c r="H442" s="59"/>
      <c r="I442" s="59"/>
      <c r="J442" s="59"/>
    </row>
    <row r="443" spans="3:10" ht="12.75">
      <c r="C443" s="59"/>
      <c r="D443" s="59"/>
      <c r="E443" s="126"/>
      <c r="F443" s="59"/>
      <c r="G443" s="59"/>
      <c r="H443" s="59"/>
      <c r="I443" s="59"/>
      <c r="J443" s="59"/>
    </row>
    <row r="444" spans="3:10" ht="12.75">
      <c r="C444" s="59"/>
      <c r="D444" s="59"/>
      <c r="E444" s="126"/>
      <c r="F444" s="59"/>
      <c r="G444" s="59"/>
      <c r="H444" s="59"/>
      <c r="I444" s="59"/>
      <c r="J444" s="59"/>
    </row>
    <row r="445" spans="3:10" ht="12.75">
      <c r="C445" s="59"/>
      <c r="D445" s="59"/>
      <c r="E445" s="126"/>
      <c r="F445" s="59"/>
      <c r="G445" s="59"/>
      <c r="H445" s="59"/>
      <c r="I445" s="59"/>
      <c r="J445" s="59"/>
    </row>
    <row r="446" spans="3:10" ht="12.75">
      <c r="C446" s="59"/>
      <c r="D446" s="59"/>
      <c r="E446" s="126"/>
      <c r="F446" s="59"/>
      <c r="G446" s="59"/>
      <c r="H446" s="59"/>
      <c r="I446" s="59"/>
      <c r="J446" s="59"/>
    </row>
    <row r="447" spans="3:10" ht="12.75">
      <c r="C447" s="59"/>
      <c r="D447" s="59"/>
      <c r="E447" s="126"/>
      <c r="F447" s="59"/>
      <c r="G447" s="59"/>
      <c r="H447" s="59"/>
      <c r="I447" s="59"/>
      <c r="J447" s="59"/>
    </row>
    <row r="448" spans="3:10" ht="12.75">
      <c r="C448" s="59"/>
      <c r="D448" s="59"/>
      <c r="E448" s="126"/>
      <c r="F448" s="59"/>
      <c r="G448" s="59"/>
      <c r="H448" s="59"/>
      <c r="I448" s="59"/>
      <c r="J448" s="59"/>
    </row>
    <row r="449" spans="3:10" ht="12.75">
      <c r="C449" s="59"/>
      <c r="D449" s="59"/>
      <c r="E449" s="126"/>
      <c r="F449" s="59"/>
      <c r="G449" s="59"/>
      <c r="H449" s="59"/>
      <c r="I449" s="59"/>
      <c r="J449" s="59"/>
    </row>
    <row r="450" spans="3:10" ht="12.75">
      <c r="C450" s="59"/>
      <c r="D450" s="59"/>
      <c r="E450" s="126"/>
      <c r="F450" s="59"/>
      <c r="G450" s="59"/>
      <c r="H450" s="59"/>
      <c r="I450" s="59"/>
      <c r="J450" s="59"/>
    </row>
    <row r="451" spans="3:10" ht="12.75">
      <c r="C451" s="59"/>
      <c r="D451" s="59"/>
      <c r="E451" s="126"/>
      <c r="F451" s="59"/>
      <c r="G451" s="59"/>
      <c r="H451" s="59"/>
      <c r="I451" s="59"/>
      <c r="J451" s="59"/>
    </row>
    <row r="452" spans="3:10" ht="12.75">
      <c r="C452" s="59"/>
      <c r="D452" s="59"/>
      <c r="E452" s="126"/>
      <c r="F452" s="59"/>
      <c r="G452" s="59"/>
      <c r="H452" s="59"/>
      <c r="I452" s="59"/>
      <c r="J452" s="59"/>
    </row>
    <row r="453" spans="3:10" ht="12.75">
      <c r="C453" s="59"/>
      <c r="D453" s="59"/>
      <c r="E453" s="126"/>
      <c r="F453" s="59"/>
      <c r="G453" s="59"/>
      <c r="H453" s="59"/>
      <c r="I453" s="59"/>
      <c r="J453" s="59"/>
    </row>
    <row r="454" spans="3:10" ht="12.75">
      <c r="C454" s="59"/>
      <c r="D454" s="59"/>
      <c r="E454" s="126"/>
      <c r="F454" s="59"/>
      <c r="G454" s="59"/>
      <c r="H454" s="59"/>
      <c r="I454" s="59"/>
      <c r="J454" s="59"/>
    </row>
    <row r="455" spans="3:10" ht="12.75">
      <c r="C455" s="59"/>
      <c r="D455" s="59"/>
      <c r="E455" s="126"/>
      <c r="F455" s="59"/>
      <c r="G455" s="59"/>
      <c r="H455" s="59"/>
      <c r="I455" s="59"/>
      <c r="J455" s="59"/>
    </row>
    <row r="456" spans="3:10" ht="12.75">
      <c r="C456" s="59"/>
      <c r="D456" s="59"/>
      <c r="E456" s="126"/>
      <c r="F456" s="59"/>
      <c r="G456" s="59"/>
      <c r="H456" s="59"/>
      <c r="I456" s="59"/>
      <c r="J456" s="59"/>
    </row>
    <row r="457" spans="3:10" ht="12.75">
      <c r="C457" s="59"/>
      <c r="D457" s="59"/>
      <c r="E457" s="126"/>
      <c r="F457" s="59"/>
      <c r="G457" s="59"/>
      <c r="H457" s="59"/>
      <c r="I457" s="59"/>
      <c r="J457" s="59"/>
    </row>
    <row r="458" spans="3:10" ht="12.75">
      <c r="C458" s="59"/>
      <c r="D458" s="59"/>
      <c r="E458" s="126"/>
      <c r="F458" s="59"/>
      <c r="G458" s="59"/>
      <c r="H458" s="59"/>
      <c r="I458" s="59"/>
      <c r="J458" s="59"/>
    </row>
    <row r="459" spans="3:10" ht="12.75">
      <c r="C459" s="59"/>
      <c r="D459" s="59"/>
      <c r="E459" s="126"/>
      <c r="F459" s="59"/>
      <c r="G459" s="59"/>
      <c r="H459" s="59"/>
      <c r="I459" s="59"/>
      <c r="J459" s="59"/>
    </row>
    <row r="460" spans="3:10" ht="12.75">
      <c r="C460" s="59"/>
      <c r="D460" s="59"/>
      <c r="E460" s="126"/>
      <c r="F460" s="59"/>
      <c r="G460" s="59"/>
      <c r="H460" s="59"/>
      <c r="I460" s="59"/>
      <c r="J460" s="59"/>
    </row>
    <row r="461" spans="3:10" ht="12.75">
      <c r="C461" s="59"/>
      <c r="D461" s="59"/>
      <c r="E461" s="126"/>
      <c r="F461" s="59"/>
      <c r="G461" s="59"/>
      <c r="H461" s="59"/>
      <c r="I461" s="59"/>
      <c r="J461" s="59"/>
    </row>
    <row r="462" spans="3:10" ht="12.75">
      <c r="C462" s="59"/>
      <c r="D462" s="59"/>
      <c r="E462" s="126"/>
      <c r="F462" s="59"/>
      <c r="G462" s="59"/>
      <c r="H462" s="59"/>
      <c r="I462" s="59"/>
      <c r="J462" s="59"/>
    </row>
    <row r="463" spans="3:10" ht="12.75">
      <c r="C463" s="59"/>
      <c r="D463" s="59"/>
      <c r="E463" s="126"/>
      <c r="F463" s="59"/>
      <c r="G463" s="59"/>
      <c r="H463" s="59"/>
      <c r="I463" s="59"/>
      <c r="J463" s="59"/>
    </row>
    <row r="464" spans="3:10" ht="12.75">
      <c r="C464" s="59"/>
      <c r="D464" s="59"/>
      <c r="E464" s="126"/>
      <c r="F464" s="59"/>
      <c r="G464" s="59"/>
      <c r="H464" s="59"/>
      <c r="I464" s="59"/>
      <c r="J464" s="59"/>
    </row>
    <row r="465" spans="3:10" ht="12.75">
      <c r="C465" s="59"/>
      <c r="D465" s="59"/>
      <c r="E465" s="126"/>
      <c r="F465" s="59"/>
      <c r="G465" s="59"/>
      <c r="H465" s="59"/>
      <c r="I465" s="59"/>
      <c r="J465" s="59"/>
    </row>
    <row r="466" spans="3:10" ht="12.75">
      <c r="C466" s="59"/>
      <c r="D466" s="59"/>
      <c r="E466" s="126"/>
      <c r="F466" s="59"/>
      <c r="G466" s="59"/>
      <c r="H466" s="59"/>
      <c r="I466" s="59"/>
      <c r="J466" s="59"/>
    </row>
    <row r="467" spans="3:10" ht="12.75">
      <c r="C467" s="59"/>
      <c r="D467" s="59"/>
      <c r="E467" s="126"/>
      <c r="F467" s="59"/>
      <c r="G467" s="59"/>
      <c r="H467" s="59"/>
      <c r="I467" s="59"/>
      <c r="J467" s="59"/>
    </row>
    <row r="468" spans="3:10" ht="12.75">
      <c r="C468" s="59"/>
      <c r="D468" s="59"/>
      <c r="E468" s="126"/>
      <c r="F468" s="59"/>
      <c r="G468" s="59"/>
      <c r="H468" s="59"/>
      <c r="I468" s="59"/>
      <c r="J468" s="59"/>
    </row>
    <row r="469" spans="3:10" ht="12.75">
      <c r="C469" s="59"/>
      <c r="D469" s="59"/>
      <c r="E469" s="126"/>
      <c r="F469" s="59"/>
      <c r="G469" s="59"/>
      <c r="H469" s="59"/>
      <c r="I469" s="59"/>
      <c r="J469" s="59"/>
    </row>
    <row r="470" spans="3:10" ht="12.75">
      <c r="C470" s="59"/>
      <c r="D470" s="59"/>
      <c r="E470" s="126"/>
      <c r="F470" s="59"/>
      <c r="G470" s="59"/>
      <c r="H470" s="59"/>
      <c r="I470" s="59"/>
      <c r="J470" s="59"/>
    </row>
    <row r="471" spans="3:10" ht="12.75">
      <c r="C471" s="59"/>
      <c r="D471" s="59"/>
      <c r="E471" s="126"/>
      <c r="F471" s="59"/>
      <c r="G471" s="59"/>
      <c r="H471" s="59"/>
      <c r="I471" s="59"/>
      <c r="J471" s="59"/>
    </row>
    <row r="472" spans="3:10" ht="12.75">
      <c r="C472" s="59"/>
      <c r="D472" s="59"/>
      <c r="E472" s="126"/>
      <c r="F472" s="59"/>
      <c r="G472" s="59"/>
      <c r="H472" s="59"/>
      <c r="I472" s="59"/>
      <c r="J472" s="59"/>
    </row>
    <row r="473" spans="3:10" ht="12.75">
      <c r="C473" s="59"/>
      <c r="D473" s="59"/>
      <c r="E473" s="126"/>
      <c r="F473" s="59"/>
      <c r="G473" s="59"/>
      <c r="H473" s="59"/>
      <c r="I473" s="59"/>
      <c r="J473" s="59"/>
    </row>
    <row r="474" spans="3:10" ht="12.75">
      <c r="C474" s="59"/>
      <c r="D474" s="59"/>
      <c r="E474" s="126"/>
      <c r="F474" s="59"/>
      <c r="G474" s="59"/>
      <c r="H474" s="59"/>
      <c r="I474" s="59"/>
      <c r="J474" s="59"/>
    </row>
    <row r="475" spans="3:10" ht="12.75">
      <c r="C475" s="59"/>
      <c r="D475" s="59"/>
      <c r="E475" s="126"/>
      <c r="F475" s="59"/>
      <c r="G475" s="59"/>
      <c r="H475" s="59"/>
      <c r="I475" s="59"/>
      <c r="J475" s="59"/>
    </row>
    <row r="476" spans="3:10" ht="12.75">
      <c r="C476" s="59"/>
      <c r="D476" s="59"/>
      <c r="E476" s="126"/>
      <c r="F476" s="59"/>
      <c r="G476" s="59"/>
      <c r="H476" s="59"/>
      <c r="I476" s="59"/>
      <c r="J476" s="59"/>
    </row>
    <row r="477" spans="3:10" ht="12.75">
      <c r="C477" s="59"/>
      <c r="D477" s="59"/>
      <c r="E477" s="126"/>
      <c r="F477" s="59"/>
      <c r="G477" s="59"/>
      <c r="H477" s="59"/>
      <c r="I477" s="59"/>
      <c r="J477" s="59"/>
    </row>
    <row r="478" spans="3:10" ht="12.75">
      <c r="C478" s="59"/>
      <c r="D478" s="59"/>
      <c r="E478" s="126"/>
      <c r="F478" s="59"/>
      <c r="G478" s="59"/>
      <c r="H478" s="59"/>
      <c r="I478" s="59"/>
      <c r="J478" s="59"/>
    </row>
    <row r="479" spans="3:10" ht="12.75">
      <c r="C479" s="59"/>
      <c r="D479" s="59"/>
      <c r="E479" s="126"/>
      <c r="F479" s="59"/>
      <c r="G479" s="59"/>
      <c r="H479" s="59"/>
      <c r="I479" s="59"/>
      <c r="J479" s="59"/>
    </row>
    <row r="480" spans="3:10" ht="12.75">
      <c r="C480" s="59"/>
      <c r="D480" s="59"/>
      <c r="E480" s="126"/>
      <c r="F480" s="59"/>
      <c r="G480" s="59"/>
      <c r="H480" s="59"/>
      <c r="I480" s="59"/>
      <c r="J480" s="59"/>
    </row>
    <row r="481" spans="3:10" ht="12.75">
      <c r="C481" s="59"/>
      <c r="D481" s="59"/>
      <c r="E481" s="126"/>
      <c r="F481" s="59"/>
      <c r="G481" s="59"/>
      <c r="H481" s="59"/>
      <c r="I481" s="59"/>
      <c r="J481" s="59"/>
    </row>
    <row r="482" spans="3:10" ht="12.75">
      <c r="C482" s="59"/>
      <c r="D482" s="59"/>
      <c r="E482" s="126"/>
      <c r="F482" s="59"/>
      <c r="G482" s="59"/>
      <c r="H482" s="59"/>
      <c r="I482" s="59"/>
      <c r="J482" s="59"/>
    </row>
    <row r="483" spans="3:10" ht="12.75">
      <c r="C483" s="59"/>
      <c r="D483" s="59"/>
      <c r="E483" s="126"/>
      <c r="F483" s="59"/>
      <c r="G483" s="59"/>
      <c r="H483" s="59"/>
      <c r="I483" s="59"/>
      <c r="J483" s="59"/>
    </row>
    <row r="484" spans="3:10" ht="12.75">
      <c r="C484" s="59"/>
      <c r="D484" s="59"/>
      <c r="E484" s="126"/>
      <c r="F484" s="59"/>
      <c r="G484" s="59"/>
      <c r="H484" s="59"/>
      <c r="I484" s="59"/>
      <c r="J484" s="59"/>
    </row>
    <row r="485" spans="3:10" ht="12.75">
      <c r="C485" s="59"/>
      <c r="D485" s="59"/>
      <c r="E485" s="126"/>
      <c r="F485" s="59"/>
      <c r="G485" s="59"/>
      <c r="H485" s="59"/>
      <c r="I485" s="59"/>
      <c r="J485" s="59"/>
    </row>
    <row r="486" spans="3:10" ht="12.75">
      <c r="C486" s="59"/>
      <c r="D486" s="59"/>
      <c r="E486" s="126"/>
      <c r="F486" s="59"/>
      <c r="G486" s="59"/>
      <c r="H486" s="59"/>
      <c r="I486" s="59"/>
      <c r="J486" s="59"/>
    </row>
    <row r="487" spans="3:10" ht="12.75">
      <c r="C487" s="59"/>
      <c r="D487" s="59"/>
      <c r="E487" s="126"/>
      <c r="F487" s="59"/>
      <c r="G487" s="59"/>
      <c r="H487" s="59"/>
      <c r="I487" s="59"/>
      <c r="J487" s="59"/>
    </row>
    <row r="488" spans="3:10" ht="12.75">
      <c r="C488" s="59"/>
      <c r="D488" s="59"/>
      <c r="E488" s="126"/>
      <c r="F488" s="59"/>
      <c r="G488" s="59"/>
      <c r="H488" s="59"/>
      <c r="I488" s="59"/>
      <c r="J488" s="59"/>
    </row>
    <row r="489" spans="3:10" ht="12.75">
      <c r="C489" s="59"/>
      <c r="D489" s="59"/>
      <c r="E489" s="126"/>
      <c r="F489" s="59"/>
      <c r="G489" s="59"/>
      <c r="H489" s="59"/>
      <c r="I489" s="59"/>
      <c r="J489" s="59"/>
    </row>
    <row r="490" spans="3:10" ht="12.75">
      <c r="C490" s="59"/>
      <c r="D490" s="59"/>
      <c r="E490" s="126"/>
      <c r="F490" s="59"/>
      <c r="G490" s="59"/>
      <c r="H490" s="59"/>
      <c r="I490" s="59"/>
      <c r="J490" s="59"/>
    </row>
    <row r="491" spans="3:10" ht="12.75">
      <c r="C491" s="59"/>
      <c r="D491" s="59"/>
      <c r="E491" s="126"/>
      <c r="F491" s="59"/>
      <c r="G491" s="59"/>
      <c r="H491" s="59"/>
      <c r="I491" s="59"/>
      <c r="J491" s="59"/>
    </row>
    <row r="492" spans="3:10" ht="12.75">
      <c r="C492" s="59"/>
      <c r="D492" s="59"/>
      <c r="E492" s="126"/>
      <c r="F492" s="59"/>
      <c r="G492" s="59"/>
      <c r="H492" s="59"/>
      <c r="I492" s="59"/>
      <c r="J492" s="59"/>
    </row>
    <row r="493" spans="3:10" ht="12.75">
      <c r="C493" s="59"/>
      <c r="D493" s="59"/>
      <c r="E493" s="126"/>
      <c r="F493" s="59"/>
      <c r="G493" s="59"/>
      <c r="H493" s="59"/>
      <c r="I493" s="59"/>
      <c r="J493" s="59"/>
    </row>
    <row r="494" spans="3:10" ht="12.75">
      <c r="C494" s="59"/>
      <c r="D494" s="59"/>
      <c r="E494" s="126"/>
      <c r="F494" s="59"/>
      <c r="G494" s="59"/>
      <c r="H494" s="59"/>
      <c r="I494" s="59"/>
      <c r="J494" s="59"/>
    </row>
    <row r="495" spans="3:10" ht="12.75">
      <c r="C495" s="59"/>
      <c r="D495" s="59"/>
      <c r="E495" s="126"/>
      <c r="F495" s="59"/>
      <c r="G495" s="59"/>
      <c r="H495" s="59"/>
      <c r="I495" s="59"/>
      <c r="J495" s="59"/>
    </row>
    <row r="496" spans="3:10" ht="12.75">
      <c r="C496" s="59"/>
      <c r="D496" s="59"/>
      <c r="E496" s="126"/>
      <c r="F496" s="59"/>
      <c r="G496" s="59"/>
      <c r="H496" s="59"/>
      <c r="I496" s="59"/>
      <c r="J496" s="59"/>
    </row>
    <row r="497" spans="3:10" ht="12.75">
      <c r="C497" s="59"/>
      <c r="D497" s="59"/>
      <c r="E497" s="126"/>
      <c r="F497" s="59"/>
      <c r="G497" s="59"/>
      <c r="H497" s="59"/>
      <c r="I497" s="59"/>
      <c r="J497" s="59"/>
    </row>
    <row r="498" spans="3:10" ht="12.75">
      <c r="C498" s="59"/>
      <c r="D498" s="59"/>
      <c r="E498" s="126"/>
      <c r="F498" s="59"/>
      <c r="G498" s="59"/>
      <c r="H498" s="59"/>
      <c r="I498" s="59"/>
      <c r="J498" s="59"/>
    </row>
    <row r="499" spans="3:10" ht="12.75">
      <c r="C499" s="59"/>
      <c r="D499" s="59"/>
      <c r="E499" s="126"/>
      <c r="F499" s="59"/>
      <c r="G499" s="59"/>
      <c r="H499" s="59"/>
      <c r="I499" s="59"/>
      <c r="J499" s="59"/>
    </row>
    <row r="500" spans="3:10" ht="12.75">
      <c r="C500" s="59"/>
      <c r="D500" s="59"/>
      <c r="E500" s="126"/>
      <c r="F500" s="59"/>
      <c r="G500" s="59"/>
      <c r="H500" s="59"/>
      <c r="I500" s="59"/>
      <c r="J500" s="59"/>
    </row>
    <row r="501" spans="3:10" ht="12.75">
      <c r="C501" s="59"/>
      <c r="D501" s="59"/>
      <c r="E501" s="126"/>
      <c r="F501" s="59"/>
      <c r="G501" s="59"/>
      <c r="H501" s="59"/>
      <c r="I501" s="59"/>
      <c r="J501" s="59"/>
    </row>
    <row r="502" spans="3:10" ht="12.75">
      <c r="C502" s="59"/>
      <c r="D502" s="59"/>
      <c r="E502" s="126"/>
      <c r="F502" s="59"/>
      <c r="G502" s="59"/>
      <c r="H502" s="59"/>
      <c r="I502" s="59"/>
      <c r="J502" s="59"/>
    </row>
    <row r="503" spans="3:10" ht="12.75">
      <c r="C503" s="59"/>
      <c r="D503" s="59"/>
      <c r="E503" s="126"/>
      <c r="F503" s="59"/>
      <c r="G503" s="59"/>
      <c r="H503" s="59"/>
      <c r="I503" s="59"/>
      <c r="J503" s="59"/>
    </row>
    <row r="504" spans="3:10" ht="12.75">
      <c r="C504" s="59"/>
      <c r="D504" s="59"/>
      <c r="E504" s="126"/>
      <c r="F504" s="59"/>
      <c r="G504" s="59"/>
      <c r="H504" s="59"/>
      <c r="I504" s="59"/>
      <c r="J504" s="59"/>
    </row>
    <row r="505" spans="3:10" ht="12.75">
      <c r="C505" s="59"/>
      <c r="D505" s="59"/>
      <c r="E505" s="126"/>
      <c r="F505" s="59"/>
      <c r="G505" s="59"/>
      <c r="H505" s="59"/>
      <c r="I505" s="59"/>
      <c r="J505" s="59"/>
    </row>
    <row r="506" spans="3:10" ht="12.75">
      <c r="C506" s="59"/>
      <c r="D506" s="59"/>
      <c r="E506" s="126"/>
      <c r="F506" s="59"/>
      <c r="G506" s="59"/>
      <c r="H506" s="59"/>
      <c r="I506" s="59"/>
      <c r="J506" s="59"/>
    </row>
    <row r="507" spans="3:10" ht="12.75">
      <c r="C507" s="59"/>
      <c r="D507" s="59"/>
      <c r="E507" s="126"/>
      <c r="F507" s="59"/>
      <c r="G507" s="59"/>
      <c r="H507" s="59"/>
      <c r="I507" s="59"/>
      <c r="J507" s="59"/>
    </row>
    <row r="508" spans="3:10" ht="12.75">
      <c r="C508" s="59"/>
      <c r="D508" s="59"/>
      <c r="E508" s="126"/>
      <c r="F508" s="59"/>
      <c r="G508" s="59"/>
      <c r="H508" s="59"/>
      <c r="I508" s="59"/>
      <c r="J508" s="59"/>
    </row>
    <row r="509" spans="3:10" ht="12.75">
      <c r="C509" s="59"/>
      <c r="D509" s="59"/>
      <c r="E509" s="126"/>
      <c r="F509" s="59"/>
      <c r="G509" s="59"/>
      <c r="H509" s="59"/>
      <c r="I509" s="59"/>
      <c r="J509" s="59"/>
    </row>
    <row r="510" spans="3:10" ht="12.75">
      <c r="C510" s="59"/>
      <c r="D510" s="59"/>
      <c r="E510" s="126"/>
      <c r="F510" s="59"/>
      <c r="G510" s="59"/>
      <c r="H510" s="59"/>
      <c r="I510" s="59"/>
      <c r="J510" s="59"/>
    </row>
    <row r="511" spans="3:10" ht="12.75">
      <c r="C511" s="59"/>
      <c r="D511" s="59"/>
      <c r="E511" s="126"/>
      <c r="F511" s="59"/>
      <c r="G511" s="59"/>
      <c r="H511" s="59"/>
      <c r="I511" s="59"/>
      <c r="J511" s="59"/>
    </row>
    <row r="512" spans="3:10" ht="12.75">
      <c r="C512" s="59"/>
      <c r="D512" s="59"/>
      <c r="E512" s="126"/>
      <c r="F512" s="59"/>
      <c r="G512" s="59"/>
      <c r="H512" s="59"/>
      <c r="I512" s="59"/>
      <c r="J512" s="59"/>
    </row>
    <row r="513" spans="3:10" ht="12.75">
      <c r="C513" s="59"/>
      <c r="D513" s="59"/>
      <c r="E513" s="126"/>
      <c r="F513" s="59"/>
      <c r="G513" s="59"/>
      <c r="H513" s="59"/>
      <c r="I513" s="59"/>
      <c r="J513" s="59"/>
    </row>
    <row r="514" spans="3:10" ht="12.75">
      <c r="C514" s="59"/>
      <c r="D514" s="59"/>
      <c r="E514" s="126"/>
      <c r="F514" s="59"/>
      <c r="G514" s="59"/>
      <c r="H514" s="59"/>
      <c r="I514" s="59"/>
      <c r="J514" s="59"/>
    </row>
    <row r="515" spans="3:10" ht="12.75">
      <c r="C515" s="59"/>
      <c r="D515" s="59"/>
      <c r="E515" s="126"/>
      <c r="F515" s="59"/>
      <c r="G515" s="59"/>
      <c r="H515" s="59"/>
      <c r="I515" s="59"/>
      <c r="J515" s="59"/>
    </row>
    <row r="516" spans="3:10" ht="12.75">
      <c r="C516" s="59"/>
      <c r="D516" s="59"/>
      <c r="E516" s="126"/>
      <c r="F516" s="59"/>
      <c r="G516" s="59"/>
      <c r="H516" s="59"/>
      <c r="I516" s="59"/>
      <c r="J516" s="59"/>
    </row>
    <row r="517" spans="3:10" ht="12.75">
      <c r="C517" s="59"/>
      <c r="D517" s="59"/>
      <c r="E517" s="126"/>
      <c r="F517" s="59"/>
      <c r="G517" s="59"/>
      <c r="H517" s="59"/>
      <c r="I517" s="59"/>
      <c r="J517" s="59"/>
    </row>
    <row r="518" spans="3:10" ht="12.75">
      <c r="C518" s="59"/>
      <c r="D518" s="59"/>
      <c r="E518" s="126"/>
      <c r="F518" s="59"/>
      <c r="G518" s="59"/>
      <c r="H518" s="59"/>
      <c r="I518" s="59"/>
      <c r="J518" s="59"/>
    </row>
    <row r="519" spans="3:10" ht="12.75">
      <c r="C519" s="59"/>
      <c r="D519" s="59"/>
      <c r="E519" s="126"/>
      <c r="F519" s="59"/>
      <c r="G519" s="59"/>
      <c r="H519" s="59"/>
      <c r="I519" s="59"/>
      <c r="J519" s="59"/>
    </row>
    <row r="520" spans="3:10" ht="12.75">
      <c r="C520" s="59"/>
      <c r="D520" s="59"/>
      <c r="E520" s="126"/>
      <c r="F520" s="59"/>
      <c r="G520" s="59"/>
      <c r="H520" s="59"/>
      <c r="I520" s="59"/>
      <c r="J520" s="59"/>
    </row>
    <row r="521" spans="3:10" ht="12.75">
      <c r="C521" s="59"/>
      <c r="D521" s="59"/>
      <c r="E521" s="126"/>
      <c r="F521" s="59"/>
      <c r="G521" s="59"/>
      <c r="H521" s="59"/>
      <c r="I521" s="59"/>
      <c r="J521" s="59"/>
    </row>
    <row r="522" spans="3:10" ht="12.75">
      <c r="C522" s="59"/>
      <c r="D522" s="59"/>
      <c r="E522" s="126"/>
      <c r="F522" s="59"/>
      <c r="G522" s="59"/>
      <c r="H522" s="59"/>
      <c r="I522" s="59"/>
      <c r="J522" s="59"/>
    </row>
    <row r="523" spans="3:10" ht="12.75">
      <c r="C523" s="59"/>
      <c r="D523" s="59"/>
      <c r="E523" s="126"/>
      <c r="F523" s="59"/>
      <c r="G523" s="59"/>
      <c r="H523" s="59"/>
      <c r="I523" s="59"/>
      <c r="J523" s="59"/>
    </row>
    <row r="524" spans="3:10" ht="12.75">
      <c r="C524" s="59"/>
      <c r="D524" s="59"/>
      <c r="E524" s="126"/>
      <c r="F524" s="59"/>
      <c r="G524" s="59"/>
      <c r="H524" s="59"/>
      <c r="I524" s="59"/>
      <c r="J524" s="59"/>
    </row>
    <row r="525" spans="3:10" ht="12.75">
      <c r="C525" s="59"/>
      <c r="D525" s="59"/>
      <c r="E525" s="126"/>
      <c r="F525" s="59"/>
      <c r="G525" s="59"/>
      <c r="H525" s="59"/>
      <c r="I525" s="59"/>
      <c r="J525" s="59"/>
    </row>
    <row r="526" spans="3:10" ht="12.75">
      <c r="C526" s="59"/>
      <c r="D526" s="59"/>
      <c r="E526" s="126"/>
      <c r="F526" s="59"/>
      <c r="G526" s="59"/>
      <c r="H526" s="59"/>
      <c r="I526" s="59"/>
      <c r="J526" s="59"/>
    </row>
    <row r="527" spans="3:10" ht="12.75">
      <c r="C527" s="59"/>
      <c r="D527" s="59"/>
      <c r="E527" s="126"/>
      <c r="F527" s="59"/>
      <c r="G527" s="59"/>
      <c r="H527" s="59"/>
      <c r="I527" s="59"/>
      <c r="J527" s="59"/>
    </row>
    <row r="528" spans="3:10" ht="12.75">
      <c r="C528" s="59"/>
      <c r="D528" s="59"/>
      <c r="E528" s="126"/>
      <c r="F528" s="59"/>
      <c r="G528" s="59"/>
      <c r="H528" s="59"/>
      <c r="I528" s="59"/>
      <c r="J528" s="59"/>
    </row>
    <row r="529" spans="3:10" ht="12.75">
      <c r="C529" s="59"/>
      <c r="D529" s="59"/>
      <c r="E529" s="126"/>
      <c r="F529" s="59"/>
      <c r="G529" s="59"/>
      <c r="H529" s="59"/>
      <c r="I529" s="59"/>
      <c r="J529" s="59"/>
    </row>
    <row r="530" spans="3:10" ht="12.75">
      <c r="C530" s="59"/>
      <c r="D530" s="59"/>
      <c r="E530" s="126"/>
      <c r="F530" s="59"/>
      <c r="G530" s="59"/>
      <c r="H530" s="59"/>
      <c r="I530" s="59"/>
      <c r="J530" s="59"/>
    </row>
    <row r="531" spans="3:10" ht="12.75">
      <c r="C531" s="59"/>
      <c r="D531" s="59"/>
      <c r="E531" s="126"/>
      <c r="F531" s="59"/>
      <c r="G531" s="59"/>
      <c r="H531" s="59"/>
      <c r="I531" s="59"/>
      <c r="J531" s="59"/>
    </row>
    <row r="532" spans="3:10" ht="12.75">
      <c r="C532" s="59"/>
      <c r="D532" s="59"/>
      <c r="E532" s="126"/>
      <c r="F532" s="59"/>
      <c r="G532" s="59"/>
      <c r="H532" s="59"/>
      <c r="I532" s="59"/>
      <c r="J532" s="59"/>
    </row>
    <row r="533" spans="3:10" ht="12.75">
      <c r="C533" s="59"/>
      <c r="D533" s="59"/>
      <c r="E533" s="126"/>
      <c r="F533" s="59"/>
      <c r="G533" s="59"/>
      <c r="H533" s="59"/>
      <c r="I533" s="59"/>
      <c r="J533" s="59"/>
    </row>
    <row r="534" spans="3:10" ht="12.75">
      <c r="C534" s="59"/>
      <c r="D534" s="59"/>
      <c r="E534" s="126"/>
      <c r="F534" s="59"/>
      <c r="G534" s="59"/>
      <c r="H534" s="59"/>
      <c r="I534" s="59"/>
      <c r="J534" s="59"/>
    </row>
    <row r="535" spans="3:10" ht="12.75">
      <c r="C535" s="59"/>
      <c r="D535" s="59"/>
      <c r="E535" s="126"/>
      <c r="F535" s="59"/>
      <c r="G535" s="59"/>
      <c r="H535" s="59"/>
      <c r="I535" s="59"/>
      <c r="J535" s="59"/>
    </row>
    <row r="536" spans="3:10" ht="12.75">
      <c r="C536" s="59"/>
      <c r="D536" s="59"/>
      <c r="E536" s="126"/>
      <c r="F536" s="59"/>
      <c r="G536" s="59"/>
      <c r="H536" s="59"/>
      <c r="I536" s="59"/>
      <c r="J536" s="59"/>
    </row>
    <row r="537" spans="3:10" ht="12.75">
      <c r="C537" s="59"/>
      <c r="D537" s="59"/>
      <c r="E537" s="126"/>
      <c r="F537" s="59"/>
      <c r="G537" s="59"/>
      <c r="H537" s="59"/>
      <c r="I537" s="59"/>
      <c r="J537" s="59"/>
    </row>
    <row r="538" spans="3:10" ht="12.75">
      <c r="C538" s="59"/>
      <c r="D538" s="59"/>
      <c r="E538" s="126"/>
      <c r="F538" s="59"/>
      <c r="G538" s="59"/>
      <c r="H538" s="59"/>
      <c r="I538" s="59"/>
      <c r="J538" s="59"/>
    </row>
    <row r="539" spans="3:10" ht="12.75">
      <c r="C539" s="59"/>
      <c r="D539" s="59"/>
      <c r="E539" s="126"/>
      <c r="F539" s="59"/>
      <c r="G539" s="59"/>
      <c r="H539" s="59"/>
      <c r="I539" s="59"/>
      <c r="J539" s="59"/>
    </row>
    <row r="540" spans="3:10" ht="12.75">
      <c r="C540" s="59"/>
      <c r="D540" s="59"/>
      <c r="E540" s="126"/>
      <c r="F540" s="59"/>
      <c r="G540" s="59"/>
      <c r="H540" s="59"/>
      <c r="I540" s="59"/>
      <c r="J540" s="59"/>
    </row>
    <row r="541" spans="3:10" ht="12.75">
      <c r="C541" s="59"/>
      <c r="D541" s="59"/>
      <c r="E541" s="126"/>
      <c r="F541" s="59"/>
      <c r="G541" s="59"/>
      <c r="H541" s="59"/>
      <c r="I541" s="59"/>
      <c r="J541" s="59"/>
    </row>
    <row r="542" spans="3:10" ht="12.75">
      <c r="C542" s="59"/>
      <c r="D542" s="59"/>
      <c r="E542" s="126"/>
      <c r="F542" s="59"/>
      <c r="G542" s="59"/>
      <c r="H542" s="59"/>
      <c r="I542" s="59"/>
      <c r="J542" s="59"/>
    </row>
    <row r="543" spans="3:10" ht="12.75">
      <c r="C543" s="59"/>
      <c r="D543" s="59"/>
      <c r="E543" s="126"/>
      <c r="F543" s="59"/>
      <c r="G543" s="59"/>
      <c r="H543" s="59"/>
      <c r="I543" s="59"/>
      <c r="J543" s="59"/>
    </row>
    <row r="544" spans="3:10" ht="12.75">
      <c r="C544" s="59"/>
      <c r="D544" s="59"/>
      <c r="E544" s="126"/>
      <c r="F544" s="59"/>
      <c r="G544" s="59"/>
      <c r="H544" s="59"/>
      <c r="I544" s="59"/>
      <c r="J544" s="59"/>
    </row>
    <row r="545" spans="3:10" ht="12.75">
      <c r="C545" s="59"/>
      <c r="D545" s="59"/>
      <c r="E545" s="126"/>
      <c r="F545" s="59"/>
      <c r="G545" s="59"/>
      <c r="H545" s="59"/>
      <c r="I545" s="59"/>
      <c r="J545" s="59"/>
    </row>
    <row r="546" spans="3:10" ht="12.75">
      <c r="C546" s="59"/>
      <c r="D546" s="59"/>
      <c r="E546" s="126"/>
      <c r="F546" s="59"/>
      <c r="G546" s="59"/>
      <c r="H546" s="59"/>
      <c r="I546" s="59"/>
      <c r="J546" s="59"/>
    </row>
    <row r="547" spans="3:10" ht="12.75">
      <c r="C547" s="59"/>
      <c r="D547" s="59"/>
      <c r="E547" s="126"/>
      <c r="F547" s="59"/>
      <c r="G547" s="59"/>
      <c r="H547" s="59"/>
      <c r="I547" s="59"/>
      <c r="J547" s="59"/>
    </row>
    <row r="548" spans="3:10" ht="12.75">
      <c r="C548" s="59"/>
      <c r="D548" s="59"/>
      <c r="E548" s="126"/>
      <c r="F548" s="59"/>
      <c r="G548" s="59"/>
      <c r="H548" s="59"/>
      <c r="I548" s="59"/>
      <c r="J548" s="59"/>
    </row>
    <row r="549" spans="3:10" ht="12.75">
      <c r="C549" s="59"/>
      <c r="D549" s="59"/>
      <c r="E549" s="126"/>
      <c r="F549" s="59"/>
      <c r="G549" s="59"/>
      <c r="H549" s="59"/>
      <c r="I549" s="59"/>
      <c r="J549" s="59"/>
    </row>
    <row r="550" spans="3:10" ht="12.75">
      <c r="C550" s="59"/>
      <c r="D550" s="59"/>
      <c r="E550" s="126"/>
      <c r="F550" s="59"/>
      <c r="G550" s="59"/>
      <c r="H550" s="59"/>
      <c r="I550" s="59"/>
      <c r="J550" s="59"/>
    </row>
    <row r="551" spans="3:10" ht="12.75">
      <c r="C551" s="59"/>
      <c r="D551" s="59"/>
      <c r="E551" s="126"/>
      <c r="F551" s="59"/>
      <c r="G551" s="59"/>
      <c r="H551" s="59"/>
      <c r="I551" s="59"/>
      <c r="J551" s="59"/>
    </row>
    <row r="552" spans="3:10" ht="12.75">
      <c r="C552" s="59"/>
      <c r="D552" s="59"/>
      <c r="E552" s="126"/>
      <c r="F552" s="59"/>
      <c r="G552" s="59"/>
      <c r="H552" s="59"/>
      <c r="I552" s="59"/>
      <c r="J552" s="59"/>
    </row>
    <row r="553" spans="3:10" ht="12.75">
      <c r="C553" s="59"/>
      <c r="D553" s="59"/>
      <c r="E553" s="126"/>
      <c r="F553" s="59"/>
      <c r="G553" s="59"/>
      <c r="H553" s="59"/>
      <c r="I553" s="59"/>
      <c r="J553" s="59"/>
    </row>
    <row r="554" spans="3:10" ht="12.75">
      <c r="C554" s="59"/>
      <c r="D554" s="59"/>
      <c r="E554" s="126"/>
      <c r="F554" s="59"/>
      <c r="G554" s="59"/>
      <c r="H554" s="59"/>
      <c r="I554" s="59"/>
      <c r="J554" s="59"/>
    </row>
    <row r="555" spans="3:10" ht="12.75">
      <c r="C555" s="59"/>
      <c r="D555" s="59"/>
      <c r="E555" s="126"/>
      <c r="F555" s="59"/>
      <c r="G555" s="59"/>
      <c r="H555" s="59"/>
      <c r="I555" s="59"/>
      <c r="J555" s="59"/>
    </row>
    <row r="556" spans="3:10" ht="12.75">
      <c r="C556" s="59"/>
      <c r="D556" s="59"/>
      <c r="E556" s="126"/>
      <c r="F556" s="59"/>
      <c r="G556" s="59"/>
      <c r="H556" s="59"/>
      <c r="I556" s="59"/>
      <c r="J556" s="59"/>
    </row>
    <row r="557" spans="3:10" ht="12.75">
      <c r="C557" s="59"/>
      <c r="D557" s="59"/>
      <c r="E557" s="126"/>
      <c r="F557" s="59"/>
      <c r="G557" s="59"/>
      <c r="H557" s="59"/>
      <c r="I557" s="59"/>
      <c r="J557" s="59"/>
    </row>
    <row r="558" spans="3:10" ht="12.75">
      <c r="C558" s="59"/>
      <c r="D558" s="59"/>
      <c r="E558" s="126"/>
      <c r="F558" s="59"/>
      <c r="G558" s="59"/>
      <c r="H558" s="59"/>
      <c r="I558" s="59"/>
      <c r="J558" s="59"/>
    </row>
    <row r="559" spans="3:10" ht="12.75">
      <c r="C559" s="59"/>
      <c r="D559" s="59"/>
      <c r="E559" s="126"/>
      <c r="F559" s="59"/>
      <c r="G559" s="59"/>
      <c r="H559" s="59"/>
      <c r="I559" s="59"/>
      <c r="J559" s="59"/>
    </row>
    <row r="560" spans="3:10" ht="12.75">
      <c r="C560" s="59"/>
      <c r="D560" s="59"/>
      <c r="E560" s="126"/>
      <c r="F560" s="59"/>
      <c r="G560" s="59"/>
      <c r="H560" s="59"/>
      <c r="I560" s="59"/>
      <c r="J560" s="59"/>
    </row>
    <row r="561" spans="3:10" ht="12.75">
      <c r="C561" s="59"/>
      <c r="D561" s="59"/>
      <c r="E561" s="126"/>
      <c r="F561" s="59"/>
      <c r="G561" s="59"/>
      <c r="H561" s="59"/>
      <c r="I561" s="59"/>
      <c r="J561" s="59"/>
    </row>
    <row r="562" spans="3:10" ht="12.75">
      <c r="C562" s="59"/>
      <c r="D562" s="59"/>
      <c r="E562" s="126"/>
      <c r="F562" s="59"/>
      <c r="G562" s="59"/>
      <c r="H562" s="59"/>
      <c r="I562" s="59"/>
      <c r="J562" s="59"/>
    </row>
    <row r="563" spans="3:10" ht="12.75">
      <c r="C563" s="59"/>
      <c r="D563" s="59"/>
      <c r="E563" s="126"/>
      <c r="F563" s="59"/>
      <c r="G563" s="59"/>
      <c r="H563" s="59"/>
      <c r="I563" s="59"/>
      <c r="J563" s="59"/>
    </row>
    <row r="564" spans="3:10" ht="12.75">
      <c r="C564" s="59"/>
      <c r="D564" s="59"/>
      <c r="E564" s="126"/>
      <c r="F564" s="59"/>
      <c r="G564" s="59"/>
      <c r="H564" s="59"/>
      <c r="I564" s="59"/>
      <c r="J564" s="59"/>
    </row>
    <row r="565" spans="3:10" ht="12.75">
      <c r="C565" s="59"/>
      <c r="D565" s="59"/>
      <c r="E565" s="126"/>
      <c r="F565" s="59"/>
      <c r="G565" s="59"/>
      <c r="H565" s="59"/>
      <c r="I565" s="59"/>
      <c r="J565" s="59"/>
    </row>
    <row r="566" spans="3:10" ht="12.75">
      <c r="C566" s="59"/>
      <c r="D566" s="59"/>
      <c r="E566" s="126"/>
      <c r="F566" s="59"/>
      <c r="G566" s="59"/>
      <c r="H566" s="59"/>
      <c r="I566" s="59"/>
      <c r="J566" s="59"/>
    </row>
    <row r="567" spans="3:10" ht="12.75">
      <c r="C567" s="59"/>
      <c r="D567" s="59"/>
      <c r="E567" s="126"/>
      <c r="F567" s="59"/>
      <c r="G567" s="59"/>
      <c r="H567" s="59"/>
      <c r="I567" s="59"/>
      <c r="J567" s="59"/>
    </row>
    <row r="568" spans="3:10" ht="12.75">
      <c r="C568" s="59"/>
      <c r="D568" s="59"/>
      <c r="E568" s="126"/>
      <c r="F568" s="59"/>
      <c r="G568" s="59"/>
      <c r="H568" s="59"/>
      <c r="I568" s="59"/>
      <c r="J568" s="59"/>
    </row>
    <row r="569" spans="3:10" ht="12.75">
      <c r="C569" s="59"/>
      <c r="D569" s="59"/>
      <c r="E569" s="126"/>
      <c r="F569" s="59"/>
      <c r="G569" s="59"/>
      <c r="H569" s="59"/>
      <c r="I569" s="59"/>
      <c r="J569" s="59"/>
    </row>
    <row r="570" spans="3:10" ht="12.75">
      <c r="C570" s="59"/>
      <c r="D570" s="59"/>
      <c r="E570" s="126"/>
      <c r="F570" s="59"/>
      <c r="G570" s="59"/>
      <c r="H570" s="59"/>
      <c r="I570" s="59"/>
      <c r="J570" s="59"/>
    </row>
    <row r="571" spans="3:10" ht="12.75">
      <c r="C571" s="59"/>
      <c r="D571" s="59"/>
      <c r="E571" s="126"/>
      <c r="F571" s="59"/>
      <c r="G571" s="59"/>
      <c r="H571" s="59"/>
      <c r="I571" s="59"/>
      <c r="J571" s="59"/>
    </row>
    <row r="572" spans="3:10" ht="12.75">
      <c r="C572" s="59"/>
      <c r="D572" s="59"/>
      <c r="E572" s="126"/>
      <c r="F572" s="59"/>
      <c r="G572" s="59"/>
      <c r="H572" s="59"/>
      <c r="I572" s="59"/>
      <c r="J572" s="59"/>
    </row>
    <row r="573" spans="3:10" ht="12.75">
      <c r="C573" s="59"/>
      <c r="D573" s="59"/>
      <c r="E573" s="126"/>
      <c r="F573" s="59"/>
      <c r="G573" s="59"/>
      <c r="H573" s="59"/>
      <c r="I573" s="59"/>
      <c r="J573" s="59"/>
    </row>
    <row r="574" spans="3:10" ht="12.75">
      <c r="C574" s="59"/>
      <c r="D574" s="59"/>
      <c r="E574" s="126"/>
      <c r="F574" s="59"/>
      <c r="G574" s="59"/>
      <c r="H574" s="59"/>
      <c r="I574" s="59"/>
      <c r="J574" s="59"/>
    </row>
    <row r="575" spans="3:10" ht="12.75">
      <c r="C575" s="59"/>
      <c r="D575" s="59"/>
      <c r="E575" s="126"/>
      <c r="F575" s="59"/>
      <c r="G575" s="59"/>
      <c r="H575" s="59"/>
      <c r="I575" s="59"/>
      <c r="J575" s="59"/>
    </row>
    <row r="576" spans="3:10" ht="12.75">
      <c r="C576" s="59"/>
      <c r="D576" s="59"/>
      <c r="E576" s="126"/>
      <c r="F576" s="59"/>
      <c r="G576" s="59"/>
      <c r="H576" s="59"/>
      <c r="I576" s="59"/>
      <c r="J576" s="59"/>
    </row>
    <row r="577" spans="3:10" ht="12.75">
      <c r="C577" s="59"/>
      <c r="D577" s="59"/>
      <c r="E577" s="126"/>
      <c r="F577" s="59"/>
      <c r="G577" s="59"/>
      <c r="H577" s="59"/>
      <c r="I577" s="59"/>
      <c r="J577" s="59"/>
    </row>
    <row r="578" spans="3:10" ht="12.75">
      <c r="C578" s="59"/>
      <c r="D578" s="59"/>
      <c r="E578" s="126"/>
      <c r="F578" s="59"/>
      <c r="G578" s="59"/>
      <c r="H578" s="59"/>
      <c r="I578" s="59"/>
      <c r="J578" s="59"/>
    </row>
    <row r="579" spans="3:10" ht="12.75">
      <c r="C579" s="59"/>
      <c r="D579" s="59"/>
      <c r="E579" s="126"/>
      <c r="F579" s="59"/>
      <c r="G579" s="59"/>
      <c r="H579" s="59"/>
      <c r="I579" s="59"/>
      <c r="J579" s="59"/>
    </row>
    <row r="580" spans="3:10" ht="12.75">
      <c r="C580" s="59"/>
      <c r="D580" s="59"/>
      <c r="E580" s="126"/>
      <c r="F580" s="59"/>
      <c r="G580" s="59"/>
      <c r="H580" s="59"/>
      <c r="I580" s="59"/>
      <c r="J580" s="59"/>
    </row>
    <row r="581" spans="3:10" ht="12.75">
      <c r="C581" s="59"/>
      <c r="D581" s="59"/>
      <c r="E581" s="126"/>
      <c r="F581" s="59"/>
      <c r="G581" s="59"/>
      <c r="H581" s="59"/>
      <c r="I581" s="59"/>
      <c r="J581" s="59"/>
    </row>
    <row r="582" spans="3:10" ht="12.75">
      <c r="C582" s="59"/>
      <c r="D582" s="59"/>
      <c r="E582" s="126"/>
      <c r="F582" s="59"/>
      <c r="G582" s="59"/>
      <c r="H582" s="59"/>
      <c r="I582" s="59"/>
      <c r="J582" s="59"/>
    </row>
    <row r="583" spans="3:10" ht="12.75">
      <c r="C583" s="59"/>
      <c r="D583" s="59"/>
      <c r="E583" s="126"/>
      <c r="F583" s="59"/>
      <c r="G583" s="59"/>
      <c r="H583" s="59"/>
      <c r="I583" s="59"/>
      <c r="J583" s="59"/>
    </row>
    <row r="584" spans="3:10" ht="12.75">
      <c r="C584" s="59"/>
      <c r="D584" s="59"/>
      <c r="E584" s="126"/>
      <c r="F584" s="59"/>
      <c r="G584" s="59"/>
      <c r="H584" s="59"/>
      <c r="I584" s="59"/>
      <c r="J584" s="59"/>
    </row>
    <row r="585" spans="3:10" ht="12.75">
      <c r="C585" s="59"/>
      <c r="D585" s="59"/>
      <c r="E585" s="126"/>
      <c r="F585" s="59"/>
      <c r="G585" s="59"/>
      <c r="H585" s="59"/>
      <c r="I585" s="59"/>
      <c r="J585" s="59"/>
    </row>
    <row r="586" spans="3:10" ht="12.75">
      <c r="C586" s="59"/>
      <c r="D586" s="59"/>
      <c r="E586" s="126"/>
      <c r="F586" s="59"/>
      <c r="G586" s="59"/>
      <c r="H586" s="59"/>
      <c r="I586" s="59"/>
      <c r="J586" s="59"/>
    </row>
    <row r="587" spans="3:10" ht="12.75">
      <c r="C587" s="59"/>
      <c r="D587" s="59"/>
      <c r="E587" s="126"/>
      <c r="F587" s="59"/>
      <c r="G587" s="59"/>
      <c r="H587" s="59"/>
      <c r="I587" s="59"/>
      <c r="J587" s="59"/>
    </row>
    <row r="588" spans="3:10" ht="12.75">
      <c r="C588" s="59"/>
      <c r="D588" s="59"/>
      <c r="E588" s="126"/>
      <c r="F588" s="59"/>
      <c r="G588" s="59"/>
      <c r="H588" s="59"/>
      <c r="I588" s="59"/>
      <c r="J588" s="59"/>
    </row>
    <row r="589" spans="3:10" ht="12.75">
      <c r="C589" s="59"/>
      <c r="D589" s="59"/>
      <c r="E589" s="126"/>
      <c r="F589" s="59"/>
      <c r="G589" s="59"/>
      <c r="H589" s="59"/>
      <c r="I589" s="59"/>
      <c r="J589" s="59"/>
    </row>
    <row r="590" spans="3:10" ht="12.75">
      <c r="C590" s="59"/>
      <c r="D590" s="59"/>
      <c r="E590" s="126"/>
      <c r="F590" s="59"/>
      <c r="G590" s="59"/>
      <c r="H590" s="59"/>
      <c r="I590" s="59"/>
      <c r="J590" s="59"/>
    </row>
    <row r="591" spans="3:10" ht="12.75">
      <c r="C591" s="59"/>
      <c r="D591" s="59"/>
      <c r="E591" s="126"/>
      <c r="F591" s="59"/>
      <c r="G591" s="59"/>
      <c r="H591" s="59"/>
      <c r="I591" s="59"/>
      <c r="J591" s="59"/>
    </row>
    <row r="592" spans="3:10" ht="12.75">
      <c r="C592" s="59"/>
      <c r="D592" s="59"/>
      <c r="E592" s="126"/>
      <c r="F592" s="59"/>
      <c r="G592" s="59"/>
      <c r="H592" s="59"/>
      <c r="I592" s="59"/>
      <c r="J592" s="59"/>
    </row>
    <row r="593" spans="3:10" ht="12.75">
      <c r="C593" s="59"/>
      <c r="D593" s="59"/>
      <c r="E593" s="126"/>
      <c r="F593" s="59"/>
      <c r="G593" s="59"/>
      <c r="H593" s="59"/>
      <c r="I593" s="59"/>
      <c r="J593" s="59"/>
    </row>
    <row r="594" spans="3:10" ht="12.75">
      <c r="C594" s="59"/>
      <c r="D594" s="59"/>
      <c r="E594" s="126"/>
      <c r="F594" s="59"/>
      <c r="G594" s="59"/>
      <c r="H594" s="59"/>
      <c r="I594" s="59"/>
      <c r="J594" s="59"/>
    </row>
    <row r="595" spans="3:10" ht="12.75">
      <c r="C595" s="59"/>
      <c r="D595" s="59"/>
      <c r="E595" s="126"/>
      <c r="F595" s="59"/>
      <c r="G595" s="59"/>
      <c r="H595" s="59"/>
      <c r="I595" s="59"/>
      <c r="J595" s="59"/>
    </row>
    <row r="596" spans="3:10" ht="12.75">
      <c r="C596" s="59"/>
      <c r="D596" s="59"/>
      <c r="E596" s="126"/>
      <c r="F596" s="59"/>
      <c r="G596" s="59"/>
      <c r="H596" s="59"/>
      <c r="I596" s="59"/>
      <c r="J596" s="59"/>
    </row>
    <row r="597" spans="3:10" ht="12.75">
      <c r="C597" s="59"/>
      <c r="D597" s="59"/>
      <c r="E597" s="126"/>
      <c r="F597" s="59"/>
      <c r="G597" s="59"/>
      <c r="H597" s="59"/>
      <c r="I597" s="59"/>
      <c r="J597" s="59"/>
    </row>
    <row r="598" spans="3:10" ht="12.75">
      <c r="C598" s="59"/>
      <c r="D598" s="59"/>
      <c r="E598" s="126"/>
      <c r="F598" s="59"/>
      <c r="G598" s="59"/>
      <c r="H598" s="59"/>
      <c r="I598" s="59"/>
      <c r="J598" s="59"/>
    </row>
    <row r="599" spans="3:10" ht="12.75">
      <c r="C599" s="59"/>
      <c r="D599" s="59"/>
      <c r="E599" s="126"/>
      <c r="F599" s="59"/>
      <c r="G599" s="59"/>
      <c r="H599" s="59"/>
      <c r="I599" s="59"/>
      <c r="J599" s="59"/>
    </row>
    <row r="600" spans="3:10" ht="12.75">
      <c r="C600" s="59"/>
      <c r="D600" s="59"/>
      <c r="E600" s="126"/>
      <c r="F600" s="59"/>
      <c r="G600" s="59"/>
      <c r="H600" s="59"/>
      <c r="I600" s="59"/>
      <c r="J600" s="59"/>
    </row>
    <row r="601" spans="3:10" ht="12.75">
      <c r="C601" s="59"/>
      <c r="D601" s="59"/>
      <c r="E601" s="126"/>
      <c r="F601" s="59"/>
      <c r="G601" s="59"/>
      <c r="H601" s="59"/>
      <c r="I601" s="59"/>
      <c r="J601" s="59"/>
    </row>
    <row r="602" spans="3:10" ht="12.75">
      <c r="C602" s="59"/>
      <c r="D602" s="59"/>
      <c r="E602" s="126"/>
      <c r="F602" s="59"/>
      <c r="G602" s="59"/>
      <c r="H602" s="59"/>
      <c r="I602" s="59"/>
      <c r="J602" s="59"/>
    </row>
    <row r="603" spans="3:10" ht="12.75">
      <c r="C603" s="59"/>
      <c r="D603" s="59"/>
      <c r="E603" s="126"/>
      <c r="F603" s="59"/>
      <c r="G603" s="59"/>
      <c r="H603" s="59"/>
      <c r="I603" s="59"/>
      <c r="J603" s="59"/>
    </row>
    <row r="604" spans="3:10" ht="12.75">
      <c r="C604" s="59"/>
      <c r="D604" s="59"/>
      <c r="E604" s="126"/>
      <c r="F604" s="59"/>
      <c r="G604" s="59"/>
      <c r="H604" s="59"/>
      <c r="I604" s="59"/>
      <c r="J604" s="59"/>
    </row>
    <row r="605" spans="3:10" ht="12.75">
      <c r="C605" s="59"/>
      <c r="D605" s="59"/>
      <c r="E605" s="126"/>
      <c r="F605" s="59"/>
      <c r="G605" s="59"/>
      <c r="H605" s="59"/>
      <c r="I605" s="59"/>
      <c r="J605" s="59"/>
    </row>
    <row r="606" spans="3:10" ht="12.75">
      <c r="C606" s="59"/>
      <c r="D606" s="59"/>
      <c r="E606" s="126"/>
      <c r="F606" s="59"/>
      <c r="G606" s="59"/>
      <c r="H606" s="59"/>
      <c r="I606" s="59"/>
      <c r="J606" s="59"/>
    </row>
    <row r="607" spans="3:10" ht="12.75">
      <c r="C607" s="59"/>
      <c r="D607" s="59"/>
      <c r="E607" s="126"/>
      <c r="F607" s="59"/>
      <c r="G607" s="59"/>
      <c r="H607" s="59"/>
      <c r="I607" s="59"/>
      <c r="J607" s="59"/>
    </row>
    <row r="608" spans="3:10" ht="12.75">
      <c r="C608" s="59"/>
      <c r="D608" s="59"/>
      <c r="E608" s="126"/>
      <c r="F608" s="59"/>
      <c r="G608" s="59"/>
      <c r="H608" s="59"/>
      <c r="I608" s="59"/>
      <c r="J608" s="59"/>
    </row>
    <row r="609" spans="3:10" ht="12.75">
      <c r="C609" s="59"/>
      <c r="D609" s="59"/>
      <c r="E609" s="126"/>
      <c r="F609" s="59"/>
      <c r="G609" s="59"/>
      <c r="H609" s="59"/>
      <c r="I609" s="59"/>
      <c r="J609" s="59"/>
    </row>
    <row r="610" spans="3:10" ht="12.75">
      <c r="C610" s="59"/>
      <c r="D610" s="59"/>
      <c r="E610" s="126"/>
      <c r="F610" s="59"/>
      <c r="G610" s="59"/>
      <c r="H610" s="59"/>
      <c r="I610" s="59"/>
      <c r="J610" s="59"/>
    </row>
    <row r="611" spans="3:10" ht="12.75">
      <c r="C611" s="59"/>
      <c r="D611" s="59"/>
      <c r="E611" s="126"/>
      <c r="F611" s="59"/>
      <c r="G611" s="59"/>
      <c r="H611" s="59"/>
      <c r="I611" s="59"/>
      <c r="J611" s="59"/>
    </row>
    <row r="612" spans="3:10" ht="12.75">
      <c r="C612" s="59"/>
      <c r="D612" s="59"/>
      <c r="E612" s="126"/>
      <c r="F612" s="59"/>
      <c r="G612" s="59"/>
      <c r="H612" s="59"/>
      <c r="I612" s="59"/>
      <c r="J612" s="59"/>
    </row>
    <row r="613" spans="3:10" ht="12.75">
      <c r="C613" s="59"/>
      <c r="D613" s="59"/>
      <c r="E613" s="126"/>
      <c r="F613" s="59"/>
      <c r="G613" s="59"/>
      <c r="H613" s="59"/>
      <c r="I613" s="59"/>
      <c r="J613" s="59"/>
    </row>
    <row r="614" spans="3:10" ht="12.75">
      <c r="C614" s="59"/>
      <c r="D614" s="59"/>
      <c r="E614" s="126"/>
      <c r="F614" s="59"/>
      <c r="G614" s="59"/>
      <c r="H614" s="59"/>
      <c r="I614" s="59"/>
      <c r="J614" s="59"/>
    </row>
    <row r="615" spans="3:10" ht="12.75">
      <c r="C615" s="59"/>
      <c r="D615" s="59"/>
      <c r="E615" s="126"/>
      <c r="F615" s="59"/>
      <c r="G615" s="59"/>
      <c r="H615" s="59"/>
      <c r="I615" s="59"/>
      <c r="J615" s="59"/>
    </row>
    <row r="616" spans="3:10" ht="12.75">
      <c r="C616" s="59"/>
      <c r="D616" s="59"/>
      <c r="E616" s="126"/>
      <c r="F616" s="59"/>
      <c r="G616" s="59"/>
      <c r="H616" s="59"/>
      <c r="I616" s="59"/>
      <c r="J616" s="59"/>
    </row>
    <row r="617" spans="3:10" ht="12.75">
      <c r="C617" s="59"/>
      <c r="D617" s="59"/>
      <c r="E617" s="126"/>
      <c r="F617" s="59"/>
      <c r="G617" s="59"/>
      <c r="H617" s="59"/>
      <c r="I617" s="59"/>
      <c r="J617" s="59"/>
    </row>
    <row r="618" spans="3:10" ht="12.75">
      <c r="C618" s="59"/>
      <c r="D618" s="59"/>
      <c r="E618" s="126"/>
      <c r="F618" s="59"/>
      <c r="G618" s="59"/>
      <c r="H618" s="59"/>
      <c r="I618" s="59"/>
      <c r="J618" s="59"/>
    </row>
    <row r="619" spans="3:10" ht="12.75">
      <c r="C619" s="59"/>
      <c r="D619" s="59"/>
      <c r="E619" s="126"/>
      <c r="F619" s="59"/>
      <c r="G619" s="59"/>
      <c r="H619" s="59"/>
      <c r="I619" s="59"/>
      <c r="J619" s="59"/>
    </row>
    <row r="620" spans="3:10" ht="12.75">
      <c r="C620" s="59"/>
      <c r="D620" s="59"/>
      <c r="E620" s="126"/>
      <c r="F620" s="59"/>
      <c r="G620" s="59"/>
      <c r="H620" s="59"/>
      <c r="I620" s="59"/>
      <c r="J620" s="59"/>
    </row>
    <row r="621" spans="3:10" ht="12.75">
      <c r="C621" s="59"/>
      <c r="D621" s="59"/>
      <c r="E621" s="126"/>
      <c r="F621" s="59"/>
      <c r="G621" s="59"/>
      <c r="H621" s="59"/>
      <c r="I621" s="59"/>
      <c r="J621" s="59"/>
    </row>
    <row r="622" spans="3:10" ht="12.75">
      <c r="C622" s="59"/>
      <c r="D622" s="59"/>
      <c r="E622" s="126"/>
      <c r="F622" s="59"/>
      <c r="G622" s="59"/>
      <c r="H622" s="59"/>
      <c r="I622" s="59"/>
      <c r="J622" s="59"/>
    </row>
    <row r="623" spans="3:10" ht="12.75">
      <c r="C623" s="59"/>
      <c r="D623" s="59"/>
      <c r="E623" s="126"/>
      <c r="F623" s="59"/>
      <c r="G623" s="59"/>
      <c r="H623" s="59"/>
      <c r="I623" s="59"/>
      <c r="J623" s="59"/>
    </row>
    <row r="624" spans="3:10" ht="12.75">
      <c r="C624" s="59"/>
      <c r="D624" s="59"/>
      <c r="E624" s="126"/>
      <c r="F624" s="59"/>
      <c r="G624" s="59"/>
      <c r="H624" s="59"/>
      <c r="I624" s="59"/>
      <c r="J624" s="59"/>
    </row>
    <row r="625" spans="3:10" ht="12.75">
      <c r="C625" s="59"/>
      <c r="D625" s="59"/>
      <c r="E625" s="126"/>
      <c r="F625" s="59"/>
      <c r="G625" s="59"/>
      <c r="H625" s="59"/>
      <c r="I625" s="59"/>
      <c r="J625" s="59"/>
    </row>
    <row r="626" spans="3:10" ht="12.75">
      <c r="C626" s="59"/>
      <c r="D626" s="59"/>
      <c r="E626" s="126"/>
      <c r="F626" s="59"/>
      <c r="G626" s="59"/>
      <c r="H626" s="59"/>
      <c r="I626" s="59"/>
      <c r="J626" s="59"/>
    </row>
    <row r="627" spans="3:10" ht="12.75">
      <c r="C627" s="59"/>
      <c r="D627" s="59"/>
      <c r="E627" s="126"/>
      <c r="F627" s="59"/>
      <c r="G627" s="59"/>
      <c r="H627" s="59"/>
      <c r="I627" s="59"/>
      <c r="J627" s="59"/>
    </row>
    <row r="628" spans="3:10" ht="12.75">
      <c r="C628" s="59"/>
      <c r="D628" s="59"/>
      <c r="E628" s="126"/>
      <c r="F628" s="59"/>
      <c r="G628" s="59"/>
      <c r="H628" s="59"/>
      <c r="I628" s="59"/>
      <c r="J628" s="59"/>
    </row>
    <row r="629" spans="3:10" ht="12.75">
      <c r="C629" s="59"/>
      <c r="D629" s="59"/>
      <c r="E629" s="126"/>
      <c r="F629" s="59"/>
      <c r="G629" s="59"/>
      <c r="H629" s="59"/>
      <c r="I629" s="59"/>
      <c r="J629" s="59"/>
    </row>
    <row r="630" spans="3:10" ht="12.75">
      <c r="C630" s="59"/>
      <c r="D630" s="59"/>
      <c r="E630" s="126"/>
      <c r="F630" s="59"/>
      <c r="G630" s="59"/>
      <c r="H630" s="59"/>
      <c r="I630" s="59"/>
      <c r="J630" s="59"/>
    </row>
    <row r="631" spans="3:10" ht="12.75">
      <c r="C631" s="59"/>
      <c r="D631" s="59"/>
      <c r="E631" s="126"/>
      <c r="F631" s="59"/>
      <c r="G631" s="59"/>
      <c r="H631" s="59"/>
      <c r="I631" s="59"/>
      <c r="J631" s="59"/>
    </row>
    <row r="632" spans="3:10" ht="12.75">
      <c r="C632" s="59"/>
      <c r="D632" s="59"/>
      <c r="E632" s="126"/>
      <c r="F632" s="59"/>
      <c r="G632" s="59"/>
      <c r="H632" s="59"/>
      <c r="I632" s="59"/>
      <c r="J632" s="59"/>
    </row>
    <row r="633" spans="3:10" ht="12.75">
      <c r="C633" s="59"/>
      <c r="D633" s="59"/>
      <c r="E633" s="126"/>
      <c r="F633" s="59"/>
      <c r="G633" s="59"/>
      <c r="H633" s="59"/>
      <c r="I633" s="59"/>
      <c r="J633" s="59"/>
    </row>
    <row r="634" spans="3:10" ht="12.75">
      <c r="C634" s="59"/>
      <c r="D634" s="59"/>
      <c r="E634" s="126"/>
      <c r="F634" s="59"/>
      <c r="G634" s="59"/>
      <c r="H634" s="59"/>
      <c r="I634" s="59"/>
      <c r="J634" s="59"/>
    </row>
    <row r="635" spans="3:10" ht="12.75">
      <c r="C635" s="59"/>
      <c r="D635" s="59"/>
      <c r="E635" s="126"/>
      <c r="F635" s="59"/>
      <c r="G635" s="59"/>
      <c r="H635" s="59"/>
      <c r="I635" s="59"/>
      <c r="J635" s="59"/>
    </row>
    <row r="636" spans="3:10" ht="12.75">
      <c r="C636" s="59"/>
      <c r="D636" s="59"/>
      <c r="E636" s="126"/>
      <c r="F636" s="59"/>
      <c r="G636" s="59"/>
      <c r="H636" s="59"/>
      <c r="I636" s="59"/>
      <c r="J636" s="59"/>
    </row>
    <row r="637" spans="3:10" ht="12.75">
      <c r="C637" s="59"/>
      <c r="D637" s="59"/>
      <c r="E637" s="126"/>
      <c r="F637" s="59"/>
      <c r="G637" s="59"/>
      <c r="H637" s="59"/>
      <c r="I637" s="59"/>
      <c r="J637" s="59"/>
    </row>
    <row r="638" spans="3:10" ht="12.75">
      <c r="C638" s="59"/>
      <c r="D638" s="59"/>
      <c r="E638" s="126"/>
      <c r="F638" s="59"/>
      <c r="G638" s="59"/>
      <c r="H638" s="59"/>
      <c r="I638" s="59"/>
      <c r="J638" s="59"/>
    </row>
    <row r="639" spans="3:10" ht="12.75">
      <c r="C639" s="59"/>
      <c r="D639" s="59"/>
      <c r="E639" s="126"/>
      <c r="F639" s="59"/>
      <c r="G639" s="59"/>
      <c r="H639" s="59"/>
      <c r="I639" s="59"/>
      <c r="J639" s="59"/>
    </row>
    <row r="640" spans="3:10" ht="12.75">
      <c r="C640" s="59"/>
      <c r="D640" s="59"/>
      <c r="E640" s="126"/>
      <c r="F640" s="59"/>
      <c r="G640" s="59"/>
      <c r="H640" s="59"/>
      <c r="I640" s="59"/>
      <c r="J640" s="59"/>
    </row>
    <row r="641" spans="3:10" ht="12.75">
      <c r="C641" s="59"/>
      <c r="D641" s="59"/>
      <c r="E641" s="126"/>
      <c r="F641" s="59"/>
      <c r="G641" s="59"/>
      <c r="H641" s="59"/>
      <c r="I641" s="59"/>
      <c r="J641" s="59"/>
    </row>
    <row r="642" spans="3:10" ht="12.75">
      <c r="C642" s="59"/>
      <c r="D642" s="59"/>
      <c r="E642" s="126"/>
      <c r="F642" s="59"/>
      <c r="G642" s="59"/>
      <c r="H642" s="59"/>
      <c r="I642" s="59"/>
      <c r="J642" s="59"/>
    </row>
    <row r="643" spans="3:10" ht="12.75">
      <c r="C643" s="59"/>
      <c r="D643" s="59"/>
      <c r="E643" s="126"/>
      <c r="F643" s="59"/>
      <c r="G643" s="59"/>
      <c r="H643" s="59"/>
      <c r="I643" s="59"/>
      <c r="J643" s="59"/>
    </row>
    <row r="644" spans="3:10" ht="12.75">
      <c r="C644" s="59"/>
      <c r="D644" s="59"/>
      <c r="E644" s="126"/>
      <c r="F644" s="59"/>
      <c r="G644" s="59"/>
      <c r="H644" s="59"/>
      <c r="I644" s="59"/>
      <c r="J644" s="59"/>
    </row>
    <row r="645" spans="3:10" ht="12.75">
      <c r="C645" s="59"/>
      <c r="D645" s="59"/>
      <c r="E645" s="126"/>
      <c r="F645" s="59"/>
      <c r="G645" s="59"/>
      <c r="H645" s="59"/>
      <c r="I645" s="59"/>
      <c r="J645" s="59"/>
    </row>
    <row r="646" spans="3:10" ht="12.75">
      <c r="C646" s="59"/>
      <c r="D646" s="59"/>
      <c r="E646" s="126"/>
      <c r="F646" s="59"/>
      <c r="G646" s="59"/>
      <c r="H646" s="59"/>
      <c r="I646" s="59"/>
      <c r="J646" s="59"/>
    </row>
    <row r="647" spans="3:10" ht="12.75">
      <c r="C647" s="59"/>
      <c r="D647" s="59"/>
      <c r="E647" s="126"/>
      <c r="F647" s="59"/>
      <c r="G647" s="59"/>
      <c r="H647" s="59"/>
      <c r="I647" s="59"/>
      <c r="J647" s="59"/>
    </row>
    <row r="648" spans="3:10" ht="12.75">
      <c r="C648" s="59"/>
      <c r="D648" s="59"/>
      <c r="E648" s="126"/>
      <c r="F648" s="59"/>
      <c r="G648" s="59"/>
      <c r="H648" s="59"/>
      <c r="I648" s="59"/>
      <c r="J648" s="59"/>
    </row>
    <row r="649" spans="3:10" ht="12.75">
      <c r="C649" s="59"/>
      <c r="D649" s="59"/>
      <c r="E649" s="126"/>
      <c r="F649" s="59"/>
      <c r="G649" s="59"/>
      <c r="H649" s="59"/>
      <c r="I649" s="59"/>
      <c r="J649" s="59"/>
    </row>
    <row r="650" spans="3:10" ht="12.75">
      <c r="C650" s="59"/>
      <c r="D650" s="59"/>
      <c r="E650" s="126"/>
      <c r="F650" s="59"/>
      <c r="G650" s="59"/>
      <c r="H650" s="59"/>
      <c r="I650" s="59"/>
      <c r="J650" s="59"/>
    </row>
    <row r="651" spans="3:10" ht="12.75">
      <c r="C651" s="59"/>
      <c r="D651" s="59"/>
      <c r="E651" s="126"/>
      <c r="F651" s="59"/>
      <c r="G651" s="59"/>
      <c r="H651" s="59"/>
      <c r="I651" s="59"/>
      <c r="J651" s="59"/>
    </row>
    <row r="652" spans="3:10" ht="12.75">
      <c r="C652" s="59"/>
      <c r="D652" s="59"/>
      <c r="E652" s="126"/>
      <c r="F652" s="59"/>
      <c r="G652" s="59"/>
      <c r="H652" s="59"/>
      <c r="I652" s="59"/>
      <c r="J652" s="59"/>
    </row>
    <row r="653" spans="3:10" ht="12.75">
      <c r="C653" s="59"/>
      <c r="D653" s="59"/>
      <c r="E653" s="126"/>
      <c r="F653" s="59"/>
      <c r="G653" s="59"/>
      <c r="H653" s="59"/>
      <c r="I653" s="59"/>
      <c r="J653" s="59"/>
    </row>
    <row r="654" spans="3:10" ht="12.75">
      <c r="C654" s="59"/>
      <c r="D654" s="59"/>
      <c r="E654" s="126"/>
      <c r="F654" s="59"/>
      <c r="G654" s="59"/>
      <c r="H654" s="59"/>
      <c r="I654" s="59"/>
      <c r="J654" s="59"/>
    </row>
    <row r="655" spans="3:10" ht="12.75">
      <c r="C655" s="59"/>
      <c r="D655" s="59"/>
      <c r="E655" s="126"/>
      <c r="F655" s="59"/>
      <c r="G655" s="59"/>
      <c r="H655" s="59"/>
      <c r="I655" s="59"/>
      <c r="J655" s="59"/>
    </row>
    <row r="656" spans="3:10" ht="12.75">
      <c r="C656" s="59"/>
      <c r="D656" s="59"/>
      <c r="E656" s="126"/>
      <c r="F656" s="59"/>
      <c r="G656" s="59"/>
      <c r="H656" s="59"/>
      <c r="I656" s="59"/>
      <c r="J656" s="59"/>
    </row>
    <row r="657" spans="3:10" ht="12.75">
      <c r="C657" s="59"/>
      <c r="D657" s="59"/>
      <c r="E657" s="126"/>
      <c r="F657" s="59"/>
      <c r="G657" s="59"/>
      <c r="H657" s="59"/>
      <c r="I657" s="59"/>
      <c r="J657" s="59"/>
    </row>
    <row r="658" spans="3:10" ht="12.75">
      <c r="C658" s="59"/>
      <c r="D658" s="59"/>
      <c r="E658" s="126"/>
      <c r="F658" s="59"/>
      <c r="G658" s="59"/>
      <c r="H658" s="59"/>
      <c r="I658" s="59"/>
      <c r="J658" s="59"/>
    </row>
    <row r="659" spans="3:10" ht="12.75">
      <c r="C659" s="59"/>
      <c r="D659" s="59"/>
      <c r="E659" s="126"/>
      <c r="F659" s="59"/>
      <c r="G659" s="59"/>
      <c r="H659" s="59"/>
      <c r="I659" s="59"/>
      <c r="J659" s="59"/>
    </row>
    <row r="660" spans="3:10" ht="12.75">
      <c r="C660" s="59"/>
      <c r="D660" s="59"/>
      <c r="E660" s="126"/>
      <c r="F660" s="59"/>
      <c r="G660" s="59"/>
      <c r="H660" s="59"/>
      <c r="I660" s="59"/>
      <c r="J660" s="59"/>
    </row>
    <row r="661" spans="3:10" ht="12.75">
      <c r="C661" s="59"/>
      <c r="D661" s="59"/>
      <c r="E661" s="126"/>
      <c r="F661" s="59"/>
      <c r="G661" s="59"/>
      <c r="H661" s="59"/>
      <c r="I661" s="59"/>
      <c r="J661" s="59"/>
    </row>
    <row r="662" spans="3:10" ht="12.75">
      <c r="C662" s="59"/>
      <c r="D662" s="59"/>
      <c r="E662" s="126"/>
      <c r="F662" s="59"/>
      <c r="G662" s="59"/>
      <c r="H662" s="59"/>
      <c r="I662" s="59"/>
      <c r="J662" s="59"/>
    </row>
    <row r="663" spans="3:10" ht="12.75">
      <c r="C663" s="59"/>
      <c r="D663" s="59"/>
      <c r="E663" s="126"/>
      <c r="F663" s="59"/>
      <c r="G663" s="59"/>
      <c r="H663" s="59"/>
      <c r="I663" s="59"/>
      <c r="J663" s="59"/>
    </row>
    <row r="664" spans="3:10" ht="12.75">
      <c r="C664" s="59"/>
      <c r="D664" s="59"/>
      <c r="E664" s="126"/>
      <c r="F664" s="59"/>
      <c r="G664" s="59"/>
      <c r="H664" s="59"/>
      <c r="I664" s="59"/>
      <c r="J664" s="59"/>
    </row>
    <row r="665" spans="3:10" ht="12.75">
      <c r="C665" s="59"/>
      <c r="D665" s="59"/>
      <c r="E665" s="126"/>
      <c r="F665" s="59"/>
      <c r="G665" s="59"/>
      <c r="H665" s="59"/>
      <c r="I665" s="59"/>
      <c r="J665" s="59"/>
    </row>
    <row r="666" spans="3:10" ht="12.75">
      <c r="C666" s="59"/>
      <c r="D666" s="59"/>
      <c r="E666" s="126"/>
      <c r="F666" s="59"/>
      <c r="G666" s="59"/>
      <c r="H666" s="59"/>
      <c r="I666" s="59"/>
      <c r="J666" s="59"/>
    </row>
    <row r="667" spans="3:10" ht="12.75">
      <c r="C667" s="59"/>
      <c r="D667" s="59"/>
      <c r="E667" s="126"/>
      <c r="F667" s="59"/>
      <c r="G667" s="59"/>
      <c r="H667" s="59"/>
      <c r="I667" s="59"/>
      <c r="J667" s="59"/>
    </row>
    <row r="668" spans="3:10" ht="12.75">
      <c r="C668" s="59"/>
      <c r="D668" s="59"/>
      <c r="E668" s="126"/>
      <c r="F668" s="59"/>
      <c r="G668" s="59"/>
      <c r="H668" s="59"/>
      <c r="I668" s="59"/>
      <c r="J668" s="59"/>
    </row>
    <row r="669" spans="3:10" ht="12.75">
      <c r="C669" s="59"/>
      <c r="D669" s="59"/>
      <c r="E669" s="126"/>
      <c r="F669" s="59"/>
      <c r="G669" s="59"/>
      <c r="H669" s="59"/>
      <c r="I669" s="59"/>
      <c r="J669" s="59"/>
    </row>
    <row r="670" spans="3:10" ht="12.75">
      <c r="C670" s="59"/>
      <c r="D670" s="59"/>
      <c r="E670" s="126"/>
      <c r="F670" s="59"/>
      <c r="G670" s="59"/>
      <c r="H670" s="59"/>
      <c r="I670" s="59"/>
      <c r="J670" s="59"/>
    </row>
    <row r="671" spans="3:10" ht="12.75">
      <c r="C671" s="59"/>
      <c r="D671" s="59"/>
      <c r="E671" s="126"/>
      <c r="F671" s="59"/>
      <c r="G671" s="59"/>
      <c r="H671" s="59"/>
      <c r="I671" s="59"/>
      <c r="J671" s="59"/>
    </row>
    <row r="672" spans="3:10" ht="12.75">
      <c r="C672" s="59"/>
      <c r="D672" s="59"/>
      <c r="E672" s="126"/>
      <c r="F672" s="59"/>
      <c r="G672" s="59"/>
      <c r="H672" s="59"/>
      <c r="I672" s="59"/>
      <c r="J672" s="59"/>
    </row>
    <row r="673" spans="3:10" ht="12.75">
      <c r="C673" s="59"/>
      <c r="D673" s="59"/>
      <c r="E673" s="126"/>
      <c r="F673" s="59"/>
      <c r="G673" s="59"/>
      <c r="H673" s="59"/>
      <c r="I673" s="59"/>
      <c r="J673" s="59"/>
    </row>
    <row r="674" spans="3:10" ht="12.75">
      <c r="C674" s="59"/>
      <c r="D674" s="59"/>
      <c r="E674" s="126"/>
      <c r="F674" s="59"/>
      <c r="G674" s="59"/>
      <c r="H674" s="59"/>
      <c r="I674" s="59"/>
      <c r="J674" s="59"/>
    </row>
    <row r="675" spans="3:10" ht="12.75">
      <c r="C675" s="59"/>
      <c r="D675" s="59"/>
      <c r="E675" s="126"/>
      <c r="F675" s="59"/>
      <c r="G675" s="59"/>
      <c r="H675" s="59"/>
      <c r="I675" s="59"/>
      <c r="J675" s="59"/>
    </row>
    <row r="676" spans="3:10" ht="12.75">
      <c r="C676" s="59"/>
      <c r="D676" s="59"/>
      <c r="E676" s="126"/>
      <c r="F676" s="59"/>
      <c r="G676" s="59"/>
      <c r="H676" s="59"/>
      <c r="I676" s="59"/>
      <c r="J676" s="59"/>
    </row>
    <row r="677" spans="3:10" ht="12.75">
      <c r="C677" s="59"/>
      <c r="D677" s="59"/>
      <c r="E677" s="126"/>
      <c r="F677" s="59"/>
      <c r="G677" s="59"/>
      <c r="H677" s="59"/>
      <c r="I677" s="59"/>
      <c r="J677" s="59"/>
    </row>
    <row r="678" spans="3:10" ht="12.75">
      <c r="C678" s="59"/>
      <c r="D678" s="59"/>
      <c r="E678" s="126"/>
      <c r="F678" s="59"/>
      <c r="G678" s="59"/>
      <c r="H678" s="59"/>
      <c r="I678" s="59"/>
      <c r="J678" s="59"/>
    </row>
    <row r="679" spans="3:10" ht="12.75">
      <c r="C679" s="59"/>
      <c r="D679" s="59"/>
      <c r="E679" s="126"/>
      <c r="F679" s="59"/>
      <c r="G679" s="59"/>
      <c r="H679" s="59"/>
      <c r="I679" s="59"/>
      <c r="J679" s="59"/>
    </row>
    <row r="680" spans="3:10" ht="12.75">
      <c r="C680" s="59"/>
      <c r="D680" s="59"/>
      <c r="E680" s="126"/>
      <c r="F680" s="59"/>
      <c r="G680" s="59"/>
      <c r="H680" s="59"/>
      <c r="I680" s="59"/>
      <c r="J680" s="59"/>
    </row>
    <row r="681" spans="3:10" ht="12.75">
      <c r="C681" s="59"/>
      <c r="D681" s="59"/>
      <c r="E681" s="126"/>
      <c r="F681" s="59"/>
      <c r="G681" s="59"/>
      <c r="H681" s="59"/>
      <c r="I681" s="59"/>
      <c r="J681" s="59"/>
    </row>
    <row r="682" spans="3:10" ht="12.75">
      <c r="C682" s="59"/>
      <c r="D682" s="59"/>
      <c r="E682" s="126"/>
      <c r="F682" s="59"/>
      <c r="G682" s="59"/>
      <c r="H682" s="59"/>
      <c r="I682" s="59"/>
      <c r="J682" s="59"/>
    </row>
    <row r="683" spans="3:10" ht="12.75">
      <c r="C683" s="59"/>
      <c r="D683" s="59"/>
      <c r="E683" s="126"/>
      <c r="F683" s="59"/>
      <c r="G683" s="59"/>
      <c r="H683" s="59"/>
      <c r="I683" s="59"/>
      <c r="J683" s="59"/>
    </row>
    <row r="684" spans="3:10" ht="12.75">
      <c r="C684" s="59"/>
      <c r="D684" s="59"/>
      <c r="E684" s="126"/>
      <c r="F684" s="59"/>
      <c r="G684" s="59"/>
      <c r="H684" s="59"/>
      <c r="I684" s="59"/>
      <c r="J684" s="59"/>
    </row>
    <row r="685" spans="3:10" ht="12.75">
      <c r="C685" s="59"/>
      <c r="D685" s="59"/>
      <c r="E685" s="126"/>
      <c r="F685" s="59"/>
      <c r="G685" s="59"/>
      <c r="H685" s="59"/>
      <c r="I685" s="59"/>
      <c r="J685" s="59"/>
    </row>
    <row r="686" spans="3:10" ht="12.75">
      <c r="C686" s="59"/>
      <c r="D686" s="59"/>
      <c r="E686" s="126"/>
      <c r="F686" s="59"/>
      <c r="G686" s="59"/>
      <c r="H686" s="59"/>
      <c r="I686" s="59"/>
      <c r="J686" s="59"/>
    </row>
    <row r="687" spans="3:10" ht="12.75">
      <c r="C687" s="59"/>
      <c r="D687" s="59"/>
      <c r="E687" s="126"/>
      <c r="F687" s="59"/>
      <c r="G687" s="59"/>
      <c r="H687" s="59"/>
      <c r="I687" s="59"/>
      <c r="J687" s="59"/>
    </row>
    <row r="688" spans="3:10" ht="12.75">
      <c r="C688" s="59"/>
      <c r="D688" s="59"/>
      <c r="E688" s="126"/>
      <c r="F688" s="59"/>
      <c r="G688" s="59"/>
      <c r="H688" s="59"/>
      <c r="I688" s="59"/>
      <c r="J688" s="59"/>
    </row>
    <row r="689" spans="3:10" ht="12.75">
      <c r="C689" s="59"/>
      <c r="D689" s="59"/>
      <c r="E689" s="126"/>
      <c r="F689" s="59"/>
      <c r="G689" s="59"/>
      <c r="H689" s="59"/>
      <c r="I689" s="59"/>
      <c r="J689" s="59"/>
    </row>
    <row r="690" spans="3:10" ht="12.75">
      <c r="C690" s="59"/>
      <c r="D690" s="59"/>
      <c r="E690" s="126"/>
      <c r="F690" s="59"/>
      <c r="G690" s="59"/>
      <c r="H690" s="59"/>
      <c r="I690" s="59"/>
      <c r="J690" s="59"/>
    </row>
    <row r="691" spans="3:10" ht="12.75">
      <c r="C691" s="59"/>
      <c r="D691" s="59"/>
      <c r="E691" s="126"/>
      <c r="F691" s="59"/>
      <c r="G691" s="59"/>
      <c r="H691" s="59"/>
      <c r="I691" s="59"/>
      <c r="J691" s="59"/>
    </row>
    <row r="692" spans="3:10" ht="12.75">
      <c r="C692" s="59"/>
      <c r="D692" s="59"/>
      <c r="E692" s="126"/>
      <c r="F692" s="59"/>
      <c r="G692" s="59"/>
      <c r="H692" s="59"/>
      <c r="I692" s="59"/>
      <c r="J692" s="59"/>
    </row>
    <row r="693" spans="3:10" ht="12.75">
      <c r="C693" s="59"/>
      <c r="D693" s="59"/>
      <c r="E693" s="126"/>
      <c r="F693" s="59"/>
      <c r="G693" s="59"/>
      <c r="H693" s="59"/>
      <c r="I693" s="59"/>
      <c r="J693" s="59"/>
    </row>
    <row r="694" spans="3:10" ht="12.75">
      <c r="C694" s="59"/>
      <c r="D694" s="59"/>
      <c r="E694" s="126"/>
      <c r="F694" s="59"/>
      <c r="G694" s="59"/>
      <c r="H694" s="59"/>
      <c r="I694" s="59"/>
      <c r="J694" s="59"/>
    </row>
    <row r="695" spans="3:10" ht="12.75">
      <c r="C695" s="59"/>
      <c r="D695" s="59"/>
      <c r="E695" s="126"/>
      <c r="F695" s="59"/>
      <c r="G695" s="59"/>
      <c r="H695" s="59"/>
      <c r="I695" s="59"/>
      <c r="J695" s="59"/>
    </row>
    <row r="696" spans="3:10" ht="12.75">
      <c r="C696" s="59"/>
      <c r="D696" s="59"/>
      <c r="E696" s="126"/>
      <c r="F696" s="59"/>
      <c r="G696" s="59"/>
      <c r="H696" s="59"/>
      <c r="I696" s="59"/>
      <c r="J696" s="59"/>
    </row>
    <row r="697" spans="3:10" ht="12.75">
      <c r="C697" s="59"/>
      <c r="D697" s="59"/>
      <c r="E697" s="126"/>
      <c r="F697" s="59"/>
      <c r="G697" s="59"/>
      <c r="H697" s="59"/>
      <c r="I697" s="59"/>
      <c r="J697" s="59"/>
    </row>
    <row r="698" spans="3:10" ht="12.75">
      <c r="C698" s="59"/>
      <c r="D698" s="59"/>
      <c r="E698" s="126"/>
      <c r="F698" s="59"/>
      <c r="G698" s="59"/>
      <c r="H698" s="59"/>
      <c r="I698" s="59"/>
      <c r="J698" s="59"/>
    </row>
    <row r="699" spans="3:10" ht="12.75">
      <c r="C699" s="59"/>
      <c r="D699" s="59"/>
      <c r="E699" s="126"/>
      <c r="F699" s="59"/>
      <c r="G699" s="59"/>
      <c r="H699" s="59"/>
      <c r="I699" s="59"/>
      <c r="J699" s="59"/>
    </row>
    <row r="700" spans="3:10" ht="12.75">
      <c r="C700" s="59"/>
      <c r="D700" s="59"/>
      <c r="E700" s="126"/>
      <c r="F700" s="59"/>
      <c r="G700" s="59"/>
      <c r="H700" s="59"/>
      <c r="I700" s="59"/>
      <c r="J700" s="59"/>
    </row>
    <row r="701" spans="3:10" ht="12.75">
      <c r="C701" s="59"/>
      <c r="D701" s="59"/>
      <c r="E701" s="126"/>
      <c r="F701" s="59"/>
      <c r="G701" s="59"/>
      <c r="H701" s="59"/>
      <c r="I701" s="59"/>
      <c r="J701" s="59"/>
    </row>
    <row r="702" spans="3:10" ht="12.75">
      <c r="C702" s="59"/>
      <c r="D702" s="59"/>
      <c r="E702" s="126"/>
      <c r="F702" s="59"/>
      <c r="G702" s="59"/>
      <c r="H702" s="59"/>
      <c r="I702" s="59"/>
      <c r="J702" s="59"/>
    </row>
    <row r="703" spans="3:10" ht="12.75">
      <c r="C703" s="59"/>
      <c r="D703" s="59"/>
      <c r="E703" s="126"/>
      <c r="F703" s="59"/>
      <c r="G703" s="59"/>
      <c r="H703" s="59"/>
      <c r="I703" s="59"/>
      <c r="J703" s="59"/>
    </row>
    <row r="704" spans="3:10" ht="12.75">
      <c r="C704" s="59"/>
      <c r="D704" s="59"/>
      <c r="E704" s="126"/>
      <c r="F704" s="59"/>
      <c r="G704" s="59"/>
      <c r="H704" s="59"/>
      <c r="I704" s="59"/>
      <c r="J704" s="59"/>
    </row>
    <row r="705" spans="3:10" ht="12.75">
      <c r="C705" s="59"/>
      <c r="D705" s="59"/>
      <c r="E705" s="126"/>
      <c r="F705" s="59"/>
      <c r="G705" s="59"/>
      <c r="H705" s="59"/>
      <c r="I705" s="59"/>
      <c r="J705" s="59"/>
    </row>
    <row r="706" spans="3:10" ht="12.75">
      <c r="C706" s="59"/>
      <c r="D706" s="59"/>
      <c r="E706" s="126"/>
      <c r="F706" s="59"/>
      <c r="G706" s="59"/>
      <c r="H706" s="59"/>
      <c r="I706" s="59"/>
      <c r="J706" s="59"/>
    </row>
    <row r="707" spans="3:10" ht="12.75">
      <c r="C707" s="59"/>
      <c r="D707" s="59"/>
      <c r="E707" s="126"/>
      <c r="F707" s="59"/>
      <c r="G707" s="59"/>
      <c r="H707" s="59"/>
      <c r="I707" s="59"/>
      <c r="J707" s="59"/>
    </row>
    <row r="708" spans="3:10" ht="12.75">
      <c r="C708" s="59"/>
      <c r="D708" s="59"/>
      <c r="E708" s="126"/>
      <c r="F708" s="59"/>
      <c r="G708" s="59"/>
      <c r="H708" s="59"/>
      <c r="I708" s="59"/>
      <c r="J708" s="59"/>
    </row>
    <row r="709" spans="3:10" ht="12.75">
      <c r="C709" s="59"/>
      <c r="D709" s="59"/>
      <c r="E709" s="126"/>
      <c r="F709" s="59"/>
      <c r="G709" s="59"/>
      <c r="H709" s="59"/>
      <c r="I709" s="59"/>
      <c r="J709" s="59"/>
    </row>
    <row r="710" spans="3:10" ht="12.75">
      <c r="C710" s="59"/>
      <c r="D710" s="59"/>
      <c r="E710" s="126"/>
      <c r="F710" s="59"/>
      <c r="G710" s="59"/>
      <c r="H710" s="59"/>
      <c r="I710" s="59"/>
      <c r="J710" s="59"/>
    </row>
    <row r="711" spans="3:10" ht="12.75">
      <c r="C711" s="59"/>
      <c r="D711" s="59"/>
      <c r="E711" s="126"/>
      <c r="F711" s="59"/>
      <c r="G711" s="59"/>
      <c r="H711" s="59"/>
      <c r="I711" s="59"/>
      <c r="J711" s="59"/>
    </row>
    <row r="712" spans="3:10" ht="12.75">
      <c r="C712" s="59"/>
      <c r="D712" s="59"/>
      <c r="E712" s="126"/>
      <c r="F712" s="59"/>
      <c r="G712" s="59"/>
      <c r="H712" s="59"/>
      <c r="I712" s="59"/>
      <c r="J712" s="59"/>
    </row>
    <row r="713" spans="3:10" ht="12.75">
      <c r="C713" s="59"/>
      <c r="D713" s="59"/>
      <c r="E713" s="126"/>
      <c r="F713" s="59"/>
      <c r="G713" s="59"/>
      <c r="H713" s="59"/>
      <c r="I713" s="59"/>
      <c r="J713" s="59"/>
    </row>
    <row r="714" spans="3:10" ht="12.75">
      <c r="C714" s="59"/>
      <c r="D714" s="59"/>
      <c r="E714" s="126"/>
      <c r="F714" s="59"/>
      <c r="G714" s="59"/>
      <c r="H714" s="59"/>
      <c r="I714" s="59"/>
      <c r="J714" s="59"/>
    </row>
    <row r="715" spans="3:10" ht="12.75">
      <c r="C715" s="59"/>
      <c r="D715" s="59"/>
      <c r="E715" s="126"/>
      <c r="F715" s="59"/>
      <c r="G715" s="59"/>
      <c r="H715" s="59"/>
      <c r="I715" s="59"/>
      <c r="J715" s="59"/>
    </row>
    <row r="716" spans="3:10" ht="12.75">
      <c r="C716" s="59"/>
      <c r="D716" s="59"/>
      <c r="E716" s="126"/>
      <c r="F716" s="59"/>
      <c r="G716" s="59"/>
      <c r="H716" s="59"/>
      <c r="I716" s="59"/>
      <c r="J716" s="59"/>
    </row>
    <row r="717" spans="3:10" ht="12.75">
      <c r="C717" s="59"/>
      <c r="D717" s="59"/>
      <c r="E717" s="126"/>
      <c r="F717" s="59"/>
      <c r="G717" s="59"/>
      <c r="H717" s="59"/>
      <c r="I717" s="59"/>
      <c r="J717" s="59"/>
    </row>
    <row r="718" spans="3:10" ht="12.75">
      <c r="C718" s="59"/>
      <c r="D718" s="59"/>
      <c r="E718" s="126"/>
      <c r="F718" s="59"/>
      <c r="G718" s="59"/>
      <c r="H718" s="59"/>
      <c r="I718" s="59"/>
      <c r="J718" s="59"/>
    </row>
    <row r="719" spans="3:10" ht="12.75">
      <c r="C719" s="59"/>
      <c r="D719" s="59"/>
      <c r="E719" s="126"/>
      <c r="F719" s="59"/>
      <c r="G719" s="59"/>
      <c r="H719" s="59"/>
      <c r="I719" s="59"/>
      <c r="J719" s="59"/>
    </row>
    <row r="720" spans="3:10" ht="12.75">
      <c r="C720" s="59"/>
      <c r="D720" s="59"/>
      <c r="E720" s="126"/>
      <c r="F720" s="59"/>
      <c r="G720" s="59"/>
      <c r="H720" s="59"/>
      <c r="I720" s="59"/>
      <c r="J720" s="59"/>
    </row>
    <row r="721" spans="3:10" ht="12.75">
      <c r="C721" s="59"/>
      <c r="D721" s="59"/>
      <c r="E721" s="126"/>
      <c r="F721" s="59"/>
      <c r="G721" s="59"/>
      <c r="H721" s="59"/>
      <c r="I721" s="59"/>
      <c r="J721" s="59"/>
    </row>
    <row r="722" spans="3:10" ht="12.75">
      <c r="C722" s="59"/>
      <c r="D722" s="59"/>
      <c r="E722" s="126"/>
      <c r="F722" s="59"/>
      <c r="G722" s="59"/>
      <c r="H722" s="59"/>
      <c r="I722" s="59"/>
      <c r="J722" s="59"/>
    </row>
    <row r="723" spans="3:10" ht="12.75">
      <c r="C723" s="59"/>
      <c r="D723" s="59"/>
      <c r="E723" s="126"/>
      <c r="F723" s="59"/>
      <c r="G723" s="59"/>
      <c r="H723" s="59"/>
      <c r="I723" s="59"/>
      <c r="J723" s="59"/>
    </row>
    <row r="724" spans="3:10" ht="12.75">
      <c r="C724" s="59"/>
      <c r="D724" s="59"/>
      <c r="E724" s="126"/>
      <c r="F724" s="59"/>
      <c r="G724" s="59"/>
      <c r="H724" s="59"/>
      <c r="I724" s="59"/>
      <c r="J724" s="59"/>
    </row>
    <row r="725" spans="3:10" ht="12.75">
      <c r="C725" s="59"/>
      <c r="D725" s="59"/>
      <c r="E725" s="126"/>
      <c r="F725" s="59"/>
      <c r="G725" s="59"/>
      <c r="H725" s="59"/>
      <c r="I725" s="59"/>
      <c r="J725" s="59"/>
    </row>
    <row r="726" spans="3:10" ht="12.75">
      <c r="C726" s="59"/>
      <c r="D726" s="59"/>
      <c r="E726" s="126"/>
      <c r="F726" s="59"/>
      <c r="G726" s="59"/>
      <c r="H726" s="59"/>
      <c r="I726" s="59"/>
      <c r="J726" s="59"/>
    </row>
    <row r="727" spans="3:10" ht="12.75">
      <c r="C727" s="59"/>
      <c r="D727" s="59"/>
      <c r="E727" s="126"/>
      <c r="F727" s="59"/>
      <c r="G727" s="59"/>
      <c r="H727" s="59"/>
      <c r="I727" s="59"/>
      <c r="J727" s="59"/>
    </row>
    <row r="728" spans="3:10" ht="12.75">
      <c r="C728" s="59"/>
      <c r="D728" s="59"/>
      <c r="E728" s="126"/>
      <c r="F728" s="59"/>
      <c r="G728" s="59"/>
      <c r="H728" s="59"/>
      <c r="I728" s="59"/>
      <c r="J728" s="59"/>
    </row>
    <row r="729" spans="3:10" ht="12.75">
      <c r="C729" s="59"/>
      <c r="D729" s="59"/>
      <c r="E729" s="126"/>
      <c r="F729" s="59"/>
      <c r="G729" s="59"/>
      <c r="H729" s="59"/>
      <c r="I729" s="59"/>
      <c r="J729" s="59"/>
    </row>
    <row r="730" spans="3:10" ht="12.75">
      <c r="C730" s="59"/>
      <c r="D730" s="59"/>
      <c r="E730" s="126"/>
      <c r="F730" s="59"/>
      <c r="G730" s="59"/>
      <c r="H730" s="59"/>
      <c r="I730" s="59"/>
      <c r="J730" s="59"/>
    </row>
    <row r="731" spans="3:10" ht="12.75">
      <c r="C731" s="59"/>
      <c r="D731" s="59"/>
      <c r="E731" s="126"/>
      <c r="F731" s="59"/>
      <c r="G731" s="59"/>
      <c r="H731" s="59"/>
      <c r="I731" s="59"/>
      <c r="J731" s="59"/>
    </row>
    <row r="732" spans="3:10" ht="12.75">
      <c r="C732" s="59"/>
      <c r="D732" s="59"/>
      <c r="E732" s="126"/>
      <c r="F732" s="59"/>
      <c r="G732" s="59"/>
      <c r="H732" s="59"/>
      <c r="I732" s="59"/>
      <c r="J732" s="59"/>
    </row>
    <row r="733" spans="3:10" ht="12.75">
      <c r="C733" s="59"/>
      <c r="D733" s="59"/>
      <c r="E733" s="126"/>
      <c r="F733" s="59"/>
      <c r="G733" s="59"/>
      <c r="H733" s="59"/>
      <c r="I733" s="59"/>
      <c r="J733" s="59"/>
    </row>
    <row r="734" spans="3:10" ht="12.75">
      <c r="C734" s="59"/>
      <c r="D734" s="59"/>
      <c r="E734" s="126"/>
      <c r="F734" s="59"/>
      <c r="G734" s="59"/>
      <c r="H734" s="59"/>
      <c r="I734" s="59"/>
      <c r="J734" s="59"/>
    </row>
    <row r="735" spans="3:10" ht="12.75">
      <c r="C735" s="59"/>
      <c r="D735" s="59"/>
      <c r="E735" s="126"/>
      <c r="F735" s="59"/>
      <c r="G735" s="59"/>
      <c r="H735" s="59"/>
      <c r="I735" s="59"/>
      <c r="J735" s="59"/>
    </row>
    <row r="736" spans="3:10" ht="12.75">
      <c r="C736" s="59"/>
      <c r="D736" s="59"/>
      <c r="E736" s="126"/>
      <c r="F736" s="59"/>
      <c r="G736" s="59"/>
      <c r="H736" s="59"/>
      <c r="I736" s="59"/>
      <c r="J736" s="59"/>
    </row>
    <row r="737" spans="3:10" ht="12.75">
      <c r="C737" s="59"/>
      <c r="D737" s="59"/>
      <c r="E737" s="126"/>
      <c r="F737" s="59"/>
      <c r="G737" s="59"/>
      <c r="H737" s="59"/>
      <c r="I737" s="59"/>
      <c r="J737" s="59"/>
    </row>
    <row r="738" spans="3:10" ht="12.75">
      <c r="C738" s="59"/>
      <c r="D738" s="59"/>
      <c r="E738" s="126"/>
      <c r="F738" s="59"/>
      <c r="G738" s="59"/>
      <c r="H738" s="59"/>
      <c r="I738" s="59"/>
      <c r="J738" s="59"/>
    </row>
    <row r="739" spans="3:10" ht="12.75">
      <c r="C739" s="59"/>
      <c r="D739" s="59"/>
      <c r="E739" s="126"/>
      <c r="F739" s="59"/>
      <c r="G739" s="59"/>
      <c r="H739" s="59"/>
      <c r="I739" s="59"/>
      <c r="J739" s="59"/>
    </row>
    <row r="740" spans="3:10" ht="12.75">
      <c r="C740" s="59"/>
      <c r="D740" s="59"/>
      <c r="E740" s="126"/>
      <c r="F740" s="59"/>
      <c r="G740" s="59"/>
      <c r="H740" s="59"/>
      <c r="I740" s="59"/>
      <c r="J740" s="59"/>
    </row>
    <row r="741" spans="3:10" ht="12.75">
      <c r="C741" s="59"/>
      <c r="D741" s="59"/>
      <c r="E741" s="126"/>
      <c r="F741" s="59"/>
      <c r="G741" s="59"/>
      <c r="H741" s="59"/>
      <c r="I741" s="59"/>
      <c r="J741" s="59"/>
    </row>
    <row r="742" spans="3:10" ht="12.75">
      <c r="C742" s="59"/>
      <c r="D742" s="59"/>
      <c r="E742" s="126"/>
      <c r="F742" s="59"/>
      <c r="G742" s="59"/>
      <c r="H742" s="59"/>
      <c r="I742" s="59"/>
      <c r="J742" s="59"/>
    </row>
    <row r="743" spans="3:10" ht="12.75">
      <c r="C743" s="59"/>
      <c r="D743" s="59"/>
      <c r="E743" s="126"/>
      <c r="F743" s="59"/>
      <c r="G743" s="59"/>
      <c r="H743" s="59"/>
      <c r="I743" s="59"/>
      <c r="J743" s="59"/>
    </row>
    <row r="744" spans="3:10" ht="12.75">
      <c r="C744" s="59"/>
      <c r="D744" s="59"/>
      <c r="E744" s="126"/>
      <c r="F744" s="59"/>
      <c r="G744" s="59"/>
      <c r="H744" s="59"/>
      <c r="I744" s="59"/>
      <c r="J744" s="59"/>
    </row>
    <row r="745" spans="3:10" ht="12.75">
      <c r="C745" s="59"/>
      <c r="D745" s="59"/>
      <c r="E745" s="126"/>
      <c r="F745" s="59"/>
      <c r="G745" s="59"/>
      <c r="H745" s="59"/>
      <c r="I745" s="59"/>
      <c r="J745" s="59"/>
    </row>
    <row r="746" spans="3:10" ht="12.75">
      <c r="C746" s="59"/>
      <c r="D746" s="59"/>
      <c r="E746" s="126"/>
      <c r="F746" s="59"/>
      <c r="G746" s="59"/>
      <c r="H746" s="59"/>
      <c r="I746" s="59"/>
      <c r="J746" s="59"/>
    </row>
    <row r="747" spans="3:10" ht="12.75">
      <c r="C747" s="59"/>
      <c r="D747" s="59"/>
      <c r="E747" s="126"/>
      <c r="F747" s="59"/>
      <c r="G747" s="59"/>
      <c r="H747" s="59"/>
      <c r="I747" s="59"/>
      <c r="J747" s="59"/>
    </row>
    <row r="748" spans="3:10" ht="12.75">
      <c r="C748" s="59"/>
      <c r="D748" s="59"/>
      <c r="E748" s="126"/>
      <c r="F748" s="59"/>
      <c r="G748" s="59"/>
      <c r="H748" s="59"/>
      <c r="I748" s="59"/>
      <c r="J748" s="59"/>
    </row>
    <row r="749" spans="3:10" ht="12.75">
      <c r="C749" s="59"/>
      <c r="D749" s="59"/>
      <c r="E749" s="126"/>
      <c r="F749" s="59"/>
      <c r="G749" s="59"/>
      <c r="H749" s="59"/>
      <c r="I749" s="59"/>
      <c r="J749" s="59"/>
    </row>
    <row r="750" spans="3:10" ht="12.75">
      <c r="C750" s="59"/>
      <c r="D750" s="59"/>
      <c r="E750" s="126"/>
      <c r="F750" s="59"/>
      <c r="G750" s="59"/>
      <c r="H750" s="59"/>
      <c r="I750" s="59"/>
      <c r="J750" s="59"/>
    </row>
    <row r="751" spans="3:10" ht="12.75">
      <c r="C751" s="59"/>
      <c r="D751" s="59"/>
      <c r="E751" s="126"/>
      <c r="F751" s="59"/>
      <c r="G751" s="59"/>
      <c r="H751" s="59"/>
      <c r="I751" s="59"/>
      <c r="J751" s="59"/>
    </row>
    <row r="752" spans="3:10" ht="12.75">
      <c r="C752" s="59"/>
      <c r="D752" s="59"/>
      <c r="E752" s="126"/>
      <c r="F752" s="59"/>
      <c r="G752" s="59"/>
      <c r="H752" s="59"/>
      <c r="I752" s="59"/>
      <c r="J752" s="59"/>
    </row>
    <row r="753" spans="3:10" ht="12.75">
      <c r="C753" s="59"/>
      <c r="D753" s="59"/>
      <c r="E753" s="126"/>
      <c r="F753" s="59"/>
      <c r="G753" s="59"/>
      <c r="H753" s="59"/>
      <c r="I753" s="59"/>
      <c r="J753" s="59"/>
    </row>
    <row r="754" spans="3:10" ht="12.75">
      <c r="C754" s="59"/>
      <c r="D754" s="59"/>
      <c r="E754" s="126"/>
      <c r="F754" s="59"/>
      <c r="G754" s="59"/>
      <c r="H754" s="59"/>
      <c r="I754" s="59"/>
      <c r="J754" s="59"/>
    </row>
    <row r="755" spans="3:10" ht="12.75">
      <c r="C755" s="59"/>
      <c r="D755" s="59"/>
      <c r="E755" s="126"/>
      <c r="F755" s="59"/>
      <c r="G755" s="59"/>
      <c r="H755" s="59"/>
      <c r="I755" s="59"/>
      <c r="J755" s="59"/>
    </row>
    <row r="756" spans="3:10" ht="12.75">
      <c r="C756" s="59"/>
      <c r="D756" s="59"/>
      <c r="E756" s="126"/>
      <c r="F756" s="59"/>
      <c r="G756" s="59"/>
      <c r="H756" s="59"/>
      <c r="I756" s="59"/>
      <c r="J756" s="59"/>
    </row>
    <row r="757" spans="3:10" ht="12.75">
      <c r="C757" s="59"/>
      <c r="D757" s="59"/>
      <c r="E757" s="126"/>
      <c r="F757" s="59"/>
      <c r="G757" s="59"/>
      <c r="H757" s="59"/>
      <c r="I757" s="59"/>
      <c r="J757" s="59"/>
    </row>
    <row r="758" spans="3:10" ht="12.75">
      <c r="C758" s="59"/>
      <c r="D758" s="59"/>
      <c r="E758" s="126"/>
      <c r="F758" s="59"/>
      <c r="G758" s="59"/>
      <c r="H758" s="59"/>
      <c r="I758" s="59"/>
      <c r="J758" s="59"/>
    </row>
    <row r="759" spans="3:10" ht="12.75">
      <c r="C759" s="59"/>
      <c r="D759" s="59"/>
      <c r="E759" s="126"/>
      <c r="F759" s="59"/>
      <c r="G759" s="59"/>
      <c r="H759" s="59"/>
      <c r="I759" s="59"/>
      <c r="J759" s="59"/>
    </row>
    <row r="760" spans="3:10" ht="12.75">
      <c r="C760" s="59"/>
      <c r="D760" s="59"/>
      <c r="E760" s="126"/>
      <c r="F760" s="59"/>
      <c r="G760" s="59"/>
      <c r="H760" s="59"/>
      <c r="I760" s="59"/>
      <c r="J760" s="59"/>
    </row>
    <row r="761" spans="3:10" ht="12.75">
      <c r="C761" s="59"/>
      <c r="D761" s="59"/>
      <c r="E761" s="126"/>
      <c r="F761" s="59"/>
      <c r="G761" s="59"/>
      <c r="H761" s="59"/>
      <c r="I761" s="59"/>
      <c r="J761" s="59"/>
    </row>
    <row r="762" spans="3:10" ht="12.75">
      <c r="C762" s="59"/>
      <c r="D762" s="59"/>
      <c r="E762" s="126"/>
      <c r="F762" s="59"/>
      <c r="G762" s="59"/>
      <c r="H762" s="59"/>
      <c r="I762" s="59"/>
      <c r="J762" s="59"/>
    </row>
    <row r="763" spans="3:10" ht="12.75">
      <c r="C763" s="59"/>
      <c r="D763" s="59"/>
      <c r="E763" s="126"/>
      <c r="F763" s="59"/>
      <c r="G763" s="59"/>
      <c r="H763" s="59"/>
      <c r="I763" s="59"/>
      <c r="J763" s="59"/>
    </row>
    <row r="764" spans="3:10" ht="12.75">
      <c r="C764" s="59"/>
      <c r="D764" s="59"/>
      <c r="E764" s="126"/>
      <c r="F764" s="59"/>
      <c r="G764" s="59"/>
      <c r="H764" s="59"/>
      <c r="I764" s="59"/>
      <c r="J764" s="59"/>
    </row>
    <row r="765" spans="3:10" ht="12.75">
      <c r="C765" s="59"/>
      <c r="D765" s="59"/>
      <c r="E765" s="126"/>
      <c r="F765" s="59"/>
      <c r="G765" s="59"/>
      <c r="H765" s="59"/>
      <c r="I765" s="59"/>
      <c r="J765" s="59"/>
    </row>
    <row r="766" spans="3:10" ht="12.75">
      <c r="C766" s="59"/>
      <c r="D766" s="59"/>
      <c r="E766" s="126"/>
      <c r="F766" s="59"/>
      <c r="G766" s="59"/>
      <c r="H766" s="59"/>
      <c r="I766" s="59"/>
      <c r="J766" s="59"/>
    </row>
    <row r="767" spans="3:10" ht="12.75">
      <c r="C767" s="59"/>
      <c r="D767" s="59"/>
      <c r="E767" s="126"/>
      <c r="F767" s="59"/>
      <c r="G767" s="59"/>
      <c r="H767" s="59"/>
      <c r="I767" s="59"/>
      <c r="J767" s="59"/>
    </row>
    <row r="768" spans="3:10" ht="12.75">
      <c r="C768" s="59"/>
      <c r="D768" s="59"/>
      <c r="E768" s="126"/>
      <c r="F768" s="59"/>
      <c r="G768" s="59"/>
      <c r="H768" s="59"/>
      <c r="I768" s="59"/>
      <c r="J768" s="59"/>
    </row>
    <row r="769" spans="3:10" ht="12.75">
      <c r="C769" s="59"/>
      <c r="D769" s="59"/>
      <c r="E769" s="126"/>
      <c r="F769" s="59"/>
      <c r="G769" s="59"/>
      <c r="H769" s="59"/>
      <c r="I769" s="59"/>
      <c r="J769" s="59"/>
    </row>
    <row r="770" spans="3:10" ht="12.75">
      <c r="C770" s="59"/>
      <c r="D770" s="59"/>
      <c r="E770" s="126"/>
      <c r="F770" s="59"/>
      <c r="G770" s="59"/>
      <c r="H770" s="59"/>
      <c r="I770" s="59"/>
      <c r="J770" s="59"/>
    </row>
    <row r="771" spans="3:10" ht="12.75">
      <c r="C771" s="59"/>
      <c r="D771" s="59"/>
      <c r="E771" s="126"/>
      <c r="F771" s="59"/>
      <c r="G771" s="59"/>
      <c r="H771" s="59"/>
      <c r="I771" s="59"/>
      <c r="J771" s="59"/>
    </row>
    <row r="772" spans="3:10" ht="12.75">
      <c r="C772" s="59"/>
      <c r="D772" s="59"/>
      <c r="E772" s="126"/>
      <c r="F772" s="59"/>
      <c r="G772" s="59"/>
      <c r="H772" s="59"/>
      <c r="I772" s="59"/>
      <c r="J772" s="59"/>
    </row>
    <row r="773" spans="3:10" ht="12.75">
      <c r="C773" s="59"/>
      <c r="D773" s="59"/>
      <c r="E773" s="126"/>
      <c r="F773" s="59"/>
      <c r="G773" s="59"/>
      <c r="H773" s="59"/>
      <c r="I773" s="59"/>
      <c r="J773" s="59"/>
    </row>
    <row r="774" spans="3:10" ht="12.75">
      <c r="C774" s="59"/>
      <c r="D774" s="59"/>
      <c r="E774" s="126"/>
      <c r="F774" s="59"/>
      <c r="G774" s="59"/>
      <c r="H774" s="59"/>
      <c r="I774" s="59"/>
      <c r="J774" s="59"/>
    </row>
    <row r="775" spans="3:10" ht="12.75">
      <c r="C775" s="59"/>
      <c r="D775" s="59"/>
      <c r="E775" s="126"/>
      <c r="F775" s="59"/>
      <c r="G775" s="59"/>
      <c r="H775" s="59"/>
      <c r="I775" s="59"/>
      <c r="J775" s="59"/>
    </row>
    <row r="776" spans="3:10" ht="12.75">
      <c r="C776" s="59"/>
      <c r="D776" s="59"/>
      <c r="E776" s="126"/>
      <c r="F776" s="59"/>
      <c r="G776" s="59"/>
      <c r="H776" s="59"/>
      <c r="I776" s="59"/>
      <c r="J776" s="59"/>
    </row>
    <row r="777" spans="3:10" ht="12.75">
      <c r="C777" s="59"/>
      <c r="D777" s="59"/>
      <c r="E777" s="126"/>
      <c r="F777" s="59"/>
      <c r="G777" s="59"/>
      <c r="H777" s="59"/>
      <c r="I777" s="59"/>
      <c r="J777" s="59"/>
    </row>
    <row r="778" spans="3:10" ht="12.75">
      <c r="C778" s="59"/>
      <c r="D778" s="59"/>
      <c r="E778" s="126"/>
      <c r="F778" s="59"/>
      <c r="G778" s="59"/>
      <c r="H778" s="59"/>
      <c r="I778" s="59"/>
      <c r="J778" s="59"/>
    </row>
    <row r="779" spans="3:10" ht="12.75">
      <c r="C779" s="59"/>
      <c r="D779" s="59"/>
      <c r="E779" s="126"/>
      <c r="F779" s="59"/>
      <c r="G779" s="59"/>
      <c r="H779" s="59"/>
      <c r="I779" s="59"/>
      <c r="J779" s="59"/>
    </row>
    <row r="780" spans="3:10" ht="12.75">
      <c r="C780" s="59"/>
      <c r="D780" s="59"/>
      <c r="E780" s="126"/>
      <c r="F780" s="59"/>
      <c r="G780" s="59"/>
      <c r="H780" s="59"/>
      <c r="I780" s="59"/>
      <c r="J780" s="59"/>
    </row>
    <row r="781" spans="3:10" ht="12.75">
      <c r="C781" s="59"/>
      <c r="D781" s="59"/>
      <c r="E781" s="126"/>
      <c r="F781" s="59"/>
      <c r="G781" s="59"/>
      <c r="H781" s="59"/>
      <c r="I781" s="59"/>
      <c r="J781" s="59"/>
    </row>
    <row r="782" spans="3:10" ht="12.75">
      <c r="C782" s="59"/>
      <c r="D782" s="59"/>
      <c r="E782" s="126"/>
      <c r="F782" s="59"/>
      <c r="G782" s="59"/>
      <c r="H782" s="59"/>
      <c r="I782" s="59"/>
      <c r="J782" s="59"/>
    </row>
    <row r="783" spans="3:10" ht="12.75">
      <c r="C783" s="59"/>
      <c r="D783" s="59"/>
      <c r="E783" s="126"/>
      <c r="F783" s="59"/>
      <c r="G783" s="59"/>
      <c r="H783" s="59"/>
      <c r="I783" s="59"/>
      <c r="J783" s="59"/>
    </row>
    <row r="784" spans="3:10" ht="12.75">
      <c r="C784" s="59"/>
      <c r="D784" s="59"/>
      <c r="E784" s="126"/>
      <c r="F784" s="59"/>
      <c r="G784" s="59"/>
      <c r="H784" s="59"/>
      <c r="I784" s="59"/>
      <c r="J784" s="59"/>
    </row>
    <row r="785" spans="3:10" ht="12.75">
      <c r="C785" s="59"/>
      <c r="D785" s="59"/>
      <c r="E785" s="126"/>
      <c r="F785" s="59"/>
      <c r="G785" s="59"/>
      <c r="H785" s="59"/>
      <c r="I785" s="59"/>
      <c r="J785" s="59"/>
    </row>
    <row r="786" spans="3:10" ht="12.75">
      <c r="C786" s="59"/>
      <c r="D786" s="59"/>
      <c r="E786" s="126"/>
      <c r="F786" s="59"/>
      <c r="G786" s="59"/>
      <c r="H786" s="59"/>
      <c r="I786" s="59"/>
      <c r="J786" s="59"/>
    </row>
    <row r="787" spans="3:10" ht="12.75">
      <c r="C787" s="59"/>
      <c r="D787" s="59"/>
      <c r="E787" s="126"/>
      <c r="F787" s="59"/>
      <c r="G787" s="59"/>
      <c r="H787" s="59"/>
      <c r="I787" s="59"/>
      <c r="J787" s="59"/>
    </row>
    <row r="788" spans="3:10" ht="12.75">
      <c r="C788" s="59"/>
      <c r="D788" s="59"/>
      <c r="E788" s="126"/>
      <c r="F788" s="59"/>
      <c r="G788" s="59"/>
      <c r="H788" s="59"/>
      <c r="I788" s="59"/>
      <c r="J788" s="59"/>
    </row>
    <row r="789" spans="3:10" ht="12.75">
      <c r="C789" s="59"/>
      <c r="D789" s="59"/>
      <c r="E789" s="126"/>
      <c r="F789" s="59"/>
      <c r="G789" s="59"/>
      <c r="H789" s="59"/>
      <c r="I789" s="59"/>
      <c r="J789" s="59"/>
    </row>
    <row r="790" spans="3:10" ht="12.75">
      <c r="C790" s="59"/>
      <c r="D790" s="59"/>
      <c r="E790" s="126"/>
      <c r="F790" s="59"/>
      <c r="G790" s="59"/>
      <c r="H790" s="59"/>
      <c r="I790" s="59"/>
      <c r="J790" s="59"/>
    </row>
    <row r="791" spans="3:10" ht="12.75">
      <c r="C791" s="59"/>
      <c r="D791" s="59"/>
      <c r="E791" s="126"/>
      <c r="F791" s="59"/>
      <c r="G791" s="59"/>
      <c r="H791" s="59"/>
      <c r="I791" s="59"/>
      <c r="J791" s="59"/>
    </row>
    <row r="792" spans="3:10" ht="12.75">
      <c r="C792" s="59"/>
      <c r="D792" s="59"/>
      <c r="E792" s="126"/>
      <c r="F792" s="59"/>
      <c r="G792" s="59"/>
      <c r="H792" s="59"/>
      <c r="I792" s="59"/>
      <c r="J792" s="59"/>
    </row>
    <row r="793" spans="3:10" ht="12.75">
      <c r="C793" s="59"/>
      <c r="D793" s="59"/>
      <c r="E793" s="126"/>
      <c r="F793" s="59"/>
      <c r="G793" s="59"/>
      <c r="H793" s="59"/>
      <c r="I793" s="59"/>
      <c r="J793" s="59"/>
    </row>
    <row r="794" spans="3:10" ht="12.75">
      <c r="C794" s="59"/>
      <c r="D794" s="59"/>
      <c r="E794" s="126"/>
      <c r="F794" s="59"/>
      <c r="G794" s="59"/>
      <c r="H794" s="59"/>
      <c r="I794" s="59"/>
      <c r="J794" s="59"/>
    </row>
    <row r="795" spans="3:10" ht="12.75">
      <c r="C795" s="59"/>
      <c r="D795" s="59"/>
      <c r="E795" s="126"/>
      <c r="F795" s="59"/>
      <c r="G795" s="59"/>
      <c r="H795" s="59"/>
      <c r="I795" s="59"/>
      <c r="J795" s="59"/>
    </row>
    <row r="796" spans="3:10" ht="12.75">
      <c r="C796" s="59"/>
      <c r="D796" s="59"/>
      <c r="E796" s="126"/>
      <c r="F796" s="59"/>
      <c r="G796" s="59"/>
      <c r="H796" s="59"/>
      <c r="I796" s="59"/>
      <c r="J796" s="59"/>
    </row>
    <row r="797" spans="3:10" ht="12.75">
      <c r="C797" s="59"/>
      <c r="D797" s="59"/>
      <c r="E797" s="126"/>
      <c r="F797" s="59"/>
      <c r="G797" s="59"/>
      <c r="H797" s="59"/>
      <c r="I797" s="59"/>
      <c r="J797" s="59"/>
    </row>
    <row r="798" spans="3:10" ht="12.75">
      <c r="C798" s="59"/>
      <c r="D798" s="59"/>
      <c r="E798" s="126"/>
      <c r="F798" s="59"/>
      <c r="G798" s="59"/>
      <c r="H798" s="59"/>
      <c r="I798" s="59"/>
      <c r="J798" s="59"/>
    </row>
    <row r="799" spans="3:10" ht="12.75">
      <c r="C799" s="59"/>
      <c r="D799" s="59"/>
      <c r="E799" s="126"/>
      <c r="F799" s="59"/>
      <c r="G799" s="59"/>
      <c r="H799" s="59"/>
      <c r="I799" s="59"/>
      <c r="J799" s="59"/>
    </row>
    <row r="800" spans="3:10" ht="12.75">
      <c r="C800" s="59"/>
      <c r="D800" s="59"/>
      <c r="E800" s="126"/>
      <c r="F800" s="59"/>
      <c r="G800" s="59"/>
      <c r="H800" s="59"/>
      <c r="I800" s="59"/>
      <c r="J800" s="59"/>
    </row>
    <row r="801" spans="3:10" ht="12.75">
      <c r="C801" s="59"/>
      <c r="D801" s="59"/>
      <c r="E801" s="126"/>
      <c r="F801" s="59"/>
      <c r="G801" s="59"/>
      <c r="H801" s="59"/>
      <c r="I801" s="59"/>
      <c r="J801" s="59"/>
    </row>
    <row r="802" spans="3:10" ht="12.75">
      <c r="C802" s="59"/>
      <c r="D802" s="59"/>
      <c r="E802" s="126"/>
      <c r="F802" s="59"/>
      <c r="G802" s="59"/>
      <c r="H802" s="59"/>
      <c r="I802" s="59"/>
      <c r="J802" s="59"/>
    </row>
    <row r="803" spans="3:10" ht="12.75">
      <c r="C803" s="59"/>
      <c r="D803" s="59"/>
      <c r="E803" s="126"/>
      <c r="F803" s="59"/>
      <c r="G803" s="59"/>
      <c r="H803" s="59"/>
      <c r="I803" s="59"/>
      <c r="J803" s="59"/>
    </row>
    <row r="804" spans="3:10" ht="12.75">
      <c r="C804" s="59"/>
      <c r="D804" s="59"/>
      <c r="E804" s="126"/>
      <c r="F804" s="59"/>
      <c r="G804" s="59"/>
      <c r="H804" s="59"/>
      <c r="I804" s="59"/>
      <c r="J804" s="59"/>
    </row>
    <row r="805" spans="3:10" ht="12.75">
      <c r="C805" s="59"/>
      <c r="D805" s="59"/>
      <c r="E805" s="126"/>
      <c r="F805" s="59"/>
      <c r="G805" s="59"/>
      <c r="H805" s="59"/>
      <c r="I805" s="59"/>
      <c r="J805" s="59"/>
    </row>
    <row r="806" spans="3:10" ht="12.75">
      <c r="C806" s="59"/>
      <c r="D806" s="59"/>
      <c r="E806" s="126"/>
      <c r="F806" s="59"/>
      <c r="G806" s="59"/>
      <c r="H806" s="59"/>
      <c r="I806" s="59"/>
      <c r="J806" s="59"/>
    </row>
    <row r="807" spans="3:10" ht="12.75">
      <c r="C807" s="59"/>
      <c r="D807" s="59"/>
      <c r="E807" s="126"/>
      <c r="F807" s="59"/>
      <c r="G807" s="59"/>
      <c r="H807" s="59"/>
      <c r="I807" s="59"/>
      <c r="J807" s="59"/>
    </row>
    <row r="808" spans="3:10" ht="12.75">
      <c r="C808" s="59"/>
      <c r="D808" s="59"/>
      <c r="E808" s="126"/>
      <c r="F808" s="59"/>
      <c r="G808" s="59"/>
      <c r="H808" s="59"/>
      <c r="I808" s="59"/>
      <c r="J808" s="59"/>
    </row>
    <row r="809" spans="3:10" ht="12.75">
      <c r="C809" s="59"/>
      <c r="D809" s="59"/>
      <c r="E809" s="126"/>
      <c r="F809" s="59"/>
      <c r="G809" s="59"/>
      <c r="H809" s="59"/>
      <c r="I809" s="59"/>
      <c r="J809" s="59"/>
    </row>
    <row r="810" spans="3:10" ht="12.75">
      <c r="C810" s="59"/>
      <c r="D810" s="59"/>
      <c r="E810" s="126"/>
      <c r="F810" s="59"/>
      <c r="G810" s="59"/>
      <c r="H810" s="59"/>
      <c r="I810" s="59"/>
      <c r="J810" s="59"/>
    </row>
    <row r="811" spans="3:10" ht="12.75">
      <c r="C811" s="59"/>
      <c r="D811" s="59"/>
      <c r="E811" s="126"/>
      <c r="F811" s="59"/>
      <c r="G811" s="59"/>
      <c r="H811" s="59"/>
      <c r="I811" s="59"/>
      <c r="J811" s="59"/>
    </row>
    <row r="812" spans="3:10" ht="12.75">
      <c r="C812" s="59"/>
      <c r="D812" s="59"/>
      <c r="E812" s="126"/>
      <c r="F812" s="59"/>
      <c r="G812" s="59"/>
      <c r="H812" s="59"/>
      <c r="I812" s="59"/>
      <c r="J812" s="59"/>
    </row>
    <row r="813" spans="3:10" ht="12.75">
      <c r="C813" s="59"/>
      <c r="D813" s="59"/>
      <c r="E813" s="126"/>
      <c r="F813" s="59"/>
      <c r="G813" s="59"/>
      <c r="H813" s="59"/>
      <c r="I813" s="59"/>
      <c r="J813" s="59"/>
    </row>
    <row r="814" spans="3:10" ht="12.75">
      <c r="C814" s="59"/>
      <c r="D814" s="59"/>
      <c r="E814" s="126"/>
      <c r="F814" s="59"/>
      <c r="G814" s="59"/>
      <c r="H814" s="59"/>
      <c r="I814" s="59"/>
      <c r="J814" s="59"/>
    </row>
    <row r="815" spans="3:10" ht="12.75">
      <c r="C815" s="59"/>
      <c r="D815" s="59"/>
      <c r="E815" s="126"/>
      <c r="F815" s="59"/>
      <c r="G815" s="59"/>
      <c r="H815" s="59"/>
      <c r="I815" s="59"/>
      <c r="J815" s="59"/>
    </row>
    <row r="816" spans="3:10" ht="12.75">
      <c r="C816" s="59"/>
      <c r="D816" s="59"/>
      <c r="E816" s="126"/>
      <c r="F816" s="59"/>
      <c r="G816" s="59"/>
      <c r="H816" s="59"/>
      <c r="I816" s="59"/>
      <c r="J816" s="59"/>
    </row>
    <row r="817" spans="3:10" ht="12.75">
      <c r="C817" s="59"/>
      <c r="D817" s="59"/>
      <c r="E817" s="126"/>
      <c r="F817" s="59"/>
      <c r="G817" s="59"/>
      <c r="H817" s="59"/>
      <c r="I817" s="59"/>
      <c r="J817" s="59"/>
    </row>
    <row r="818" spans="3:10" ht="12.75">
      <c r="C818" s="59"/>
      <c r="D818" s="59"/>
      <c r="E818" s="126"/>
      <c r="F818" s="59"/>
      <c r="G818" s="59"/>
      <c r="H818" s="59"/>
      <c r="I818" s="59"/>
      <c r="J818" s="59"/>
    </row>
    <row r="819" spans="3:10" ht="12.75">
      <c r="C819" s="59"/>
      <c r="D819" s="59"/>
      <c r="E819" s="126"/>
      <c r="F819" s="59"/>
      <c r="G819" s="59"/>
      <c r="H819" s="59"/>
      <c r="I819" s="59"/>
      <c r="J819" s="59"/>
    </row>
    <row r="820" spans="3:10" ht="12.75">
      <c r="C820" s="59"/>
      <c r="D820" s="59"/>
      <c r="E820" s="126"/>
      <c r="F820" s="59"/>
      <c r="G820" s="59"/>
      <c r="H820" s="59"/>
      <c r="I820" s="59"/>
      <c r="J820" s="59"/>
    </row>
    <row r="821" spans="3:10" ht="12.75">
      <c r="C821" s="59"/>
      <c r="D821" s="59"/>
      <c r="E821" s="126"/>
      <c r="F821" s="59"/>
      <c r="G821" s="59"/>
      <c r="H821" s="59"/>
      <c r="I821" s="59"/>
      <c r="J821" s="59"/>
    </row>
    <row r="822" spans="3:10" ht="12.75">
      <c r="C822" s="59"/>
      <c r="D822" s="59"/>
      <c r="E822" s="126"/>
      <c r="F822" s="59"/>
      <c r="G822" s="59"/>
      <c r="H822" s="59"/>
      <c r="I822" s="59"/>
      <c r="J822" s="59"/>
    </row>
    <row r="823" spans="3:10" ht="12.75">
      <c r="C823" s="59"/>
      <c r="D823" s="59"/>
      <c r="E823" s="126"/>
      <c r="F823" s="59"/>
      <c r="G823" s="59"/>
      <c r="H823" s="59"/>
      <c r="I823" s="59"/>
      <c r="J823" s="59"/>
    </row>
    <row r="824" spans="3:10" ht="12.75">
      <c r="C824" s="59"/>
      <c r="D824" s="59"/>
      <c r="E824" s="126"/>
      <c r="F824" s="59"/>
      <c r="G824" s="59"/>
      <c r="H824" s="59"/>
      <c r="I824" s="59"/>
      <c r="J824" s="59"/>
    </row>
    <row r="825" spans="3:10" ht="12.75">
      <c r="C825" s="59"/>
      <c r="D825" s="59"/>
      <c r="E825" s="126"/>
      <c r="F825" s="59"/>
      <c r="G825" s="59"/>
      <c r="H825" s="59"/>
      <c r="I825" s="59"/>
      <c r="J825" s="59"/>
    </row>
    <row r="826" spans="3:10" ht="12.75">
      <c r="C826" s="59"/>
      <c r="D826" s="59"/>
      <c r="E826" s="126"/>
      <c r="F826" s="59"/>
      <c r="G826" s="59"/>
      <c r="H826" s="59"/>
      <c r="I826" s="59"/>
      <c r="J826" s="59"/>
    </row>
    <row r="827" spans="3:10" ht="12.75">
      <c r="C827" s="59"/>
      <c r="D827" s="59"/>
      <c r="E827" s="126"/>
      <c r="F827" s="59"/>
      <c r="G827" s="59"/>
      <c r="H827" s="59"/>
      <c r="I827" s="59"/>
      <c r="J827" s="59"/>
    </row>
    <row r="828" spans="3:10" ht="12.75">
      <c r="C828" s="59"/>
      <c r="D828" s="59"/>
      <c r="E828" s="126"/>
      <c r="F828" s="59"/>
      <c r="G828" s="59"/>
      <c r="H828" s="59"/>
      <c r="I828" s="59"/>
      <c r="J828" s="59"/>
    </row>
    <row r="829" spans="3:10" ht="12.75">
      <c r="C829" s="59"/>
      <c r="D829" s="59"/>
      <c r="E829" s="126"/>
      <c r="F829" s="59"/>
      <c r="G829" s="59"/>
      <c r="H829" s="59"/>
      <c r="I829" s="59"/>
      <c r="J829" s="59"/>
    </row>
    <row r="830" spans="3:10" ht="12.75">
      <c r="C830" s="59"/>
      <c r="D830" s="59"/>
      <c r="E830" s="126"/>
      <c r="F830" s="59"/>
      <c r="G830" s="59"/>
      <c r="H830" s="59"/>
      <c r="I830" s="59"/>
      <c r="J830" s="59"/>
    </row>
    <row r="831" spans="3:10" ht="12.75">
      <c r="C831" s="59"/>
      <c r="D831" s="59"/>
      <c r="E831" s="126"/>
      <c r="F831" s="59"/>
      <c r="G831" s="59"/>
      <c r="H831" s="59"/>
      <c r="I831" s="59"/>
      <c r="J831" s="59"/>
    </row>
    <row r="832" spans="3:10" ht="12.75">
      <c r="C832" s="59"/>
      <c r="D832" s="59"/>
      <c r="E832" s="126"/>
      <c r="F832" s="59"/>
      <c r="G832" s="59"/>
      <c r="H832" s="59"/>
      <c r="I832" s="59"/>
      <c r="J832" s="59"/>
    </row>
    <row r="833" spans="3:10" ht="12.75">
      <c r="C833" s="59"/>
      <c r="D833" s="59"/>
      <c r="E833" s="126"/>
      <c r="F833" s="59"/>
      <c r="G833" s="59"/>
      <c r="H833" s="59"/>
      <c r="I833" s="59"/>
      <c r="J833" s="59"/>
    </row>
    <row r="834" spans="3:10" ht="12.75">
      <c r="C834" s="59"/>
      <c r="D834" s="59"/>
      <c r="E834" s="126"/>
      <c r="F834" s="59"/>
      <c r="G834" s="59"/>
      <c r="H834" s="59"/>
      <c r="I834" s="59"/>
      <c r="J834" s="59"/>
    </row>
    <row r="835" spans="3:10" ht="12.75">
      <c r="C835" s="59"/>
      <c r="D835" s="59"/>
      <c r="E835" s="126"/>
      <c r="F835" s="59"/>
      <c r="G835" s="59"/>
      <c r="H835" s="59"/>
      <c r="I835" s="59"/>
      <c r="J835" s="59"/>
    </row>
    <row r="836" spans="3:10" ht="12.75">
      <c r="C836" s="59"/>
      <c r="D836" s="59"/>
      <c r="E836" s="126"/>
      <c r="F836" s="59"/>
      <c r="G836" s="59"/>
      <c r="H836" s="59"/>
      <c r="I836" s="59"/>
      <c r="J836" s="59"/>
    </row>
    <row r="837" spans="3:10" ht="12.75">
      <c r="C837" s="59"/>
      <c r="D837" s="59"/>
      <c r="E837" s="126"/>
      <c r="F837" s="59"/>
      <c r="G837" s="59"/>
      <c r="H837" s="59"/>
      <c r="I837" s="59"/>
      <c r="J837" s="59"/>
    </row>
    <row r="838" spans="3:10" ht="12.75">
      <c r="C838" s="59"/>
      <c r="D838" s="59"/>
      <c r="E838" s="126"/>
      <c r="F838" s="59"/>
      <c r="G838" s="59"/>
      <c r="H838" s="59"/>
      <c r="I838" s="59"/>
      <c r="J838" s="59"/>
    </row>
    <row r="839" spans="3:10" ht="12.75">
      <c r="C839" s="59"/>
      <c r="D839" s="59"/>
      <c r="E839" s="126"/>
      <c r="F839" s="59"/>
      <c r="G839" s="59"/>
      <c r="H839" s="59"/>
      <c r="I839" s="59"/>
      <c r="J839" s="59"/>
    </row>
    <row r="840" spans="3:10" ht="12.75">
      <c r="C840" s="59"/>
      <c r="D840" s="59"/>
      <c r="E840" s="126"/>
      <c r="F840" s="59"/>
      <c r="G840" s="59"/>
      <c r="H840" s="59"/>
      <c r="I840" s="59"/>
      <c r="J840" s="59"/>
    </row>
    <row r="841" spans="3:10" ht="12.75">
      <c r="C841" s="59"/>
      <c r="D841" s="59"/>
      <c r="E841" s="126"/>
      <c r="F841" s="59"/>
      <c r="G841" s="59"/>
      <c r="H841" s="59"/>
      <c r="I841" s="59"/>
      <c r="J841" s="59"/>
    </row>
    <row r="842" spans="3:10" ht="12.75">
      <c r="C842" s="59"/>
      <c r="D842" s="59"/>
      <c r="E842" s="126"/>
      <c r="F842" s="59"/>
      <c r="G842" s="59"/>
      <c r="H842" s="59"/>
      <c r="I842" s="59"/>
      <c r="J842" s="59"/>
    </row>
    <row r="843" spans="3:10" ht="12.75">
      <c r="C843" s="59"/>
      <c r="D843" s="59"/>
      <c r="E843" s="126"/>
      <c r="F843" s="59"/>
      <c r="G843" s="59"/>
      <c r="H843" s="59"/>
      <c r="I843" s="59"/>
      <c r="J843" s="59"/>
    </row>
    <row r="844" spans="3:10" ht="12.75">
      <c r="C844" s="59"/>
      <c r="D844" s="59"/>
      <c r="E844" s="126"/>
      <c r="F844" s="59"/>
      <c r="G844" s="59"/>
      <c r="H844" s="59"/>
      <c r="I844" s="59"/>
      <c r="J844" s="59"/>
    </row>
    <row r="845" spans="3:10" ht="12.75">
      <c r="C845" s="59"/>
      <c r="D845" s="59"/>
      <c r="E845" s="126"/>
      <c r="F845" s="59"/>
      <c r="G845" s="59"/>
      <c r="H845" s="59"/>
      <c r="I845" s="59"/>
      <c r="J845" s="59"/>
    </row>
    <row r="846" spans="3:10" ht="12.75">
      <c r="C846" s="59"/>
      <c r="D846" s="59"/>
      <c r="E846" s="126"/>
      <c r="F846" s="59"/>
      <c r="G846" s="59"/>
      <c r="H846" s="59"/>
      <c r="I846" s="59"/>
      <c r="J846" s="59"/>
    </row>
    <row r="847" spans="3:10" ht="12.75">
      <c r="C847" s="59"/>
      <c r="D847" s="59"/>
      <c r="E847" s="126"/>
      <c r="F847" s="59"/>
      <c r="G847" s="59"/>
      <c r="H847" s="59"/>
      <c r="I847" s="59"/>
      <c r="J847" s="59"/>
    </row>
    <row r="848" spans="3:10" ht="12.75">
      <c r="C848" s="59"/>
      <c r="D848" s="59"/>
      <c r="E848" s="126"/>
      <c r="F848" s="59"/>
      <c r="G848" s="59"/>
      <c r="H848" s="59"/>
      <c r="I848" s="59"/>
      <c r="J848" s="59"/>
    </row>
    <row r="849" spans="3:10" ht="12.75">
      <c r="C849" s="59"/>
      <c r="D849" s="59"/>
      <c r="E849" s="126"/>
      <c r="F849" s="59"/>
      <c r="G849" s="59"/>
      <c r="H849" s="59"/>
      <c r="I849" s="59"/>
      <c r="J849" s="59"/>
    </row>
    <row r="850" spans="3:10" ht="12.75">
      <c r="C850" s="59"/>
      <c r="D850" s="59"/>
      <c r="E850" s="126"/>
      <c r="F850" s="59"/>
      <c r="G850" s="59"/>
      <c r="H850" s="59"/>
      <c r="I850" s="59"/>
      <c r="J850" s="59"/>
    </row>
    <row r="851" spans="3:10" ht="12.75">
      <c r="C851" s="59"/>
      <c r="D851" s="59"/>
      <c r="E851" s="126"/>
      <c r="F851" s="59"/>
      <c r="G851" s="59"/>
      <c r="H851" s="59"/>
      <c r="I851" s="59"/>
      <c r="J851" s="59"/>
    </row>
    <row r="852" spans="3:10" ht="12.75">
      <c r="C852" s="59"/>
      <c r="D852" s="59"/>
      <c r="E852" s="126"/>
      <c r="F852" s="59"/>
      <c r="G852" s="59"/>
      <c r="H852" s="59"/>
      <c r="I852" s="59"/>
      <c r="J852" s="59"/>
    </row>
    <row r="853" spans="3:10" ht="12.75">
      <c r="C853" s="59"/>
      <c r="D853" s="59"/>
      <c r="E853" s="126"/>
      <c r="F853" s="59"/>
      <c r="G853" s="59"/>
      <c r="H853" s="59"/>
      <c r="I853" s="59"/>
      <c r="J853" s="59"/>
    </row>
    <row r="854" spans="3:10" ht="12.75">
      <c r="C854" s="59"/>
      <c r="D854" s="59"/>
      <c r="E854" s="126"/>
      <c r="F854" s="59"/>
      <c r="G854" s="59"/>
      <c r="H854" s="59"/>
      <c r="I854" s="59"/>
      <c r="J854" s="59"/>
    </row>
    <row r="855" spans="3:10" ht="12.75">
      <c r="C855" s="59"/>
      <c r="D855" s="59"/>
      <c r="E855" s="126"/>
      <c r="F855" s="59"/>
      <c r="G855" s="59"/>
      <c r="H855" s="59"/>
      <c r="I855" s="59"/>
      <c r="J855" s="59"/>
    </row>
    <row r="856" spans="3:10" ht="12.75">
      <c r="C856" s="59"/>
      <c r="D856" s="59"/>
      <c r="E856" s="126"/>
      <c r="F856" s="59"/>
      <c r="G856" s="59"/>
      <c r="H856" s="59"/>
      <c r="I856" s="59"/>
      <c r="J856" s="59"/>
    </row>
    <row r="857" spans="3:10" ht="12.75">
      <c r="C857" s="59"/>
      <c r="D857" s="59"/>
      <c r="E857" s="126"/>
      <c r="F857" s="59"/>
      <c r="G857" s="59"/>
      <c r="H857" s="59"/>
      <c r="I857" s="59"/>
      <c r="J857" s="59"/>
    </row>
    <row r="858" spans="3:10" ht="12.75">
      <c r="C858" s="59"/>
      <c r="D858" s="59"/>
      <c r="E858" s="126"/>
      <c r="F858" s="59"/>
      <c r="G858" s="59"/>
      <c r="H858" s="59"/>
      <c r="I858" s="59"/>
      <c r="J858" s="59"/>
    </row>
    <row r="859" spans="3:10" ht="12.75">
      <c r="C859" s="59"/>
      <c r="D859" s="59"/>
      <c r="E859" s="126"/>
      <c r="F859" s="59"/>
      <c r="G859" s="59"/>
      <c r="H859" s="59"/>
      <c r="I859" s="59"/>
      <c r="J859" s="59"/>
    </row>
    <row r="860" spans="3:10" ht="12.75">
      <c r="C860" s="59"/>
      <c r="D860" s="59"/>
      <c r="E860" s="126"/>
      <c r="F860" s="59"/>
      <c r="G860" s="59"/>
      <c r="H860" s="59"/>
      <c r="I860" s="59"/>
      <c r="J860" s="59"/>
    </row>
    <row r="861" spans="3:10" ht="12.75">
      <c r="C861" s="59"/>
      <c r="D861" s="59"/>
      <c r="E861" s="126"/>
      <c r="F861" s="59"/>
      <c r="G861" s="59"/>
      <c r="H861" s="59"/>
      <c r="I861" s="59"/>
      <c r="J861" s="59"/>
    </row>
    <row r="862" spans="3:10" ht="12.75">
      <c r="C862" s="59"/>
      <c r="D862" s="59"/>
      <c r="E862" s="126"/>
      <c r="F862" s="59"/>
      <c r="G862" s="59"/>
      <c r="H862" s="59"/>
      <c r="I862" s="59"/>
      <c r="J862" s="59"/>
    </row>
    <row r="863" spans="3:10" ht="12.75">
      <c r="C863" s="59"/>
      <c r="D863" s="59"/>
      <c r="E863" s="126"/>
      <c r="F863" s="59"/>
      <c r="G863" s="59"/>
      <c r="H863" s="59"/>
      <c r="I863" s="59"/>
      <c r="J863" s="59"/>
    </row>
    <row r="864" spans="3:10" ht="12.75">
      <c r="C864" s="59"/>
      <c r="D864" s="59"/>
      <c r="E864" s="126"/>
      <c r="F864" s="59"/>
      <c r="G864" s="59"/>
      <c r="H864" s="59"/>
      <c r="I864" s="59"/>
      <c r="J864" s="59"/>
    </row>
    <row r="865" spans="3:10" ht="12.75">
      <c r="C865" s="59"/>
      <c r="D865" s="59"/>
      <c r="E865" s="126"/>
      <c r="F865" s="59"/>
      <c r="G865" s="59"/>
      <c r="H865" s="59"/>
      <c r="I865" s="59"/>
      <c r="J865" s="59"/>
    </row>
    <row r="866" spans="3:10" ht="12.75">
      <c r="C866" s="59"/>
      <c r="D866" s="59"/>
      <c r="E866" s="126"/>
      <c r="F866" s="59"/>
      <c r="G866" s="59"/>
      <c r="H866" s="59"/>
      <c r="I866" s="59"/>
      <c r="J866" s="59"/>
    </row>
    <row r="867" spans="3:10" ht="12.75">
      <c r="C867" s="59"/>
      <c r="D867" s="59"/>
      <c r="E867" s="126"/>
      <c r="F867" s="59"/>
      <c r="G867" s="59"/>
      <c r="H867" s="59"/>
      <c r="I867" s="59"/>
      <c r="J867" s="59"/>
    </row>
    <row r="868" spans="3:10" ht="12.75">
      <c r="C868" s="59"/>
      <c r="D868" s="59"/>
      <c r="E868" s="126"/>
      <c r="F868" s="59"/>
      <c r="G868" s="59"/>
      <c r="H868" s="59"/>
      <c r="I868" s="59"/>
      <c r="J868" s="59"/>
    </row>
    <row r="869" spans="3:10" ht="12.75">
      <c r="C869" s="59"/>
      <c r="D869" s="59"/>
      <c r="E869" s="126"/>
      <c r="F869" s="59"/>
      <c r="G869" s="59"/>
      <c r="H869" s="59"/>
      <c r="I869" s="59"/>
      <c r="J869" s="59"/>
    </row>
    <row r="870" spans="3:10" ht="12.75">
      <c r="C870" s="59"/>
      <c r="D870" s="59"/>
      <c r="E870" s="126"/>
      <c r="F870" s="59"/>
      <c r="G870" s="59"/>
      <c r="H870" s="59"/>
      <c r="I870" s="59"/>
      <c r="J870" s="59"/>
    </row>
    <row r="871" spans="3:10" ht="12.75">
      <c r="C871" s="59"/>
      <c r="D871" s="59"/>
      <c r="E871" s="126"/>
      <c r="F871" s="59"/>
      <c r="G871" s="59"/>
      <c r="H871" s="59"/>
      <c r="I871" s="59"/>
      <c r="J871" s="59"/>
    </row>
    <row r="872" spans="3:10" ht="12.75">
      <c r="C872" s="59"/>
      <c r="D872" s="59"/>
      <c r="E872" s="126"/>
      <c r="F872" s="59"/>
      <c r="G872" s="59"/>
      <c r="H872" s="59"/>
      <c r="I872" s="59"/>
      <c r="J872" s="59"/>
    </row>
    <row r="873" spans="3:10" ht="12.75">
      <c r="C873" s="59"/>
      <c r="D873" s="59"/>
      <c r="E873" s="126"/>
      <c r="F873" s="59"/>
      <c r="G873" s="59"/>
      <c r="H873" s="59"/>
      <c r="I873" s="59"/>
      <c r="J873" s="59"/>
    </row>
    <row r="874" spans="3:10" ht="12.75">
      <c r="C874" s="59"/>
      <c r="D874" s="59"/>
      <c r="E874" s="126"/>
      <c r="F874" s="59"/>
      <c r="G874" s="59"/>
      <c r="H874" s="59"/>
      <c r="I874" s="59"/>
      <c r="J874" s="59"/>
    </row>
    <row r="875" spans="3:10" ht="12.75">
      <c r="C875" s="59"/>
      <c r="D875" s="59"/>
      <c r="E875" s="126"/>
      <c r="F875" s="59"/>
      <c r="G875" s="59"/>
      <c r="H875" s="59"/>
      <c r="I875" s="59"/>
      <c r="J875" s="59"/>
    </row>
    <row r="876" spans="3:10" ht="12.75">
      <c r="C876" s="59"/>
      <c r="D876" s="59"/>
      <c r="E876" s="126"/>
      <c r="F876" s="59"/>
      <c r="G876" s="59"/>
      <c r="H876" s="59"/>
      <c r="I876" s="59"/>
      <c r="J876" s="59"/>
    </row>
    <row r="877" spans="3:10" ht="12.75">
      <c r="C877" s="59"/>
      <c r="D877" s="59"/>
      <c r="E877" s="126"/>
      <c r="F877" s="59"/>
      <c r="G877" s="59"/>
      <c r="H877" s="59"/>
      <c r="I877" s="59"/>
      <c r="J877" s="59"/>
    </row>
    <row r="878" spans="3:10" ht="12.75">
      <c r="C878" s="59"/>
      <c r="D878" s="59"/>
      <c r="E878" s="126"/>
      <c r="F878" s="59"/>
      <c r="G878" s="59"/>
      <c r="H878" s="59"/>
      <c r="I878" s="59"/>
      <c r="J878" s="59"/>
    </row>
    <row r="879" spans="3:10" ht="12.75">
      <c r="C879" s="59"/>
      <c r="D879" s="59"/>
      <c r="E879" s="126"/>
      <c r="F879" s="59"/>
      <c r="G879" s="59"/>
      <c r="H879" s="59"/>
      <c r="I879" s="59"/>
      <c r="J879" s="59"/>
    </row>
    <row r="880" spans="3:10" ht="12.75">
      <c r="C880" s="59"/>
      <c r="D880" s="59"/>
      <c r="E880" s="126"/>
      <c r="F880" s="59"/>
      <c r="G880" s="59"/>
      <c r="H880" s="59"/>
      <c r="I880" s="59"/>
      <c r="J880" s="59"/>
    </row>
    <row r="881" spans="3:10" ht="12.75">
      <c r="C881" s="59"/>
      <c r="D881" s="59"/>
      <c r="E881" s="126"/>
      <c r="F881" s="59"/>
      <c r="G881" s="59"/>
      <c r="H881" s="59"/>
      <c r="I881" s="59"/>
      <c r="J881" s="59"/>
    </row>
    <row r="882" spans="3:10" ht="12.75">
      <c r="C882" s="59"/>
      <c r="D882" s="59"/>
      <c r="E882" s="126"/>
      <c r="F882" s="59"/>
      <c r="G882" s="59"/>
      <c r="H882" s="59"/>
      <c r="I882" s="59"/>
      <c r="J882" s="59"/>
    </row>
    <row r="883" spans="3:10" ht="12.75">
      <c r="C883" s="59"/>
      <c r="D883" s="59"/>
      <c r="E883" s="126"/>
      <c r="F883" s="59"/>
      <c r="G883" s="59"/>
      <c r="H883" s="59"/>
      <c r="I883" s="59"/>
      <c r="J883" s="59"/>
    </row>
    <row r="884" spans="3:10" ht="12.75">
      <c r="C884" s="59"/>
      <c r="D884" s="59"/>
      <c r="E884" s="126"/>
      <c r="F884" s="59"/>
      <c r="G884" s="59"/>
      <c r="H884" s="59"/>
      <c r="I884" s="59"/>
      <c r="J884" s="59"/>
    </row>
    <row r="885" spans="3:10" ht="12.75">
      <c r="C885" s="59"/>
      <c r="D885" s="59"/>
      <c r="E885" s="126"/>
      <c r="F885" s="59"/>
      <c r="G885" s="59"/>
      <c r="H885" s="59"/>
      <c r="I885" s="59"/>
      <c r="J885" s="59"/>
    </row>
    <row r="886" spans="3:10" ht="12.75">
      <c r="C886" s="59"/>
      <c r="D886" s="59"/>
      <c r="E886" s="126"/>
      <c r="F886" s="59"/>
      <c r="G886" s="59"/>
      <c r="H886" s="59"/>
      <c r="I886" s="59"/>
      <c r="J886" s="59"/>
    </row>
    <row r="887" spans="3:10" ht="12.75">
      <c r="C887" s="59"/>
      <c r="D887" s="59"/>
      <c r="E887" s="126"/>
      <c r="F887" s="59"/>
      <c r="G887" s="59"/>
      <c r="H887" s="59"/>
      <c r="I887" s="59"/>
      <c r="J887" s="59"/>
    </row>
    <row r="888" spans="3:10" ht="12.75">
      <c r="C888" s="59"/>
      <c r="D888" s="59"/>
      <c r="E888" s="126"/>
      <c r="F888" s="59"/>
      <c r="G888" s="59"/>
      <c r="H888" s="59"/>
      <c r="I888" s="59"/>
      <c r="J888" s="59"/>
    </row>
    <row r="889" spans="3:10" ht="12.75">
      <c r="C889" s="59"/>
      <c r="D889" s="59"/>
      <c r="E889" s="126"/>
      <c r="F889" s="59"/>
      <c r="G889" s="59"/>
      <c r="H889" s="59"/>
      <c r="I889" s="59"/>
      <c r="J889" s="59"/>
    </row>
    <row r="890" spans="3:10" ht="12.75">
      <c r="C890" s="59"/>
      <c r="D890" s="59"/>
      <c r="E890" s="126"/>
      <c r="F890" s="59"/>
      <c r="G890" s="59"/>
      <c r="H890" s="59"/>
      <c r="I890" s="59"/>
      <c r="J890" s="59"/>
    </row>
    <row r="891" spans="3:10" ht="12.75">
      <c r="C891" s="59"/>
      <c r="D891" s="59"/>
      <c r="E891" s="126"/>
      <c r="F891" s="59"/>
      <c r="G891" s="59"/>
      <c r="H891" s="59"/>
      <c r="I891" s="59"/>
      <c r="J891" s="59"/>
    </row>
    <row r="892" spans="3:10" ht="12.75">
      <c r="C892" s="59"/>
      <c r="D892" s="59"/>
      <c r="E892" s="126"/>
      <c r="F892" s="59"/>
      <c r="G892" s="59"/>
      <c r="H892" s="59"/>
      <c r="I892" s="59"/>
      <c r="J892" s="59"/>
    </row>
    <row r="893" spans="3:10" ht="12.75">
      <c r="C893" s="59"/>
      <c r="D893" s="59"/>
      <c r="E893" s="126"/>
      <c r="F893" s="59"/>
      <c r="G893" s="59"/>
      <c r="H893" s="59"/>
      <c r="I893" s="59"/>
      <c r="J893" s="59"/>
    </row>
    <row r="894" spans="3:10" ht="12.75">
      <c r="C894" s="59"/>
      <c r="D894" s="59"/>
      <c r="E894" s="126"/>
      <c r="F894" s="59"/>
      <c r="G894" s="59"/>
      <c r="H894" s="59"/>
      <c r="I894" s="59"/>
      <c r="J894" s="59"/>
    </row>
    <row r="895" spans="3:10" ht="12.75">
      <c r="C895" s="59"/>
      <c r="D895" s="59"/>
      <c r="E895" s="126"/>
      <c r="F895" s="59"/>
      <c r="G895" s="59"/>
      <c r="H895" s="59"/>
      <c r="I895" s="59"/>
      <c r="J895" s="59"/>
    </row>
    <row r="896" spans="3:10" ht="12.75">
      <c r="C896" s="59"/>
      <c r="D896" s="59"/>
      <c r="E896" s="126"/>
      <c r="F896" s="59"/>
      <c r="G896" s="59"/>
      <c r="H896" s="59"/>
      <c r="I896" s="59"/>
      <c r="J896" s="59"/>
    </row>
    <row r="897" spans="3:10" ht="12.75">
      <c r="C897" s="59"/>
      <c r="D897" s="59"/>
      <c r="E897" s="126"/>
      <c r="F897" s="59"/>
      <c r="G897" s="59"/>
      <c r="H897" s="59"/>
      <c r="I897" s="59"/>
      <c r="J897" s="59"/>
    </row>
    <row r="898" spans="3:10" ht="12.75">
      <c r="C898" s="59"/>
      <c r="D898" s="59"/>
      <c r="E898" s="126"/>
      <c r="F898" s="59"/>
      <c r="G898" s="59"/>
      <c r="H898" s="59"/>
      <c r="I898" s="59"/>
      <c r="J898" s="59"/>
    </row>
    <row r="899" spans="3:10" ht="12.75">
      <c r="C899" s="59"/>
      <c r="D899" s="59"/>
      <c r="E899" s="126"/>
      <c r="F899" s="59"/>
      <c r="G899" s="59"/>
      <c r="H899" s="59"/>
      <c r="I899" s="59"/>
      <c r="J899" s="59"/>
    </row>
    <row r="900" spans="3:10" ht="12.75">
      <c r="C900" s="59"/>
      <c r="D900" s="59"/>
      <c r="E900" s="126"/>
      <c r="F900" s="59"/>
      <c r="G900" s="59"/>
      <c r="H900" s="59"/>
      <c r="I900" s="59"/>
      <c r="J900" s="59"/>
    </row>
    <row r="901" spans="3:10" ht="12.75">
      <c r="C901" s="59"/>
      <c r="D901" s="59"/>
      <c r="E901" s="126"/>
      <c r="F901" s="59"/>
      <c r="G901" s="59"/>
      <c r="H901" s="59"/>
      <c r="I901" s="59"/>
      <c r="J901" s="59"/>
    </row>
    <row r="902" spans="3:10" ht="12.75">
      <c r="C902" s="59"/>
      <c r="D902" s="59"/>
      <c r="E902" s="126"/>
      <c r="F902" s="59"/>
      <c r="G902" s="59"/>
      <c r="H902" s="59"/>
      <c r="I902" s="59"/>
      <c r="J902" s="59"/>
    </row>
    <row r="903" spans="3:10" ht="12.75">
      <c r="C903" s="59"/>
      <c r="D903" s="59"/>
      <c r="E903" s="126"/>
      <c r="F903" s="59"/>
      <c r="G903" s="59"/>
      <c r="H903" s="59"/>
      <c r="I903" s="59"/>
      <c r="J903" s="59"/>
    </row>
    <row r="904" spans="3:10" ht="12.75">
      <c r="C904" s="59"/>
      <c r="D904" s="59"/>
      <c r="E904" s="126"/>
      <c r="F904" s="59"/>
      <c r="G904" s="59"/>
      <c r="H904" s="59"/>
      <c r="I904" s="59"/>
      <c r="J904" s="59"/>
    </row>
    <row r="905" spans="3:10" ht="12.75">
      <c r="C905" s="59"/>
      <c r="D905" s="59"/>
      <c r="E905" s="126"/>
      <c r="F905" s="59"/>
      <c r="G905" s="59"/>
      <c r="H905" s="59"/>
      <c r="I905" s="59"/>
      <c r="J905" s="59"/>
    </row>
    <row r="906" spans="3:10" ht="12.75">
      <c r="C906" s="59"/>
      <c r="D906" s="59"/>
      <c r="E906" s="126"/>
      <c r="F906" s="59"/>
      <c r="G906" s="59"/>
      <c r="H906" s="59"/>
      <c r="I906" s="59"/>
      <c r="J906" s="59"/>
    </row>
    <row r="907" spans="3:10" ht="12.75">
      <c r="C907" s="59"/>
      <c r="D907" s="59"/>
      <c r="E907" s="126"/>
      <c r="F907" s="59"/>
      <c r="G907" s="59"/>
      <c r="H907" s="59"/>
      <c r="I907" s="59"/>
      <c r="J907" s="59"/>
    </row>
    <row r="908" spans="3:10" ht="12.75">
      <c r="C908" s="59"/>
      <c r="D908" s="59"/>
      <c r="E908" s="126"/>
      <c r="F908" s="59"/>
      <c r="G908" s="59"/>
      <c r="H908" s="59"/>
      <c r="I908" s="59"/>
      <c r="J908" s="59"/>
    </row>
    <row r="909" spans="3:10" ht="12.75">
      <c r="C909" s="59"/>
      <c r="D909" s="59"/>
      <c r="E909" s="126"/>
      <c r="F909" s="59"/>
      <c r="G909" s="59"/>
      <c r="H909" s="59"/>
      <c r="I909" s="59"/>
      <c r="J909" s="59"/>
    </row>
    <row r="910" spans="3:10" ht="12.75">
      <c r="C910" s="59"/>
      <c r="D910" s="59"/>
      <c r="E910" s="126"/>
      <c r="F910" s="59"/>
      <c r="G910" s="59"/>
      <c r="H910" s="59"/>
      <c r="I910" s="59"/>
      <c r="J910" s="59"/>
    </row>
    <row r="911" spans="3:10" ht="12.75">
      <c r="C911" s="59"/>
      <c r="D911" s="59"/>
      <c r="E911" s="126"/>
      <c r="F911" s="59"/>
      <c r="G911" s="59"/>
      <c r="H911" s="59"/>
      <c r="I911" s="59"/>
      <c r="J911" s="59"/>
    </row>
    <row r="912" spans="3:10" ht="12.75">
      <c r="C912" s="59"/>
      <c r="D912" s="59"/>
      <c r="E912" s="126"/>
      <c r="F912" s="59"/>
      <c r="G912" s="59"/>
      <c r="H912" s="59"/>
      <c r="I912" s="59"/>
      <c r="J912" s="59"/>
    </row>
    <row r="913" spans="3:10" ht="12.75">
      <c r="C913" s="59"/>
      <c r="D913" s="59"/>
      <c r="E913" s="126"/>
      <c r="F913" s="59"/>
      <c r="G913" s="59"/>
      <c r="H913" s="59"/>
      <c r="I913" s="59"/>
      <c r="J913" s="59"/>
    </row>
    <row r="914" spans="3:10" ht="12.75">
      <c r="C914" s="59"/>
      <c r="D914" s="59"/>
      <c r="E914" s="126"/>
      <c r="F914" s="59"/>
      <c r="G914" s="59"/>
      <c r="H914" s="59"/>
      <c r="I914" s="59"/>
      <c r="J914" s="59"/>
    </row>
    <row r="915" spans="3:10" ht="12.75">
      <c r="C915" s="59"/>
      <c r="D915" s="59"/>
      <c r="E915" s="126"/>
      <c r="F915" s="59"/>
      <c r="G915" s="59"/>
      <c r="H915" s="59"/>
      <c r="I915" s="59"/>
      <c r="J915" s="59"/>
    </row>
    <row r="916" spans="3:10" ht="12.75">
      <c r="C916" s="59"/>
      <c r="D916" s="59"/>
      <c r="E916" s="126"/>
      <c r="F916" s="59"/>
      <c r="G916" s="59"/>
      <c r="H916" s="59"/>
      <c r="I916" s="59"/>
      <c r="J916" s="59"/>
    </row>
    <row r="917" spans="3:10" ht="12.75">
      <c r="C917" s="59"/>
      <c r="D917" s="59"/>
      <c r="E917" s="126"/>
      <c r="F917" s="59"/>
      <c r="G917" s="59"/>
      <c r="H917" s="59"/>
      <c r="I917" s="59"/>
      <c r="J917" s="59"/>
    </row>
    <row r="918" spans="3:10" ht="12.75">
      <c r="C918" s="59"/>
      <c r="D918" s="59"/>
      <c r="E918" s="126"/>
      <c r="F918" s="59"/>
      <c r="G918" s="59"/>
      <c r="H918" s="59"/>
      <c r="I918" s="59"/>
      <c r="J918" s="59"/>
    </row>
    <row r="919" spans="3:10" ht="12.75">
      <c r="C919" s="59"/>
      <c r="D919" s="59"/>
      <c r="E919" s="126"/>
      <c r="F919" s="59"/>
      <c r="G919" s="59"/>
      <c r="H919" s="59"/>
      <c r="I919" s="59"/>
      <c r="J919" s="59"/>
    </row>
    <row r="920" spans="3:10" ht="12.75">
      <c r="C920" s="59"/>
      <c r="D920" s="59"/>
      <c r="E920" s="126"/>
      <c r="F920" s="59"/>
      <c r="G920" s="59"/>
      <c r="H920" s="59"/>
      <c r="I920" s="59"/>
      <c r="J920" s="59"/>
    </row>
    <row r="921" spans="3:10" ht="12.75">
      <c r="C921" s="59"/>
      <c r="D921" s="59"/>
      <c r="E921" s="126"/>
      <c r="F921" s="59"/>
      <c r="G921" s="59"/>
      <c r="H921" s="59"/>
      <c r="I921" s="59"/>
      <c r="J921" s="59"/>
    </row>
    <row r="922" spans="3:10" ht="12.75">
      <c r="C922" s="59"/>
      <c r="D922" s="59"/>
      <c r="E922" s="126"/>
      <c r="F922" s="59"/>
      <c r="G922" s="59"/>
      <c r="H922" s="59"/>
      <c r="I922" s="59"/>
      <c r="J922" s="59"/>
    </row>
    <row r="923" spans="3:10" ht="12.75">
      <c r="C923" s="59"/>
      <c r="D923" s="59"/>
      <c r="E923" s="126"/>
      <c r="F923" s="59"/>
      <c r="G923" s="59"/>
      <c r="H923" s="59"/>
      <c r="I923" s="59"/>
      <c r="J923" s="59"/>
    </row>
    <row r="924" spans="3:10" ht="12.75">
      <c r="C924" s="59"/>
      <c r="D924" s="59"/>
      <c r="E924" s="126"/>
      <c r="F924" s="59"/>
      <c r="G924" s="59"/>
      <c r="H924" s="59"/>
      <c r="I924" s="59"/>
      <c r="J924" s="59"/>
    </row>
    <row r="925" spans="3:10" ht="12.75">
      <c r="C925" s="59"/>
      <c r="D925" s="59"/>
      <c r="E925" s="126"/>
      <c r="F925" s="59"/>
      <c r="G925" s="59"/>
      <c r="H925" s="59"/>
      <c r="I925" s="59"/>
      <c r="J925" s="59"/>
    </row>
    <row r="926" spans="3:10" ht="12.75">
      <c r="C926" s="59"/>
      <c r="D926" s="59"/>
      <c r="E926" s="126"/>
      <c r="F926" s="59"/>
      <c r="G926" s="59"/>
      <c r="H926" s="59"/>
      <c r="I926" s="59"/>
      <c r="J926" s="59"/>
    </row>
    <row r="927" spans="3:10" ht="12.75">
      <c r="C927" s="59"/>
      <c r="D927" s="59"/>
      <c r="E927" s="126"/>
      <c r="F927" s="59"/>
      <c r="G927" s="59"/>
      <c r="H927" s="59"/>
      <c r="I927" s="59"/>
      <c r="J927" s="59"/>
    </row>
    <row r="928" spans="3:10" ht="12.75">
      <c r="C928" s="59"/>
      <c r="D928" s="59"/>
      <c r="E928" s="126"/>
      <c r="F928" s="59"/>
      <c r="G928" s="59"/>
      <c r="H928" s="59"/>
      <c r="I928" s="59"/>
      <c r="J928" s="59"/>
    </row>
    <row r="929" spans="3:10" ht="12.75">
      <c r="C929" s="59"/>
      <c r="D929" s="59"/>
      <c r="E929" s="126"/>
      <c r="F929" s="59"/>
      <c r="G929" s="59"/>
      <c r="H929" s="59"/>
      <c r="I929" s="59"/>
      <c r="J929" s="59"/>
    </row>
    <row r="930" spans="3:10" ht="12.75">
      <c r="C930" s="59"/>
      <c r="D930" s="59"/>
      <c r="E930" s="126"/>
      <c r="F930" s="59"/>
      <c r="G930" s="59"/>
      <c r="H930" s="59"/>
      <c r="I930" s="59"/>
      <c r="J930" s="59"/>
    </row>
    <row r="931" spans="3:10" ht="12.75">
      <c r="C931" s="59"/>
      <c r="D931" s="59"/>
      <c r="E931" s="126"/>
      <c r="F931" s="59"/>
      <c r="G931" s="59"/>
      <c r="H931" s="59"/>
      <c r="I931" s="59"/>
      <c r="J931" s="59"/>
    </row>
    <row r="932" spans="3:10" ht="12.75">
      <c r="C932" s="59"/>
      <c r="D932" s="59"/>
      <c r="E932" s="126"/>
      <c r="F932" s="59"/>
      <c r="G932" s="59"/>
      <c r="H932" s="59"/>
      <c r="I932" s="59"/>
      <c r="J932" s="59"/>
    </row>
    <row r="933" spans="3:10" ht="12.75">
      <c r="C933" s="59"/>
      <c r="D933" s="59"/>
      <c r="E933" s="126"/>
      <c r="F933" s="59"/>
      <c r="G933" s="59"/>
      <c r="H933" s="59"/>
      <c r="I933" s="59"/>
      <c r="J933" s="59"/>
    </row>
    <row r="934" spans="3:10" ht="12.75">
      <c r="C934" s="59"/>
      <c r="D934" s="59"/>
      <c r="E934" s="126"/>
      <c r="F934" s="59"/>
      <c r="G934" s="59"/>
      <c r="H934" s="59"/>
      <c r="I934" s="59"/>
      <c r="J934" s="59"/>
    </row>
    <row r="935" spans="3:10" ht="12.75">
      <c r="C935" s="59"/>
      <c r="D935" s="59"/>
      <c r="E935" s="126"/>
      <c r="F935" s="59"/>
      <c r="G935" s="59"/>
      <c r="H935" s="59"/>
      <c r="I935" s="59"/>
      <c r="J935" s="59"/>
    </row>
    <row r="936" spans="3:10" ht="12.75">
      <c r="C936" s="59"/>
      <c r="D936" s="59"/>
      <c r="E936" s="126"/>
      <c r="F936" s="59"/>
      <c r="G936" s="59"/>
      <c r="H936" s="59"/>
      <c r="I936" s="59"/>
      <c r="J936" s="59"/>
    </row>
    <row r="937" spans="3:10" ht="12.75">
      <c r="C937" s="59"/>
      <c r="D937" s="59"/>
      <c r="E937" s="126"/>
      <c r="F937" s="59"/>
      <c r="G937" s="59"/>
      <c r="H937" s="59"/>
      <c r="I937" s="59"/>
      <c r="J937" s="59"/>
    </row>
    <row r="938" spans="3:10" ht="12.75">
      <c r="C938" s="59"/>
      <c r="D938" s="59"/>
      <c r="E938" s="126"/>
      <c r="F938" s="59"/>
      <c r="G938" s="59"/>
      <c r="H938" s="59"/>
      <c r="I938" s="59"/>
      <c r="J938" s="59"/>
    </row>
    <row r="939" spans="3:10" ht="12.75">
      <c r="C939" s="59"/>
      <c r="D939" s="59"/>
      <c r="E939" s="126"/>
      <c r="F939" s="59"/>
      <c r="G939" s="59"/>
      <c r="H939" s="59"/>
      <c r="I939" s="59"/>
      <c r="J939" s="59"/>
    </row>
    <row r="940" spans="3:10" ht="12.75">
      <c r="C940" s="59"/>
      <c r="D940" s="59"/>
      <c r="E940" s="126"/>
      <c r="F940" s="59"/>
      <c r="G940" s="59"/>
      <c r="H940" s="59"/>
      <c r="I940" s="59"/>
      <c r="J940" s="59"/>
    </row>
    <row r="941" spans="3:10" ht="12.75">
      <c r="C941" s="59"/>
      <c r="D941" s="59"/>
      <c r="E941" s="126"/>
      <c r="F941" s="59"/>
      <c r="G941" s="59"/>
      <c r="H941" s="59"/>
      <c r="I941" s="59"/>
      <c r="J941" s="59"/>
    </row>
    <row r="942" spans="3:10" ht="12.75">
      <c r="C942" s="59"/>
      <c r="D942" s="59"/>
      <c r="E942" s="126"/>
      <c r="F942" s="59"/>
      <c r="G942" s="59"/>
      <c r="H942" s="59"/>
      <c r="I942" s="59"/>
      <c r="J942" s="59"/>
    </row>
    <row r="943" spans="3:10" ht="12.75">
      <c r="C943" s="59"/>
      <c r="D943" s="59"/>
      <c r="E943" s="126"/>
      <c r="F943" s="59"/>
      <c r="G943" s="59"/>
      <c r="H943" s="59"/>
      <c r="I943" s="59"/>
      <c r="J943" s="59"/>
    </row>
    <row r="944" spans="3:10" ht="12.75">
      <c r="C944" s="59"/>
      <c r="D944" s="59"/>
      <c r="E944" s="126"/>
      <c r="F944" s="59"/>
      <c r="G944" s="59"/>
      <c r="H944" s="59"/>
      <c r="I944" s="59"/>
      <c r="J944" s="59"/>
    </row>
    <row r="945" spans="3:10" ht="12.75">
      <c r="C945" s="59"/>
      <c r="D945" s="59"/>
      <c r="E945" s="126"/>
      <c r="F945" s="59"/>
      <c r="G945" s="59"/>
      <c r="H945" s="59"/>
      <c r="I945" s="59"/>
      <c r="J945" s="59"/>
    </row>
    <row r="946" spans="3:10" ht="12.75">
      <c r="C946" s="59"/>
      <c r="D946" s="59"/>
      <c r="E946" s="126"/>
      <c r="F946" s="59"/>
      <c r="G946" s="59"/>
      <c r="H946" s="59"/>
      <c r="I946" s="59"/>
      <c r="J946" s="59"/>
    </row>
    <row r="947" spans="3:10" ht="12.75">
      <c r="C947" s="59"/>
      <c r="D947" s="59"/>
      <c r="E947" s="126"/>
      <c r="F947" s="59"/>
      <c r="G947" s="59"/>
      <c r="H947" s="59"/>
      <c r="I947" s="59"/>
      <c r="J947" s="59"/>
    </row>
    <row r="948" spans="3:10" ht="12.75">
      <c r="C948" s="59"/>
      <c r="D948" s="59"/>
      <c r="E948" s="126"/>
      <c r="F948" s="59"/>
      <c r="G948" s="59"/>
      <c r="H948" s="59"/>
      <c r="I948" s="59"/>
      <c r="J948" s="59"/>
    </row>
    <row r="949" spans="3:10" ht="12.75">
      <c r="C949" s="59"/>
      <c r="D949" s="59"/>
      <c r="E949" s="126"/>
      <c r="F949" s="59"/>
      <c r="G949" s="59"/>
      <c r="H949" s="59"/>
      <c r="I949" s="59"/>
      <c r="J949" s="59"/>
    </row>
    <row r="950" spans="3:10" ht="12.75">
      <c r="C950" s="59"/>
      <c r="D950" s="59"/>
      <c r="E950" s="126"/>
      <c r="F950" s="59"/>
      <c r="G950" s="59"/>
      <c r="H950" s="59"/>
      <c r="I950" s="59"/>
      <c r="J950" s="59"/>
    </row>
    <row r="951" spans="3:10" ht="12.75">
      <c r="C951" s="59"/>
      <c r="D951" s="59"/>
      <c r="E951" s="126"/>
      <c r="F951" s="59"/>
      <c r="G951" s="59"/>
      <c r="H951" s="59"/>
      <c r="I951" s="59"/>
      <c r="J951" s="59"/>
    </row>
    <row r="952" spans="3:10" ht="12.75">
      <c r="C952" s="59"/>
      <c r="D952" s="59"/>
      <c r="E952" s="126"/>
      <c r="F952" s="59"/>
      <c r="G952" s="59"/>
      <c r="H952" s="59"/>
      <c r="I952" s="59"/>
      <c r="J952" s="59"/>
    </row>
    <row r="953" spans="3:10" ht="12.75">
      <c r="C953" s="59"/>
      <c r="D953" s="59"/>
      <c r="E953" s="126"/>
      <c r="F953" s="59"/>
      <c r="G953" s="59"/>
      <c r="H953" s="59"/>
      <c r="I953" s="59"/>
      <c r="J953" s="59"/>
    </row>
    <row r="954" spans="3:10" ht="12.75">
      <c r="C954" s="59"/>
      <c r="D954" s="59"/>
      <c r="E954" s="126"/>
      <c r="F954" s="59"/>
      <c r="G954" s="59"/>
      <c r="H954" s="59"/>
      <c r="I954" s="59"/>
      <c r="J954" s="59"/>
    </row>
    <row r="955" spans="3:10" ht="12.75">
      <c r="C955" s="59"/>
      <c r="D955" s="59"/>
      <c r="E955" s="126"/>
      <c r="F955" s="59"/>
      <c r="G955" s="59"/>
      <c r="H955" s="59"/>
      <c r="I955" s="59"/>
      <c r="J955" s="59"/>
    </row>
    <row r="956" spans="3:10" ht="12.75">
      <c r="C956" s="59"/>
      <c r="D956" s="59"/>
      <c r="E956" s="126"/>
      <c r="F956" s="59"/>
      <c r="G956" s="59"/>
      <c r="H956" s="59"/>
      <c r="I956" s="59"/>
      <c r="J956" s="59"/>
    </row>
    <row r="957" spans="3:10" ht="12.75">
      <c r="C957" s="59"/>
      <c r="D957" s="59"/>
      <c r="E957" s="126"/>
      <c r="F957" s="59"/>
      <c r="G957" s="59"/>
      <c r="H957" s="59"/>
      <c r="I957" s="59"/>
      <c r="J957" s="59"/>
    </row>
    <row r="958" spans="3:10" ht="12.75">
      <c r="C958" s="59"/>
      <c r="D958" s="59"/>
      <c r="E958" s="126"/>
      <c r="F958" s="59"/>
      <c r="G958" s="59"/>
      <c r="H958" s="59"/>
      <c r="I958" s="59"/>
      <c r="J958" s="59"/>
    </row>
    <row r="959" spans="3:10" ht="12.75">
      <c r="C959" s="59"/>
      <c r="D959" s="59"/>
      <c r="E959" s="126"/>
      <c r="F959" s="59"/>
      <c r="G959" s="59"/>
      <c r="H959" s="59"/>
      <c r="I959" s="59"/>
      <c r="J959" s="59"/>
    </row>
    <row r="960" spans="3:10" ht="12.75">
      <c r="C960" s="59"/>
      <c r="D960" s="59"/>
      <c r="E960" s="126"/>
      <c r="F960" s="59"/>
      <c r="G960" s="59"/>
      <c r="H960" s="59"/>
      <c r="I960" s="59"/>
      <c r="J960" s="59"/>
    </row>
    <row r="961" spans="3:10" ht="12.75">
      <c r="C961" s="59"/>
      <c r="D961" s="59"/>
      <c r="E961" s="126"/>
      <c r="F961" s="59"/>
      <c r="G961" s="59"/>
      <c r="H961" s="59"/>
      <c r="I961" s="59"/>
      <c r="J961" s="59"/>
    </row>
    <row r="962" spans="3:10" ht="12.75">
      <c r="C962" s="59"/>
      <c r="D962" s="59"/>
      <c r="E962" s="126"/>
      <c r="F962" s="59"/>
      <c r="G962" s="59"/>
      <c r="H962" s="59"/>
      <c r="I962" s="59"/>
      <c r="J962" s="59"/>
    </row>
    <row r="963" spans="3:10" ht="12.75">
      <c r="C963" s="59"/>
      <c r="D963" s="59"/>
      <c r="E963" s="126"/>
      <c r="F963" s="59"/>
      <c r="G963" s="59"/>
      <c r="H963" s="59"/>
      <c r="I963" s="59"/>
      <c r="J963" s="59"/>
    </row>
    <row r="964" spans="3:10" ht="12.75">
      <c r="C964" s="59"/>
      <c r="D964" s="59"/>
      <c r="E964" s="126"/>
      <c r="F964" s="59"/>
      <c r="G964" s="59"/>
      <c r="H964" s="59"/>
      <c r="I964" s="59"/>
      <c r="J964" s="59"/>
    </row>
    <row r="965" spans="3:10" ht="12.75">
      <c r="C965" s="59"/>
      <c r="D965" s="59"/>
      <c r="E965" s="126"/>
      <c r="F965" s="59"/>
      <c r="G965" s="59"/>
      <c r="H965" s="59"/>
      <c r="I965" s="59"/>
      <c r="J965" s="59"/>
    </row>
    <row r="966" spans="3:10" ht="12.75">
      <c r="C966" s="59"/>
      <c r="D966" s="59"/>
      <c r="E966" s="126"/>
      <c r="F966" s="59"/>
      <c r="G966" s="59"/>
      <c r="H966" s="59"/>
      <c r="I966" s="59"/>
      <c r="J966" s="59"/>
    </row>
    <row r="967" spans="3:10" ht="12.75">
      <c r="C967" s="59"/>
      <c r="D967" s="59"/>
      <c r="E967" s="126"/>
      <c r="F967" s="59"/>
      <c r="G967" s="59"/>
      <c r="H967" s="59"/>
      <c r="I967" s="59"/>
      <c r="J967" s="59"/>
    </row>
    <row r="968" spans="3:10" ht="12.75">
      <c r="C968" s="59"/>
      <c r="D968" s="59"/>
      <c r="E968" s="126"/>
      <c r="F968" s="59"/>
      <c r="G968" s="59"/>
      <c r="H968" s="59"/>
      <c r="I968" s="59"/>
      <c r="J968" s="59"/>
    </row>
    <row r="969" spans="3:10" ht="12.75">
      <c r="C969" s="59"/>
      <c r="D969" s="59"/>
      <c r="E969" s="126"/>
      <c r="F969" s="59"/>
      <c r="G969" s="59"/>
      <c r="H969" s="59"/>
      <c r="I969" s="59"/>
      <c r="J969" s="59"/>
    </row>
    <row r="970" spans="3:10" ht="12.75">
      <c r="C970" s="59"/>
      <c r="D970" s="59"/>
      <c r="E970" s="126"/>
      <c r="F970" s="59"/>
      <c r="G970" s="59"/>
      <c r="H970" s="59"/>
      <c r="I970" s="59"/>
      <c r="J970" s="59"/>
    </row>
    <row r="971" spans="3:10" ht="12.75">
      <c r="C971" s="59"/>
      <c r="D971" s="59"/>
      <c r="E971" s="126"/>
      <c r="F971" s="59"/>
      <c r="G971" s="59"/>
      <c r="H971" s="59"/>
      <c r="I971" s="59"/>
      <c r="J971" s="59"/>
    </row>
    <row r="972" spans="3:10" ht="12.75">
      <c r="C972" s="59"/>
      <c r="D972" s="59"/>
      <c r="E972" s="126"/>
      <c r="F972" s="59"/>
      <c r="G972" s="59"/>
      <c r="H972" s="59"/>
      <c r="I972" s="59"/>
      <c r="J972" s="59"/>
    </row>
    <row r="973" spans="3:10" ht="12.75">
      <c r="C973" s="59"/>
      <c r="D973" s="59"/>
      <c r="E973" s="126"/>
      <c r="F973" s="59"/>
      <c r="G973" s="59"/>
      <c r="H973" s="59"/>
      <c r="I973" s="59"/>
      <c r="J973" s="59"/>
    </row>
    <row r="974" spans="3:10" ht="12.75">
      <c r="C974" s="59"/>
      <c r="D974" s="59"/>
      <c r="E974" s="126"/>
      <c r="F974" s="59"/>
      <c r="G974" s="59"/>
      <c r="H974" s="59"/>
      <c r="I974" s="59"/>
      <c r="J974" s="59"/>
    </row>
    <row r="975" spans="3:10" ht="12.75">
      <c r="C975" s="59"/>
      <c r="D975" s="59"/>
      <c r="E975" s="126"/>
      <c r="F975" s="59"/>
      <c r="G975" s="59"/>
      <c r="H975" s="59"/>
      <c r="I975" s="59"/>
      <c r="J975" s="59"/>
    </row>
    <row r="976" spans="3:10" ht="12.75">
      <c r="C976" s="59"/>
      <c r="D976" s="59"/>
      <c r="E976" s="126"/>
      <c r="F976" s="59"/>
      <c r="G976" s="59"/>
      <c r="H976" s="59"/>
      <c r="I976" s="59"/>
      <c r="J976" s="59"/>
    </row>
    <row r="977" spans="3:10" ht="12.75">
      <c r="C977" s="59"/>
      <c r="D977" s="59"/>
      <c r="E977" s="126"/>
      <c r="F977" s="59"/>
      <c r="G977" s="59"/>
      <c r="H977" s="59"/>
      <c r="I977" s="59"/>
      <c r="J977" s="59"/>
    </row>
    <row r="978" spans="3:10" ht="12.75">
      <c r="C978" s="59"/>
      <c r="D978" s="59"/>
      <c r="E978" s="126"/>
      <c r="F978" s="59"/>
      <c r="G978" s="59"/>
      <c r="H978" s="59"/>
      <c r="I978" s="59"/>
      <c r="J978" s="59"/>
    </row>
    <row r="979" spans="3:10" ht="12.75">
      <c r="C979" s="59"/>
      <c r="D979" s="59"/>
      <c r="E979" s="126"/>
      <c r="F979" s="59"/>
      <c r="G979" s="59"/>
      <c r="H979" s="59"/>
      <c r="I979" s="59"/>
      <c r="J979" s="59"/>
    </row>
    <row r="980" spans="3:10" ht="12.75">
      <c r="C980" s="59"/>
      <c r="D980" s="59"/>
      <c r="E980" s="126"/>
      <c r="F980" s="59"/>
      <c r="G980" s="59"/>
      <c r="H980" s="59"/>
      <c r="I980" s="59"/>
      <c r="J980" s="59"/>
    </row>
    <row r="981" spans="3:10" ht="12.75">
      <c r="C981" s="59"/>
      <c r="D981" s="59"/>
      <c r="E981" s="126"/>
      <c r="F981" s="59"/>
      <c r="G981" s="59"/>
      <c r="H981" s="59"/>
      <c r="I981" s="59"/>
      <c r="J981" s="59"/>
    </row>
    <row r="982" spans="3:10" ht="12.75">
      <c r="C982" s="59"/>
      <c r="D982" s="59"/>
      <c r="E982" s="126"/>
      <c r="F982" s="59"/>
      <c r="G982" s="59"/>
      <c r="H982" s="59"/>
      <c r="I982" s="59"/>
      <c r="J982" s="59"/>
    </row>
    <row r="983" spans="3:10" ht="12.75">
      <c r="C983" s="59"/>
      <c r="D983" s="59"/>
      <c r="E983" s="126"/>
      <c r="F983" s="59"/>
      <c r="G983" s="59"/>
      <c r="H983" s="59"/>
      <c r="I983" s="59"/>
      <c r="J983" s="59"/>
    </row>
    <row r="984" spans="3:10" ht="12.75">
      <c r="C984" s="59"/>
      <c r="D984" s="59"/>
      <c r="E984" s="126"/>
      <c r="F984" s="59"/>
      <c r="G984" s="59"/>
      <c r="H984" s="59"/>
      <c r="I984" s="59"/>
      <c r="J984" s="59"/>
    </row>
    <row r="985" spans="3:10" ht="12.75">
      <c r="C985" s="59"/>
      <c r="D985" s="59"/>
      <c r="E985" s="126"/>
      <c r="F985" s="59"/>
      <c r="G985" s="59"/>
      <c r="H985" s="59"/>
      <c r="I985" s="59"/>
      <c r="J985" s="59"/>
    </row>
    <row r="986" spans="3:10" ht="12.75">
      <c r="C986" s="59"/>
      <c r="D986" s="59"/>
      <c r="E986" s="126"/>
      <c r="F986" s="59"/>
      <c r="G986" s="59"/>
      <c r="H986" s="59"/>
      <c r="I986" s="59"/>
      <c r="J986" s="59"/>
    </row>
    <row r="987" spans="3:10" ht="12.75">
      <c r="C987" s="59"/>
      <c r="D987" s="59"/>
      <c r="E987" s="126"/>
      <c r="F987" s="59"/>
      <c r="G987" s="59"/>
      <c r="H987" s="59"/>
      <c r="I987" s="59"/>
      <c r="J987" s="59"/>
    </row>
    <row r="988" spans="3:10" ht="12.75">
      <c r="C988" s="59"/>
      <c r="D988" s="59"/>
      <c r="E988" s="126"/>
      <c r="F988" s="59"/>
      <c r="G988" s="59"/>
      <c r="H988" s="59"/>
      <c r="I988" s="59"/>
      <c r="J988" s="59"/>
    </row>
    <row r="989" spans="3:10" ht="12.75">
      <c r="C989" s="59"/>
      <c r="D989" s="59"/>
      <c r="E989" s="126"/>
      <c r="F989" s="59"/>
      <c r="G989" s="59"/>
      <c r="H989" s="59"/>
      <c r="I989" s="59"/>
      <c r="J989" s="59"/>
    </row>
    <row r="990" spans="3:10" ht="12.75">
      <c r="C990" s="59"/>
      <c r="D990" s="59"/>
      <c r="E990" s="126"/>
      <c r="F990" s="59"/>
      <c r="G990" s="59"/>
      <c r="H990" s="59"/>
      <c r="I990" s="59"/>
      <c r="J990" s="59"/>
    </row>
    <row r="991" spans="3:10" ht="12.75">
      <c r="C991" s="59"/>
      <c r="D991" s="59"/>
      <c r="E991" s="126"/>
      <c r="F991" s="59"/>
      <c r="G991" s="59"/>
      <c r="H991" s="59"/>
      <c r="I991" s="59"/>
      <c r="J991" s="59"/>
    </row>
    <row r="992" spans="3:10" ht="12.75">
      <c r="C992" s="59"/>
      <c r="D992" s="59"/>
      <c r="E992" s="126"/>
      <c r="F992" s="59"/>
      <c r="G992" s="59"/>
      <c r="H992" s="59"/>
      <c r="I992" s="59"/>
      <c r="J992" s="59"/>
    </row>
    <row r="993" spans="3:10" ht="12.75">
      <c r="C993" s="59"/>
      <c r="D993" s="59"/>
      <c r="E993" s="126"/>
      <c r="F993" s="59"/>
      <c r="G993" s="59"/>
      <c r="H993" s="59"/>
      <c r="I993" s="59"/>
      <c r="J993" s="59"/>
    </row>
    <row r="994" spans="3:10" ht="12.75">
      <c r="C994" s="59"/>
      <c r="D994" s="59"/>
      <c r="E994" s="126"/>
      <c r="F994" s="59"/>
      <c r="G994" s="59"/>
      <c r="H994" s="59"/>
      <c r="I994" s="59"/>
      <c r="J994" s="59"/>
    </row>
    <row r="995" spans="3:10" ht="12.75">
      <c r="C995" s="59"/>
      <c r="D995" s="59"/>
      <c r="E995" s="126"/>
      <c r="F995" s="59"/>
      <c r="G995" s="59"/>
      <c r="H995" s="59"/>
      <c r="I995" s="59"/>
      <c r="J995" s="59"/>
    </row>
    <row r="996" spans="3:10" ht="12.75">
      <c r="C996" s="59"/>
      <c r="D996" s="59"/>
      <c r="E996" s="126"/>
      <c r="F996" s="59"/>
      <c r="G996" s="59"/>
      <c r="H996" s="59"/>
      <c r="I996" s="59"/>
      <c r="J996" s="59"/>
    </row>
    <row r="997" spans="3:10" ht="12.75">
      <c r="C997" s="59"/>
      <c r="D997" s="59"/>
      <c r="E997" s="126"/>
      <c r="F997" s="59"/>
      <c r="G997" s="59"/>
      <c r="H997" s="59"/>
      <c r="I997" s="59"/>
      <c r="J997" s="59"/>
    </row>
    <row r="998" spans="3:10" ht="12.75">
      <c r="C998" s="59"/>
      <c r="D998" s="59"/>
      <c r="E998" s="126"/>
      <c r="F998" s="59"/>
      <c r="G998" s="59"/>
      <c r="H998" s="59"/>
      <c r="I998" s="59"/>
      <c r="J998" s="59"/>
    </row>
    <row r="999" spans="3:10" ht="12.75">
      <c r="C999" s="59"/>
      <c r="D999" s="59"/>
      <c r="E999" s="126"/>
      <c r="F999" s="59"/>
      <c r="G999" s="59"/>
      <c r="H999" s="59"/>
      <c r="I999" s="59"/>
      <c r="J999" s="59"/>
    </row>
    <row r="1000" spans="3:10" ht="12.75">
      <c r="E1000" s="129"/>
    </row>
  </sheetData>
  <mergeCells count="26">
    <mergeCell ref="O1:O2"/>
    <mergeCell ref="P1:P2"/>
    <mergeCell ref="Q1:S1"/>
    <mergeCell ref="H1:H2"/>
    <mergeCell ref="I1:I2"/>
    <mergeCell ref="J1:J2"/>
    <mergeCell ref="K1:K2"/>
    <mergeCell ref="L1:L2"/>
    <mergeCell ref="M1:M2"/>
    <mergeCell ref="N1:N2"/>
    <mergeCell ref="C1:C2"/>
    <mergeCell ref="F1:F2"/>
    <mergeCell ref="G1:G2"/>
    <mergeCell ref="A135:A175"/>
    <mergeCell ref="B178:C178"/>
    <mergeCell ref="A3:A22"/>
    <mergeCell ref="A23:A42"/>
    <mergeCell ref="A43:A62"/>
    <mergeCell ref="A63:A82"/>
    <mergeCell ref="A83:A102"/>
    <mergeCell ref="A103:A118"/>
    <mergeCell ref="A119:A134"/>
    <mergeCell ref="E1:E2"/>
    <mergeCell ref="D1:D2"/>
    <mergeCell ref="A1:A2"/>
    <mergeCell ref="B1:B2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開帳號名單</vt:lpstr>
      <vt:lpstr>送交老師成績</vt:lpstr>
      <vt:lpstr>Total Score (學期原始成績)</vt:lpstr>
      <vt:lpstr>Lab01</vt:lpstr>
      <vt:lpstr>Lab02</vt:lpstr>
      <vt:lpstr>Lab03</vt:lpstr>
      <vt:lpstr>Lab04</vt:lpstr>
      <vt:lpstr>Lab05</vt:lpstr>
      <vt:lpstr>Lab06</vt:lpstr>
      <vt:lpstr>OT</vt:lpstr>
      <vt:lpstr>Midterm Project</vt:lpstr>
      <vt:lpstr>Midterm Exam</vt:lpstr>
      <vt:lpstr>Lab07</vt:lpstr>
      <vt:lpstr>Lab08</vt:lpstr>
      <vt:lpstr>Lab09</vt:lpstr>
      <vt:lpstr>Lab10</vt:lpstr>
      <vt:lpstr>Lab11</vt:lpstr>
      <vt:lpstr>Lab11_apr</vt:lpstr>
      <vt:lpstr>Lab12</vt:lpstr>
      <vt:lpstr>Final Exam</vt:lpstr>
      <vt:lpstr>Final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陳柏淳</dc:creator>
  <cp:lastModifiedBy>陳柏淳</cp:lastModifiedBy>
  <dcterms:created xsi:type="dcterms:W3CDTF">2025-01-08T17:59:58Z</dcterms:created>
  <dcterms:modified xsi:type="dcterms:W3CDTF">2025-01-08T18:01:05Z</dcterms:modified>
</cp:coreProperties>
</file>