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x/Desktop/OpenData-HSV-Study/"/>
    </mc:Choice>
  </mc:AlternateContent>
  <xr:revisionPtr revIDLastSave="0" documentId="13_ncr:1_{CD260814-AA18-B943-AEF2-074A1A0F1370}" xr6:coauthVersionLast="47" xr6:coauthVersionMax="47" xr10:uidLastSave="{00000000-0000-0000-0000-000000000000}"/>
  <bookViews>
    <workbookView xWindow="0" yWindow="0" windowWidth="145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D40" i="1"/>
  <c r="D39" i="1"/>
  <c r="D38" i="1"/>
  <c r="B30" i="1"/>
  <c r="B29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D26" i="1"/>
  <c r="D27" i="1"/>
  <c r="C27" i="1"/>
  <c r="C26" i="1"/>
  <c r="B26" i="1"/>
  <c r="B27" i="1"/>
  <c r="B32" i="1" l="1"/>
</calcChain>
</file>

<file path=xl/sharedStrings.xml><?xml version="1.0" encoding="utf-8"?>
<sst xmlns="http://schemas.openxmlformats.org/spreadsheetml/2006/main" count="58" uniqueCount="33">
  <si>
    <t>Vollzeit Heimteam Tore</t>
  </si>
  <si>
    <t>Vollzeit Auswärtsteam Tore</t>
  </si>
  <si>
    <t>Halbzeit Heimteam Tore</t>
  </si>
  <si>
    <t>Halbzeit Auswärtsteam Tore</t>
  </si>
  <si>
    <t>Heimteam Schüsse</t>
  </si>
  <si>
    <t>Auswärtsteam Schüsse</t>
  </si>
  <si>
    <t>Heimteam Schüsse aufs Tor</t>
  </si>
  <si>
    <t>Auswärtsteam Schüsse aufs Tor</t>
  </si>
  <si>
    <t>Heimteam Fouls</t>
  </si>
  <si>
    <t>Auswärtsteam Fouls</t>
  </si>
  <si>
    <t>Heimteam Ecken</t>
  </si>
  <si>
    <t>Auswärtsteam Ecken</t>
  </si>
  <si>
    <t>Heimteam gelbe Karten</t>
  </si>
  <si>
    <t>Auswärtsteam gelbe Karten</t>
  </si>
  <si>
    <t>Heimteam rote Karten</t>
  </si>
  <si>
    <t>Auswärtsteam rote Karten</t>
  </si>
  <si>
    <t>Durchschnitts Temperatur (°C)</t>
  </si>
  <si>
    <t>Gesamtniederschlag (mm/Spieltag)</t>
  </si>
  <si>
    <t>Schneetiefe (cm)</t>
  </si>
  <si>
    <t>Durchschnittliche Windgeschwindigkeit</t>
  </si>
  <si>
    <t>Windböenspitze</t>
  </si>
  <si>
    <t>Luftdruck</t>
  </si>
  <si>
    <t>Sonnenschein (Min./Tag)</t>
  </si>
  <si>
    <t>Höchste Korrelationen</t>
  </si>
  <si>
    <t>Positiv</t>
  </si>
  <si>
    <t>Negativ</t>
  </si>
  <si>
    <t>HeimTeam immer Hamburg</t>
  </si>
  <si>
    <t>gering</t>
  </si>
  <si>
    <t>mittlere</t>
  </si>
  <si>
    <t>hoch</t>
  </si>
  <si>
    <t>Summe Korrelationen Positiv</t>
  </si>
  <si>
    <t>Summe Korrelationen Negativ</t>
  </si>
  <si>
    <t>Summe Korrelationen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</si>
</sst>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5" borderId="0" xfId="0" applyNumberFormat="1" applyFill="1"/>
    <xf numFmtId="0" fontId="0" fillId="7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="170" zoomScaleNormal="17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baseColWidth="10" defaultColWidth="8.83203125" defaultRowHeight="15" x14ac:dyDescent="0.2"/>
  <cols>
    <col min="1" max="1" width="32.6640625" bestFit="1" customWidth="1"/>
    <col min="2" max="2" width="19.6640625" bestFit="1" customWidth="1"/>
    <col min="3" max="3" width="22.5" bestFit="1" customWidth="1"/>
    <col min="4" max="4" width="20" bestFit="1" customWidth="1"/>
    <col min="5" max="5" width="23.1640625" bestFit="1" customWidth="1"/>
    <col min="6" max="6" width="15.5" bestFit="1" customWidth="1"/>
    <col min="7" max="7" width="18.83203125" bestFit="1" customWidth="1"/>
    <col min="8" max="8" width="22.5" bestFit="1" customWidth="1"/>
    <col min="9" max="9" width="25.5" bestFit="1" customWidth="1"/>
    <col min="10" max="10" width="13.6640625" bestFit="1" customWidth="1"/>
    <col min="11" max="11" width="16.83203125" bestFit="1" customWidth="1"/>
    <col min="12" max="12" width="14.1640625" bestFit="1" customWidth="1"/>
    <col min="13" max="13" width="17.33203125" bestFit="1" customWidth="1"/>
    <col min="14" max="14" width="19.6640625" bestFit="1" customWidth="1"/>
    <col min="15" max="15" width="22.6640625" bestFit="1" customWidth="1"/>
    <col min="16" max="16" width="18.6640625" bestFit="1" customWidth="1"/>
    <col min="17" max="17" width="21.6640625" bestFit="1" customWidth="1"/>
    <col min="18" max="18" width="24.6640625" bestFit="1" customWidth="1"/>
    <col min="19" max="19" width="28.6640625" bestFit="1" customWidth="1"/>
    <col min="20" max="20" width="14.1640625" bestFit="1" customWidth="1"/>
    <col min="21" max="21" width="32.6640625" bestFit="1" customWidth="1"/>
    <col min="22" max="22" width="13.5" bestFit="1" customWidth="1"/>
    <col min="23" max="23" width="12.6640625" bestFit="1" customWidth="1"/>
    <col min="24" max="24" width="20.5" bestFit="1" customWidth="1"/>
  </cols>
  <sheetData>
    <row r="1" spans="1:24" x14ac:dyDescent="0.2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0</v>
      </c>
      <c r="B2">
        <v>1</v>
      </c>
      <c r="C2">
        <v>-0.21941739308059899</v>
      </c>
      <c r="D2" s="4">
        <v>0.74485511437206209</v>
      </c>
      <c r="E2">
        <v>-8.5137261456136662E-2</v>
      </c>
      <c r="F2">
        <v>-1.456942138041425E-2</v>
      </c>
      <c r="G2">
        <v>0.1155643596403743</v>
      </c>
      <c r="H2" s="7">
        <v>0.35926433615581682</v>
      </c>
      <c r="I2">
        <v>0.19509658311728451</v>
      </c>
      <c r="J2">
        <v>2.6077850654617259E-2</v>
      </c>
      <c r="K2" s="3">
        <v>-0.18536131359150029</v>
      </c>
      <c r="L2">
        <v>2.0909625697047761E-2</v>
      </c>
      <c r="M2">
        <v>-3.8735588891429889E-3</v>
      </c>
      <c r="N2">
        <v>-0.1044250278649675</v>
      </c>
      <c r="O2" s="3">
        <v>-0.33429540113860362</v>
      </c>
      <c r="P2">
        <v>-0.24004610780161431</v>
      </c>
      <c r="Q2">
        <v>-0.13232671118850139</v>
      </c>
      <c r="R2">
        <v>1.1152936707937419E-2</v>
      </c>
      <c r="S2" s="4">
        <v>0.32725509854207491</v>
      </c>
      <c r="T2">
        <v>-1.413452073879092E-2</v>
      </c>
      <c r="U2">
        <v>5.7689694345857537E-2</v>
      </c>
      <c r="V2">
        <v>8.3036953548979067E-2</v>
      </c>
      <c r="W2">
        <v>-0.23614356328856159</v>
      </c>
      <c r="X2">
        <v>-0.21514629301708921</v>
      </c>
    </row>
    <row r="3" spans="1:24" x14ac:dyDescent="0.2">
      <c r="A3" s="1" t="s">
        <v>1</v>
      </c>
      <c r="B3">
        <v>-0.21941739308059899</v>
      </c>
      <c r="C3">
        <v>1</v>
      </c>
      <c r="D3">
        <v>-0.1917267518859935</v>
      </c>
      <c r="E3" s="4">
        <v>0.71095222426944416</v>
      </c>
      <c r="F3">
        <v>-0.24471436677784481</v>
      </c>
      <c r="G3">
        <v>0.1553352303145393</v>
      </c>
      <c r="H3">
        <v>-0.21848791782483429</v>
      </c>
      <c r="I3" s="5">
        <v>0.25713879179536342</v>
      </c>
      <c r="J3">
        <v>-0.11336732775245879</v>
      </c>
      <c r="K3">
        <v>0.1878263026896585</v>
      </c>
      <c r="L3">
        <v>-7.6111680983110094E-2</v>
      </c>
      <c r="M3">
        <v>-4.2036890105997477E-3</v>
      </c>
      <c r="N3">
        <v>7.7123832002532339E-2</v>
      </c>
      <c r="O3">
        <v>2.3710528332251232E-2</v>
      </c>
      <c r="P3">
        <v>-1.6517489967244541E-2</v>
      </c>
      <c r="Q3">
        <v>-0.1752949532620966</v>
      </c>
      <c r="R3" s="4">
        <v>0.36905910362294908</v>
      </c>
      <c r="S3">
        <v>0.12808655459590629</v>
      </c>
      <c r="T3">
        <v>-8.7987111198725779E-2</v>
      </c>
      <c r="U3">
        <v>4.0429360253428429E-2</v>
      </c>
      <c r="V3">
        <v>7.8108862211935984E-2</v>
      </c>
      <c r="W3">
        <v>-1.8292917511288281E-2</v>
      </c>
      <c r="X3">
        <v>5.480534474815401E-2</v>
      </c>
    </row>
    <row r="4" spans="1:24" x14ac:dyDescent="0.2">
      <c r="A4" s="1" t="s">
        <v>2</v>
      </c>
      <c r="B4" s="4">
        <v>0.74485511437206209</v>
      </c>
      <c r="C4">
        <v>-0.1917267518859935</v>
      </c>
      <c r="D4">
        <v>1</v>
      </c>
      <c r="E4">
        <v>-2.0862855912016191E-2</v>
      </c>
      <c r="F4">
        <v>5.4039403050327797E-2</v>
      </c>
      <c r="G4">
        <v>0.18190280617576321</v>
      </c>
      <c r="H4" s="5">
        <v>0.38750306131654932</v>
      </c>
      <c r="I4">
        <v>0.24792162579943361</v>
      </c>
      <c r="J4">
        <v>0.1247250515223538</v>
      </c>
      <c r="K4" s="6">
        <v>-0.18316770480051009</v>
      </c>
      <c r="L4">
        <v>-6.185805372718238E-2</v>
      </c>
      <c r="M4">
        <v>0.1154621843841714</v>
      </c>
      <c r="N4">
        <v>-2.8879200318482061E-2</v>
      </c>
      <c r="O4">
        <v>-0.2012893352930997</v>
      </c>
      <c r="P4">
        <v>-0.1701314132080865</v>
      </c>
      <c r="Q4">
        <v>-8.6993138193184702E-2</v>
      </c>
      <c r="R4">
        <v>9.9995173438769694E-2</v>
      </c>
      <c r="S4">
        <v>0.25068950604499479</v>
      </c>
      <c r="T4">
        <v>6.9975957959925034E-2</v>
      </c>
      <c r="U4">
        <v>-0.1015492683820987</v>
      </c>
      <c r="V4">
        <v>1.130425372371948E-3</v>
      </c>
      <c r="W4">
        <v>-0.1987120460612288</v>
      </c>
      <c r="X4">
        <v>-8.4125517052417401E-2</v>
      </c>
    </row>
    <row r="5" spans="1:24" x14ac:dyDescent="0.2">
      <c r="A5" s="1" t="s">
        <v>3</v>
      </c>
      <c r="B5">
        <v>-8.5137261456136662E-2</v>
      </c>
      <c r="C5" s="4">
        <v>0.71095222426944416</v>
      </c>
      <c r="D5">
        <v>-2.0862855912016191E-2</v>
      </c>
      <c r="E5">
        <v>1</v>
      </c>
      <c r="F5">
        <v>-5.9264026614070523E-3</v>
      </c>
      <c r="G5">
        <v>8.2263268450193355E-2</v>
      </c>
      <c r="H5">
        <v>-4.5319179060762722E-2</v>
      </c>
      <c r="I5">
        <v>0.17313959213982361</v>
      </c>
      <c r="J5" s="6">
        <v>-0.25203671912603992</v>
      </c>
      <c r="K5">
        <v>0.23612121307501449</v>
      </c>
      <c r="L5">
        <v>-6.3966062336053772E-2</v>
      </c>
      <c r="M5">
        <v>-1.1833432912090269E-2</v>
      </c>
      <c r="N5">
        <v>-0.1086522851946376</v>
      </c>
      <c r="O5">
        <v>5.7978848646259178E-2</v>
      </c>
      <c r="P5">
        <v>0.1171722490543087</v>
      </c>
      <c r="Q5">
        <v>-0.30131464033010319</v>
      </c>
      <c r="R5">
        <v>0.13488056565706111</v>
      </c>
      <c r="S5">
        <v>0.14870745687499121</v>
      </c>
      <c r="T5">
        <v>4.7857727487130637E-2</v>
      </c>
      <c r="U5">
        <v>0.15836153352447621</v>
      </c>
      <c r="V5">
        <v>0.1146438133217885</v>
      </c>
      <c r="W5">
        <v>-3.8894077126172863E-2</v>
      </c>
      <c r="X5">
        <v>-8.9115266222620587E-2</v>
      </c>
    </row>
    <row r="6" spans="1:24" x14ac:dyDescent="0.2">
      <c r="A6" s="1" t="s">
        <v>4</v>
      </c>
      <c r="B6">
        <v>-1.456942138041425E-2</v>
      </c>
      <c r="C6" s="3">
        <v>-0.24471436677784481</v>
      </c>
      <c r="D6">
        <v>5.4039403050327797E-2</v>
      </c>
      <c r="E6">
        <v>-5.9264026614070523E-3</v>
      </c>
      <c r="F6">
        <v>1</v>
      </c>
      <c r="G6" s="3">
        <v>-0.27828508935477259</v>
      </c>
      <c r="H6" s="4">
        <v>0.4799628924099697</v>
      </c>
      <c r="I6">
        <v>-0.1158314601876161</v>
      </c>
      <c r="J6" s="3">
        <v>-0.35805558773987889</v>
      </c>
      <c r="K6">
        <v>-4.0625679715056519E-2</v>
      </c>
      <c r="L6" s="4">
        <v>0.42708610134604619</v>
      </c>
      <c r="M6">
        <v>-0.19233467758391409</v>
      </c>
      <c r="N6">
        <v>-0.13689882793786609</v>
      </c>
      <c r="O6">
        <v>0.19679575844731759</v>
      </c>
      <c r="P6">
        <v>-0.1023333488714009</v>
      </c>
      <c r="Q6" s="5">
        <v>0.27009945962321891</v>
      </c>
      <c r="R6">
        <v>-0.15582857919556259</v>
      </c>
      <c r="S6">
        <v>-6.5333361621210326E-2</v>
      </c>
      <c r="T6">
        <v>0.16981239750533619</v>
      </c>
      <c r="U6">
        <v>9.2719331223335102E-2</v>
      </c>
      <c r="V6">
        <v>-2.6344253134246012E-2</v>
      </c>
      <c r="W6">
        <v>-2.838401216834123E-2</v>
      </c>
      <c r="X6">
        <v>-0.17333350801580161</v>
      </c>
    </row>
    <row r="7" spans="1:24" x14ac:dyDescent="0.2">
      <c r="A7" s="1" t="s">
        <v>5</v>
      </c>
      <c r="B7">
        <v>0.1155643596403743</v>
      </c>
      <c r="C7">
        <v>0.1553352303145393</v>
      </c>
      <c r="D7">
        <v>0.18190280617576321</v>
      </c>
      <c r="E7">
        <v>8.2263268450193355E-2</v>
      </c>
      <c r="F7" s="6">
        <v>-0.27828508935477259</v>
      </c>
      <c r="G7">
        <v>1</v>
      </c>
      <c r="H7">
        <v>-4.8570551532668878E-2</v>
      </c>
      <c r="I7" s="4">
        <v>0.70128453396296375</v>
      </c>
      <c r="J7">
        <v>0.2091661220816925</v>
      </c>
      <c r="K7">
        <v>-4.7513870898411782E-2</v>
      </c>
      <c r="L7">
        <v>-0.23949834953070001</v>
      </c>
      <c r="M7" s="4">
        <v>0.66627534274002398</v>
      </c>
      <c r="N7">
        <v>0.29464977539235271</v>
      </c>
      <c r="O7">
        <v>0.1615830668144223</v>
      </c>
      <c r="P7">
        <v>1.4109959274179831E-3</v>
      </c>
      <c r="Q7" s="6">
        <v>-0.27364828709141309</v>
      </c>
      <c r="R7">
        <v>7.6233847944193536E-3</v>
      </c>
      <c r="S7">
        <v>-3.3894390367921953E-2</v>
      </c>
      <c r="T7">
        <v>2.9937574969736518E-2</v>
      </c>
      <c r="U7">
        <v>3.8675258940270373E-2</v>
      </c>
      <c r="V7">
        <v>-3.704031908703749E-2</v>
      </c>
      <c r="W7">
        <v>7.3982724203898981E-2</v>
      </c>
      <c r="X7">
        <v>-0.2280556249670653</v>
      </c>
    </row>
    <row r="8" spans="1:24" x14ac:dyDescent="0.2">
      <c r="A8" s="1" t="s">
        <v>6</v>
      </c>
      <c r="B8" s="5">
        <v>0.35926433615581682</v>
      </c>
      <c r="C8">
        <v>-0.21848791782483429</v>
      </c>
      <c r="D8" s="5">
        <v>0.38750306131654932</v>
      </c>
      <c r="E8">
        <v>-4.5319179060762722E-2</v>
      </c>
      <c r="F8" s="4">
        <v>0.4799628924099697</v>
      </c>
      <c r="G8">
        <v>-4.8570551532668878E-2</v>
      </c>
      <c r="H8">
        <v>1</v>
      </c>
      <c r="I8">
        <v>0.24862335697627241</v>
      </c>
      <c r="J8" s="3">
        <v>-0.31476276190397051</v>
      </c>
      <c r="K8">
        <v>-3.3340171119087547E-2</v>
      </c>
      <c r="L8">
        <v>0.23526839828215651</v>
      </c>
      <c r="M8">
        <v>-8.5843340226378489E-2</v>
      </c>
      <c r="N8">
        <v>-1.645100948236302E-2</v>
      </c>
      <c r="O8">
        <v>-0.185325743980847</v>
      </c>
      <c r="P8">
        <v>-5.6966712681814843E-2</v>
      </c>
      <c r="Q8">
        <v>-9.8555875436190672E-3</v>
      </c>
      <c r="R8" s="6">
        <v>-0.29777732632703169</v>
      </c>
      <c r="S8">
        <v>1.6571847343247591E-2</v>
      </c>
      <c r="T8">
        <v>0.28017598242929892</v>
      </c>
      <c r="U8">
        <v>-1.0326842942708039E-2</v>
      </c>
      <c r="V8">
        <v>2.8974303839076909E-2</v>
      </c>
      <c r="W8">
        <v>-9.8761395027900198E-2</v>
      </c>
      <c r="X8">
        <v>-0.1636142203595492</v>
      </c>
    </row>
    <row r="9" spans="1:24" x14ac:dyDescent="0.2">
      <c r="A9" s="1" t="s">
        <v>7</v>
      </c>
      <c r="B9">
        <v>0.19509658311728451</v>
      </c>
      <c r="C9" s="5">
        <v>0.25713879179536342</v>
      </c>
      <c r="D9">
        <v>0.24792162579943361</v>
      </c>
      <c r="E9">
        <v>0.17313959213982361</v>
      </c>
      <c r="F9">
        <v>-0.1158314601876161</v>
      </c>
      <c r="G9" s="4">
        <v>0.70128453396296375</v>
      </c>
      <c r="H9">
        <v>0.24862335697627241</v>
      </c>
      <c r="I9">
        <v>1</v>
      </c>
      <c r="J9">
        <v>0.15716301410444439</v>
      </c>
      <c r="K9">
        <v>0.108023953477052</v>
      </c>
      <c r="L9">
        <v>-0.23012465059233189</v>
      </c>
      <c r="M9" s="5">
        <v>0.44328610244015232</v>
      </c>
      <c r="N9" s="5">
        <v>0.34703485754408059</v>
      </c>
      <c r="O9">
        <v>0.11568001811315171</v>
      </c>
      <c r="P9">
        <v>-8.1728254657228799E-2</v>
      </c>
      <c r="Q9" s="3">
        <v>-0.3356086227067146</v>
      </c>
      <c r="R9">
        <v>-7.1439508649536881E-2</v>
      </c>
      <c r="S9">
        <v>2.3988026488962529E-2</v>
      </c>
      <c r="T9">
        <v>-4.1604780613889718E-2</v>
      </c>
      <c r="U9">
        <v>0.18525219370314791</v>
      </c>
      <c r="V9">
        <v>0.1213059978781291</v>
      </c>
      <c r="W9">
        <v>-4.6163371729784901E-2</v>
      </c>
      <c r="X9">
        <v>-0.24129040081287431</v>
      </c>
    </row>
    <row r="10" spans="1:24" x14ac:dyDescent="0.2">
      <c r="A10" s="1" t="s">
        <v>8</v>
      </c>
      <c r="B10">
        <v>2.6077850654617259E-2</v>
      </c>
      <c r="C10">
        <v>-0.11336732775245879</v>
      </c>
      <c r="D10">
        <v>0.1247250515223538</v>
      </c>
      <c r="E10" s="6">
        <v>-0.25203671912603992</v>
      </c>
      <c r="F10" s="3">
        <v>-0.35805558773987889</v>
      </c>
      <c r="G10">
        <v>0.2091661220816925</v>
      </c>
      <c r="H10" s="3">
        <v>-0.31476276190397051</v>
      </c>
      <c r="I10">
        <v>0.15716301410444439</v>
      </c>
      <c r="J10">
        <v>1</v>
      </c>
      <c r="K10">
        <v>-9.0972586653075109E-3</v>
      </c>
      <c r="L10" s="3">
        <v>-0.26648549957077988</v>
      </c>
      <c r="M10" s="5">
        <v>0.27997949116706961</v>
      </c>
      <c r="N10" s="4">
        <v>0.45353419200342049</v>
      </c>
      <c r="O10">
        <v>-0.1041689733202828</v>
      </c>
      <c r="P10">
        <v>0.12801935784106649</v>
      </c>
      <c r="Q10">
        <v>0.1692637508855328</v>
      </c>
      <c r="R10">
        <v>5.4798707805367899E-2</v>
      </c>
      <c r="S10">
        <v>-0.1578981183956292</v>
      </c>
      <c r="T10">
        <v>-0.24141532005288779</v>
      </c>
      <c r="U10">
        <v>-0.35797938656880052</v>
      </c>
      <c r="V10">
        <v>-0.37805142064573838</v>
      </c>
      <c r="W10">
        <v>0.1145646810664652</v>
      </c>
      <c r="X10">
        <v>0.18521630404300701</v>
      </c>
    </row>
    <row r="11" spans="1:24" x14ac:dyDescent="0.2">
      <c r="A11" s="1" t="s">
        <v>9</v>
      </c>
      <c r="B11">
        <v>-0.18536131359150029</v>
      </c>
      <c r="C11">
        <v>0.1878263026896585</v>
      </c>
      <c r="D11">
        <v>-0.18316770480051009</v>
      </c>
      <c r="E11">
        <v>0.23612121307501449</v>
      </c>
      <c r="F11">
        <v>-4.0625679715056519E-2</v>
      </c>
      <c r="G11">
        <v>-4.7513870898411782E-2</v>
      </c>
      <c r="H11">
        <v>-3.3340171119087547E-2</v>
      </c>
      <c r="I11">
        <v>0.108023953477052</v>
      </c>
      <c r="J11">
        <v>-9.0972586653075109E-3</v>
      </c>
      <c r="K11">
        <v>1</v>
      </c>
      <c r="L11">
        <v>-5.0751962703059851E-2</v>
      </c>
      <c r="M11">
        <v>5.1356631581874597E-2</v>
      </c>
      <c r="N11">
        <v>5.9969444963210621E-3</v>
      </c>
      <c r="O11">
        <v>8.0563363947713754E-2</v>
      </c>
      <c r="P11" s="4">
        <v>0.40115286275063772</v>
      </c>
      <c r="Q11">
        <v>-0.11542890549775781</v>
      </c>
      <c r="R11">
        <v>-0.19518669238289521</v>
      </c>
      <c r="S11">
        <v>-5.2372308132149319E-2</v>
      </c>
      <c r="T11">
        <v>-3.7538746632619399E-2</v>
      </c>
      <c r="U11">
        <v>0.1672107175173457</v>
      </c>
      <c r="V11">
        <v>0.1489955073184559</v>
      </c>
      <c r="W11">
        <v>-1.0014889831947531E-2</v>
      </c>
      <c r="X11">
        <v>-0.15036421216451851</v>
      </c>
    </row>
    <row r="12" spans="1:24" x14ac:dyDescent="0.2">
      <c r="A12" s="1" t="s">
        <v>10</v>
      </c>
      <c r="B12">
        <v>2.0909625697047761E-2</v>
      </c>
      <c r="C12">
        <v>-7.6111680983110094E-2</v>
      </c>
      <c r="D12">
        <v>-6.185805372718238E-2</v>
      </c>
      <c r="E12">
        <v>-6.3966062336053772E-2</v>
      </c>
      <c r="F12" s="5">
        <v>0.42708610134604619</v>
      </c>
      <c r="G12">
        <v>-0.23949834953070001</v>
      </c>
      <c r="H12">
        <v>0.23526839828215651</v>
      </c>
      <c r="I12">
        <v>-0.23012465059233189</v>
      </c>
      <c r="J12" s="6">
        <v>-0.26648549957077988</v>
      </c>
      <c r="K12">
        <v>-5.0751962703059851E-2</v>
      </c>
      <c r="L12">
        <v>1</v>
      </c>
      <c r="M12" s="3">
        <v>-0.20915522709276521</v>
      </c>
      <c r="N12">
        <v>-6.3771813370522526E-2</v>
      </c>
      <c r="O12">
        <v>0.14113951767353841</v>
      </c>
      <c r="P12">
        <v>-0.20966381518680191</v>
      </c>
      <c r="Q12" s="5">
        <v>0.3634348550739826</v>
      </c>
      <c r="R12">
        <v>9.946497194041308E-2</v>
      </c>
      <c r="S12">
        <v>0.22802766115587861</v>
      </c>
      <c r="T12">
        <v>0.1273673061454329</v>
      </c>
      <c r="U12">
        <v>1.626332702704868E-2</v>
      </c>
      <c r="V12">
        <v>-3.6611080312296769E-2</v>
      </c>
      <c r="W12">
        <v>-9.7986703319885279E-2</v>
      </c>
      <c r="X12">
        <v>-0.21186241106074241</v>
      </c>
    </row>
    <row r="13" spans="1:24" x14ac:dyDescent="0.2">
      <c r="A13" s="1" t="s">
        <v>11</v>
      </c>
      <c r="B13">
        <v>-3.8735588891429889E-3</v>
      </c>
      <c r="C13">
        <v>-4.2036890105997477E-3</v>
      </c>
      <c r="D13">
        <v>0.1154621843841714</v>
      </c>
      <c r="E13">
        <v>-1.1833432912090269E-2</v>
      </c>
      <c r="F13">
        <v>-0.19233467758391409</v>
      </c>
      <c r="G13" s="5">
        <v>0.66627534274002398</v>
      </c>
      <c r="H13">
        <v>-8.5843340226378489E-2</v>
      </c>
      <c r="I13" s="5">
        <v>0.44328610244015232</v>
      </c>
      <c r="J13" s="5">
        <v>0.27997949116706961</v>
      </c>
      <c r="K13">
        <v>5.1356631581874597E-2</v>
      </c>
      <c r="L13">
        <v>-0.20915522709276521</v>
      </c>
      <c r="M13">
        <v>1</v>
      </c>
      <c r="N13">
        <v>0.23613026569935841</v>
      </c>
      <c r="O13">
        <v>0.18122717780090411</v>
      </c>
      <c r="P13">
        <v>-4.9321562448197263E-2</v>
      </c>
      <c r="Q13">
        <v>-6.4850268647343751E-2</v>
      </c>
      <c r="R13">
        <v>-0.10513976893517089</v>
      </c>
      <c r="S13">
        <v>-0.19481791379145241</v>
      </c>
      <c r="T13">
        <v>0.15363102105496551</v>
      </c>
      <c r="U13">
        <v>5.5895303443807623E-3</v>
      </c>
      <c r="V13">
        <v>-4.3169841135038391E-2</v>
      </c>
      <c r="W13">
        <v>0.21090478152592371</v>
      </c>
      <c r="X13">
        <v>-4.1711020585624127E-2</v>
      </c>
    </row>
    <row r="14" spans="1:24" x14ac:dyDescent="0.2">
      <c r="A14" s="1" t="s">
        <v>12</v>
      </c>
      <c r="B14">
        <v>-0.1044250278649675</v>
      </c>
      <c r="C14">
        <v>7.7123832002532339E-2</v>
      </c>
      <c r="D14">
        <v>-2.8879200318482061E-2</v>
      </c>
      <c r="E14">
        <v>-0.1086522851946376</v>
      </c>
      <c r="F14">
        <v>-0.13689882793786609</v>
      </c>
      <c r="G14" s="5">
        <v>0.29464977539235271</v>
      </c>
      <c r="H14">
        <v>-1.645100948236302E-2</v>
      </c>
      <c r="I14">
        <v>0.34703485754408059</v>
      </c>
      <c r="J14" s="4">
        <v>0.45353419200342049</v>
      </c>
      <c r="K14">
        <v>5.9969444963210621E-3</v>
      </c>
      <c r="L14">
        <v>-6.3771813370522526E-2</v>
      </c>
      <c r="M14">
        <v>0.23613026569935841</v>
      </c>
      <c r="N14">
        <v>1</v>
      </c>
      <c r="O14">
        <v>0.18895912159740449</v>
      </c>
      <c r="P14">
        <v>4.2533907723212652E-2</v>
      </c>
      <c r="Q14">
        <v>-5.5220602803164473E-2</v>
      </c>
      <c r="R14">
        <v>-1.104544405296679E-2</v>
      </c>
      <c r="S14">
        <v>-4.2200207717405763E-2</v>
      </c>
      <c r="T14">
        <v>-9.1488052349513682E-2</v>
      </c>
      <c r="U14">
        <v>-0.19902488284135661</v>
      </c>
      <c r="V14">
        <v>-0.36849481837189679</v>
      </c>
      <c r="W14">
        <v>2.0839569872012031E-2</v>
      </c>
      <c r="X14">
        <v>-5.6443586593588217E-2</v>
      </c>
    </row>
    <row r="15" spans="1:24" x14ac:dyDescent="0.2">
      <c r="A15" s="1" t="s">
        <v>13</v>
      </c>
      <c r="B15" s="3">
        <v>-0.33429540113860362</v>
      </c>
      <c r="C15">
        <v>2.3710528332251232E-2</v>
      </c>
      <c r="D15" s="3">
        <v>-0.2012893352930997</v>
      </c>
      <c r="E15">
        <v>5.7978848646259178E-2</v>
      </c>
      <c r="F15">
        <v>0.19679575844731759</v>
      </c>
      <c r="G15">
        <v>0.1615830668144223</v>
      </c>
      <c r="H15">
        <v>-0.185325743980847</v>
      </c>
      <c r="I15">
        <v>0.11568001811315171</v>
      </c>
      <c r="J15">
        <v>-0.1041689733202828</v>
      </c>
      <c r="K15">
        <v>8.0563363947713754E-2</v>
      </c>
      <c r="L15">
        <v>0.14113951767353841</v>
      </c>
      <c r="M15">
        <v>0.18122717780090411</v>
      </c>
      <c r="N15">
        <v>0.18895912159740449</v>
      </c>
      <c r="O15">
        <v>1</v>
      </c>
      <c r="P15">
        <v>-0.14200341258100119</v>
      </c>
      <c r="Q15">
        <v>0.18133120431748151</v>
      </c>
      <c r="R15">
        <v>6.131155012531838E-2</v>
      </c>
      <c r="S15">
        <v>-0.27851174299823123</v>
      </c>
      <c r="T15">
        <v>5.5107791404244939E-2</v>
      </c>
      <c r="U15">
        <v>0.16653524759028721</v>
      </c>
      <c r="V15">
        <v>2.5303080220070231E-2</v>
      </c>
      <c r="W15">
        <v>0.29163837581524898</v>
      </c>
      <c r="X15">
        <v>0.1109775069969513</v>
      </c>
    </row>
    <row r="16" spans="1:24" x14ac:dyDescent="0.2">
      <c r="A16" s="1" t="s">
        <v>14</v>
      </c>
      <c r="B16">
        <v>-0.24004610780161431</v>
      </c>
      <c r="C16">
        <v>-1.6517489967244541E-2</v>
      </c>
      <c r="D16">
        <v>-0.1701314132080865</v>
      </c>
      <c r="E16">
        <v>0.1171722490543087</v>
      </c>
      <c r="F16">
        <v>-0.1023333488714009</v>
      </c>
      <c r="G16">
        <v>1.4109959274179831E-3</v>
      </c>
      <c r="H16">
        <v>-5.6966712681814843E-2</v>
      </c>
      <c r="I16">
        <v>-8.1728254657228799E-2</v>
      </c>
      <c r="J16">
        <v>0.12801935784106649</v>
      </c>
      <c r="K16" s="4">
        <v>0.40115286275063772</v>
      </c>
      <c r="L16">
        <v>-0.20966381518680191</v>
      </c>
      <c r="M16">
        <v>-4.9321562448197263E-2</v>
      </c>
      <c r="N16">
        <v>4.2533907723212652E-2</v>
      </c>
      <c r="O16">
        <v>-0.14200341258100119</v>
      </c>
      <c r="P16">
        <v>1</v>
      </c>
      <c r="Q16">
        <v>-5.4603247242463397E-2</v>
      </c>
      <c r="R16">
        <v>-0.15386599920860999</v>
      </c>
      <c r="S16">
        <v>-0.10009359588218961</v>
      </c>
      <c r="T16">
        <v>-3.1495303612996968E-2</v>
      </c>
      <c r="U16">
        <v>-8.4621587630792888E-2</v>
      </c>
      <c r="V16">
        <v>-0.1173397684462987</v>
      </c>
      <c r="W16">
        <v>-0.25340548732323898</v>
      </c>
      <c r="X16">
        <v>-0.1409174687738495</v>
      </c>
    </row>
    <row r="17" spans="1:24" x14ac:dyDescent="0.2">
      <c r="A17" s="1" t="s">
        <v>15</v>
      </c>
      <c r="B17">
        <v>-0.13232671118850139</v>
      </c>
      <c r="C17">
        <v>-0.1752949532620966</v>
      </c>
      <c r="D17">
        <v>-8.6993138193184702E-2</v>
      </c>
      <c r="E17" s="3">
        <v>-0.30131464033010319</v>
      </c>
      <c r="F17" s="5">
        <v>0.27009945962321891</v>
      </c>
      <c r="G17" s="3">
        <v>-0.27364828709141309</v>
      </c>
      <c r="H17">
        <v>-9.8555875436190672E-3</v>
      </c>
      <c r="I17" s="3">
        <v>-0.3356086227067146</v>
      </c>
      <c r="J17">
        <v>0.1692637508855328</v>
      </c>
      <c r="K17">
        <v>-0.11542890549775781</v>
      </c>
      <c r="L17" s="5">
        <v>0.3634348550739826</v>
      </c>
      <c r="M17">
        <v>-6.4850268647343751E-2</v>
      </c>
      <c r="N17">
        <v>-5.5220602803164473E-2</v>
      </c>
      <c r="O17">
        <v>0.18133120431748151</v>
      </c>
      <c r="P17">
        <v>-5.4603247242463397E-2</v>
      </c>
      <c r="Q17">
        <v>1</v>
      </c>
      <c r="R17">
        <v>-5.0971550214886238E-2</v>
      </c>
      <c r="S17">
        <v>-0.22617559779684879</v>
      </c>
      <c r="T17">
        <v>0.14296820500971219</v>
      </c>
      <c r="U17">
        <v>-0.32281228217071212</v>
      </c>
      <c r="V17">
        <v>-0.31872042762143599</v>
      </c>
      <c r="W17">
        <v>0.41387781282222169</v>
      </c>
      <c r="X17">
        <v>0.27028582670665668</v>
      </c>
    </row>
    <row r="18" spans="1:24" x14ac:dyDescent="0.2">
      <c r="A18" s="1" t="s">
        <v>16</v>
      </c>
      <c r="B18">
        <v>1.1152936707937419E-2</v>
      </c>
      <c r="C18" s="5">
        <v>0.36905910362294908</v>
      </c>
      <c r="D18">
        <v>9.9995173438769694E-2</v>
      </c>
      <c r="E18">
        <v>0.13488056565706111</v>
      </c>
      <c r="F18">
        <v>-0.15582857919556259</v>
      </c>
      <c r="G18">
        <v>7.6233847944193536E-3</v>
      </c>
      <c r="H18" s="6">
        <v>-0.29777732632703169</v>
      </c>
      <c r="I18">
        <v>-7.1439508649536881E-2</v>
      </c>
      <c r="J18">
        <v>5.4798707805367899E-2</v>
      </c>
      <c r="K18">
        <v>-0.19518669238289521</v>
      </c>
      <c r="L18">
        <v>9.946497194041308E-2</v>
      </c>
      <c r="M18">
        <v>-0.10513976893517089</v>
      </c>
      <c r="N18">
        <v>-1.104544405296679E-2</v>
      </c>
      <c r="O18">
        <v>6.131155012531838E-2</v>
      </c>
      <c r="P18">
        <v>-0.15386599920860999</v>
      </c>
      <c r="Q18">
        <v>-5.0971550214886238E-2</v>
      </c>
      <c r="R18" s="8"/>
      <c r="S18" s="8"/>
      <c r="T18" s="8"/>
      <c r="U18" s="8"/>
      <c r="V18" s="8"/>
      <c r="W18" s="8"/>
      <c r="X18" s="8"/>
    </row>
    <row r="19" spans="1:24" x14ac:dyDescent="0.2">
      <c r="A19" s="1" t="s">
        <v>17</v>
      </c>
      <c r="B19" s="5">
        <v>0.32725509854207491</v>
      </c>
      <c r="C19">
        <v>0.12808655459590629</v>
      </c>
      <c r="D19" s="5">
        <v>0.25068950604499479</v>
      </c>
      <c r="E19">
        <v>0.14870745687499121</v>
      </c>
      <c r="F19">
        <v>-6.5333361621210326E-2</v>
      </c>
      <c r="G19">
        <v>-3.3894390367921953E-2</v>
      </c>
      <c r="H19">
        <v>1.6571847343247591E-2</v>
      </c>
      <c r="I19">
        <v>2.3988026488962529E-2</v>
      </c>
      <c r="J19">
        <v>-0.1578981183956292</v>
      </c>
      <c r="K19">
        <v>-5.2372308132149319E-2</v>
      </c>
      <c r="L19">
        <v>0.22802766115587861</v>
      </c>
      <c r="M19">
        <v>-0.19481791379145241</v>
      </c>
      <c r="N19">
        <v>-4.2200207717405763E-2</v>
      </c>
      <c r="O19" s="6">
        <v>-0.27851174299823123</v>
      </c>
      <c r="P19">
        <v>-0.10009359588218961</v>
      </c>
      <c r="Q19">
        <v>-0.22617559779684879</v>
      </c>
      <c r="R19" s="8"/>
      <c r="S19" s="8"/>
      <c r="T19" s="8"/>
      <c r="U19" s="8"/>
      <c r="V19" s="8"/>
      <c r="W19" s="8"/>
      <c r="X19" s="8"/>
    </row>
    <row r="20" spans="1:24" x14ac:dyDescent="0.2">
      <c r="A20" s="1" t="s">
        <v>18</v>
      </c>
      <c r="B20">
        <v>-1.413452073879092E-2</v>
      </c>
      <c r="C20">
        <v>-8.7987111198725779E-2</v>
      </c>
      <c r="D20">
        <v>6.9975957959925034E-2</v>
      </c>
      <c r="E20">
        <v>4.7857727487130637E-2</v>
      </c>
      <c r="F20">
        <v>0.16981239750533619</v>
      </c>
      <c r="G20">
        <v>2.9937574969736518E-2</v>
      </c>
      <c r="H20" s="5">
        <v>0.28017598242929892</v>
      </c>
      <c r="I20">
        <v>-4.1604780613889718E-2</v>
      </c>
      <c r="J20">
        <v>-0.24141532005288779</v>
      </c>
      <c r="K20">
        <v>-3.7538746632619399E-2</v>
      </c>
      <c r="L20">
        <v>0.1273673061454329</v>
      </c>
      <c r="M20">
        <v>0.15363102105496551</v>
      </c>
      <c r="N20">
        <v>-9.1488052349513682E-2</v>
      </c>
      <c r="O20">
        <v>5.5107791404244939E-2</v>
      </c>
      <c r="P20">
        <v>-3.1495303612996968E-2</v>
      </c>
      <c r="Q20">
        <v>0.14296820500971219</v>
      </c>
      <c r="R20" s="8"/>
      <c r="S20" s="8"/>
      <c r="T20" s="8"/>
      <c r="U20" s="8"/>
      <c r="V20" s="8"/>
      <c r="W20" s="8"/>
      <c r="X20" s="8"/>
    </row>
    <row r="21" spans="1:24" x14ac:dyDescent="0.2">
      <c r="A21" s="1" t="s">
        <v>19</v>
      </c>
      <c r="B21">
        <v>5.7689694345857537E-2</v>
      </c>
      <c r="C21">
        <v>4.0429360253428429E-2</v>
      </c>
      <c r="D21">
        <v>-0.1015492683820987</v>
      </c>
      <c r="E21">
        <v>0.15836153352447621</v>
      </c>
      <c r="F21">
        <v>9.2719331223335102E-2</v>
      </c>
      <c r="G21">
        <v>3.8675258940270373E-2</v>
      </c>
      <c r="H21">
        <v>-1.0326842942708039E-2</v>
      </c>
      <c r="I21">
        <v>0.18525219370314791</v>
      </c>
      <c r="J21" s="3">
        <v>-0.35797938656880052</v>
      </c>
      <c r="K21">
        <v>0.1672107175173457</v>
      </c>
      <c r="L21">
        <v>1.626332702704868E-2</v>
      </c>
      <c r="M21">
        <v>5.5895303443807623E-3</v>
      </c>
      <c r="N21">
        <v>-0.19902488284135661</v>
      </c>
      <c r="O21">
        <v>0.16653524759028721</v>
      </c>
      <c r="P21">
        <v>-8.4621587630792888E-2</v>
      </c>
      <c r="Q21" s="6">
        <v>-0.32281228217071212</v>
      </c>
      <c r="R21" s="8"/>
      <c r="S21" s="8"/>
      <c r="T21" s="8"/>
      <c r="U21" s="8"/>
      <c r="V21" s="8"/>
      <c r="W21" s="8"/>
      <c r="X21" s="8"/>
    </row>
    <row r="22" spans="1:24" x14ac:dyDescent="0.2">
      <c r="A22" s="1" t="s">
        <v>20</v>
      </c>
      <c r="B22">
        <v>8.3036953548979067E-2</v>
      </c>
      <c r="C22">
        <v>7.8108862211935984E-2</v>
      </c>
      <c r="D22">
        <v>1.130425372371948E-3</v>
      </c>
      <c r="E22">
        <v>0.1146438133217885</v>
      </c>
      <c r="F22">
        <v>-2.6344253134246012E-2</v>
      </c>
      <c r="G22">
        <v>-3.704031908703749E-2</v>
      </c>
      <c r="H22">
        <v>2.8974303839076909E-2</v>
      </c>
      <c r="I22">
        <v>0.1213059978781291</v>
      </c>
      <c r="J22" s="3">
        <v>-0.37805142064573838</v>
      </c>
      <c r="K22">
        <v>0.1489955073184559</v>
      </c>
      <c r="L22">
        <v>-3.6611080312296769E-2</v>
      </c>
      <c r="M22">
        <v>-4.3169841135038391E-2</v>
      </c>
      <c r="N22" s="3">
        <v>-0.36849481837189679</v>
      </c>
      <c r="O22">
        <v>2.5303080220070231E-2</v>
      </c>
      <c r="P22">
        <v>-0.1173397684462987</v>
      </c>
      <c r="Q22" s="6">
        <v>-0.31872042762143599</v>
      </c>
      <c r="R22" s="8"/>
      <c r="S22" s="8"/>
      <c r="T22" s="8"/>
      <c r="U22" s="8"/>
      <c r="V22" s="8"/>
      <c r="W22" s="8"/>
      <c r="X22" s="8"/>
    </row>
    <row r="23" spans="1:24" x14ac:dyDescent="0.2">
      <c r="A23" s="1" t="s">
        <v>21</v>
      </c>
      <c r="B23">
        <v>-0.23614356328856159</v>
      </c>
      <c r="C23">
        <v>-1.8292917511288281E-2</v>
      </c>
      <c r="D23">
        <v>-0.1987120460612288</v>
      </c>
      <c r="E23">
        <v>-3.8894077126172863E-2</v>
      </c>
      <c r="F23">
        <v>-2.838401216834123E-2</v>
      </c>
      <c r="G23">
        <v>7.3982724203898981E-2</v>
      </c>
      <c r="H23">
        <v>-9.8761395027900198E-2</v>
      </c>
      <c r="I23">
        <v>-4.6163371729784901E-2</v>
      </c>
      <c r="J23">
        <v>0.1145646810664652</v>
      </c>
      <c r="K23">
        <v>-1.0014889831947531E-2</v>
      </c>
      <c r="L23">
        <v>-9.7986703319885279E-2</v>
      </c>
      <c r="M23">
        <v>0.21090478152592371</v>
      </c>
      <c r="N23">
        <v>2.0839569872012031E-2</v>
      </c>
      <c r="O23" s="4">
        <v>0.29163837581524898</v>
      </c>
      <c r="P23" s="3">
        <v>-0.25340548732323898</v>
      </c>
      <c r="Q23" s="4">
        <v>0.41387781282222169</v>
      </c>
      <c r="R23" s="8"/>
      <c r="S23" s="8"/>
      <c r="T23" s="8"/>
      <c r="U23" s="8"/>
      <c r="V23" s="8"/>
      <c r="W23" s="8"/>
      <c r="X23" s="8"/>
    </row>
    <row r="24" spans="1:24" x14ac:dyDescent="0.2">
      <c r="A24" s="1" t="s">
        <v>22</v>
      </c>
      <c r="B24">
        <v>-0.21514629301708921</v>
      </c>
      <c r="C24">
        <v>5.480534474815401E-2</v>
      </c>
      <c r="D24">
        <v>-8.4125517052417401E-2</v>
      </c>
      <c r="E24">
        <v>-8.9115266222620587E-2</v>
      </c>
      <c r="F24">
        <v>-0.17333350801580161</v>
      </c>
      <c r="G24">
        <v>-0.2280556249670653</v>
      </c>
      <c r="H24">
        <v>-0.1636142203595492</v>
      </c>
      <c r="I24">
        <v>-0.24129040081287431</v>
      </c>
      <c r="J24">
        <v>0.18521630404300701</v>
      </c>
      <c r="K24" s="6">
        <v>-0.15036421216451851</v>
      </c>
      <c r="L24">
        <v>-0.21186241106074241</v>
      </c>
      <c r="M24">
        <v>-4.1711020585624127E-2</v>
      </c>
      <c r="N24">
        <v>-5.6443586593588217E-2</v>
      </c>
      <c r="O24">
        <v>0.1109775069969513</v>
      </c>
      <c r="P24">
        <v>-0.1409174687738495</v>
      </c>
      <c r="Q24" s="5">
        <v>0.27028582670665668</v>
      </c>
      <c r="R24" s="8"/>
      <c r="S24" s="8"/>
      <c r="T24" s="8"/>
      <c r="U24" s="8"/>
      <c r="V24" s="8"/>
      <c r="W24" s="8"/>
      <c r="X24" s="8"/>
    </row>
    <row r="26" spans="1:24" x14ac:dyDescent="0.2">
      <c r="A26" s="9" t="s">
        <v>30</v>
      </c>
      <c r="B26">
        <f>COUNTIF(B2:B24, "&gt;0,1")</f>
        <v>6</v>
      </c>
      <c r="C26">
        <f>COUNTIF(C2:C24, "&gt;0,1")</f>
        <v>7</v>
      </c>
      <c r="D26">
        <f>COUNTIF(D2:D24, "&gt;0,1")</f>
        <v>8</v>
      </c>
      <c r="E26">
        <f t="shared" ref="E26:X26" si="0">COUNTIF(E2:E24, "&gt;0,1")</f>
        <v>9</v>
      </c>
      <c r="F26">
        <f t="shared" si="0"/>
        <v>6</v>
      </c>
      <c r="G26">
        <f t="shared" si="0"/>
        <v>9</v>
      </c>
      <c r="H26">
        <f t="shared" si="0"/>
        <v>7</v>
      </c>
      <c r="I26">
        <f t="shared" si="0"/>
        <v>14</v>
      </c>
      <c r="J26">
        <f t="shared" si="0"/>
        <v>10</v>
      </c>
      <c r="K26">
        <f t="shared" si="0"/>
        <v>7</v>
      </c>
      <c r="L26">
        <f t="shared" si="0"/>
        <v>7</v>
      </c>
      <c r="M26">
        <f t="shared" si="0"/>
        <v>9</v>
      </c>
      <c r="N26">
        <f t="shared" si="0"/>
        <v>6</v>
      </c>
      <c r="O26">
        <f t="shared" si="0"/>
        <v>11</v>
      </c>
      <c r="P26">
        <f t="shared" si="0"/>
        <v>4</v>
      </c>
      <c r="Q26">
        <f t="shared" si="0"/>
        <v>8</v>
      </c>
      <c r="R26">
        <f t="shared" si="0"/>
        <v>2</v>
      </c>
      <c r="S26">
        <f t="shared" si="0"/>
        <v>5</v>
      </c>
      <c r="T26">
        <f t="shared" si="0"/>
        <v>5</v>
      </c>
      <c r="U26">
        <f t="shared" si="0"/>
        <v>4</v>
      </c>
      <c r="V26">
        <f t="shared" si="0"/>
        <v>3</v>
      </c>
      <c r="W26">
        <f t="shared" si="0"/>
        <v>4</v>
      </c>
      <c r="X26">
        <f t="shared" si="0"/>
        <v>3</v>
      </c>
    </row>
    <row r="27" spans="1:24" x14ac:dyDescent="0.2">
      <c r="A27" s="9" t="s">
        <v>31</v>
      </c>
      <c r="B27">
        <f>COUNTIF(B2:B24, "&lt;-0,1")</f>
        <v>8</v>
      </c>
      <c r="C27">
        <f>COUNTIF(C2:C24, "&lt;-0,1")</f>
        <v>6</v>
      </c>
      <c r="D27">
        <f>COUNTIF(D2:D24, "&lt;-0,1")</f>
        <v>6</v>
      </c>
      <c r="E27">
        <f t="shared" ref="E27:X27" si="1">COUNTIF(E2:E24, "&lt;-0,1")</f>
        <v>3</v>
      </c>
      <c r="F27">
        <f t="shared" si="1"/>
        <v>9</v>
      </c>
      <c r="G27">
        <f t="shared" si="1"/>
        <v>4</v>
      </c>
      <c r="H27">
        <f t="shared" si="1"/>
        <v>5</v>
      </c>
      <c r="I27">
        <f t="shared" si="1"/>
        <v>4</v>
      </c>
      <c r="J27">
        <f t="shared" si="1"/>
        <v>10</v>
      </c>
      <c r="K27">
        <f t="shared" si="1"/>
        <v>5</v>
      </c>
      <c r="L27">
        <f t="shared" si="1"/>
        <v>6</v>
      </c>
      <c r="M27">
        <f t="shared" si="1"/>
        <v>4</v>
      </c>
      <c r="N27">
        <f t="shared" si="1"/>
        <v>5</v>
      </c>
      <c r="O27">
        <f t="shared" si="1"/>
        <v>6</v>
      </c>
      <c r="P27">
        <f t="shared" si="1"/>
        <v>10</v>
      </c>
      <c r="Q27">
        <f t="shared" si="1"/>
        <v>9</v>
      </c>
      <c r="R27">
        <f t="shared" si="1"/>
        <v>5</v>
      </c>
      <c r="S27">
        <f t="shared" si="1"/>
        <v>5</v>
      </c>
      <c r="T27">
        <f t="shared" si="1"/>
        <v>1</v>
      </c>
      <c r="U27">
        <f t="shared" si="1"/>
        <v>4</v>
      </c>
      <c r="V27">
        <f t="shared" si="1"/>
        <v>4</v>
      </c>
      <c r="W27">
        <f t="shared" si="1"/>
        <v>3</v>
      </c>
      <c r="X27">
        <f t="shared" si="1"/>
        <v>8</v>
      </c>
    </row>
    <row r="28" spans="1:24" x14ac:dyDescent="0.2">
      <c r="A28" s="9"/>
    </row>
    <row r="29" spans="1:24" x14ac:dyDescent="0.2">
      <c r="A29" s="10" t="s">
        <v>30</v>
      </c>
      <c r="B29">
        <f>SUM(B26:X26)</f>
        <v>154</v>
      </c>
    </row>
    <row r="30" spans="1:24" x14ac:dyDescent="0.2">
      <c r="A30" s="10" t="s">
        <v>31</v>
      </c>
      <c r="B30">
        <f>SUM(B27:X27)</f>
        <v>130</v>
      </c>
    </row>
    <row r="31" spans="1:24" x14ac:dyDescent="0.2">
      <c r="A31" s="10"/>
    </row>
    <row r="32" spans="1:24" x14ac:dyDescent="0.2">
      <c r="A32" s="9" t="s">
        <v>32</v>
      </c>
      <c r="B32">
        <f>SUM(B26:X27)</f>
        <v>284</v>
      </c>
    </row>
    <row r="34" spans="2:5" x14ac:dyDescent="0.2">
      <c r="B34" t="s">
        <v>23</v>
      </c>
    </row>
    <row r="35" spans="2:5" x14ac:dyDescent="0.2">
      <c r="B35" s="3"/>
      <c r="C35" t="s">
        <v>25</v>
      </c>
    </row>
    <row r="36" spans="2:5" x14ac:dyDescent="0.2">
      <c r="B36" s="4"/>
      <c r="C36" t="s">
        <v>24</v>
      </c>
    </row>
    <row r="38" spans="2:5" x14ac:dyDescent="0.2">
      <c r="B38">
        <v>0.1</v>
      </c>
      <c r="C38" t="s">
        <v>27</v>
      </c>
      <c r="D38">
        <f>COUNTIF(B2:X24,"&gt;0,1")</f>
        <v>154</v>
      </c>
      <c r="E38">
        <f>COUNTIF(B2:X24,"&lt;-0,1")</f>
        <v>130</v>
      </c>
    </row>
    <row r="39" spans="2:5" x14ac:dyDescent="0.2">
      <c r="B39">
        <v>0.3</v>
      </c>
      <c r="C39" t="s">
        <v>28</v>
      </c>
      <c r="D39">
        <f>COUNTIF(B2:X24,"&gt;0,3")</f>
        <v>48</v>
      </c>
      <c r="E39">
        <f>COUNTIF(B2:X24,"&lt;-0,3")</f>
        <v>20</v>
      </c>
    </row>
    <row r="40" spans="2:5" x14ac:dyDescent="0.2">
      <c r="B40">
        <v>0.5</v>
      </c>
      <c r="C40" t="s">
        <v>29</v>
      </c>
      <c r="D40">
        <f>COUNTIF(B2:X24,"&gt;0,5")</f>
        <v>24</v>
      </c>
      <c r="E40">
        <f>COUNTIF(B2:X24,"&lt;-0,5")</f>
        <v>0</v>
      </c>
    </row>
  </sheetData>
  <conditionalFormatting sqref="B2:X24">
    <cfRule type="cellIs" dxfId="2" priority="1" operator="equal">
      <formula>1</formula>
    </cfRule>
    <cfRule type="cellIs" dxfId="1" priority="2" operator="lessThan">
      <formula>-0.25</formula>
    </cfRule>
    <cfRule type="cellIs" dxfId="0" priority="3" operator="greaterThan">
      <formula>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2022-10-20T10:04:11Z</dcterms:created>
  <dcterms:modified xsi:type="dcterms:W3CDTF">2022-10-20T17:33:49Z</dcterms:modified>
</cp:coreProperties>
</file>