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Projek\syahru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E40" i="1"/>
  <c r="D40" i="1"/>
  <c r="G38" i="1"/>
  <c r="C38" i="1"/>
  <c r="F37" i="1"/>
  <c r="E37" i="1"/>
  <c r="H36" i="1"/>
  <c r="G36" i="1"/>
  <c r="D36" i="1"/>
  <c r="C36" i="1"/>
  <c r="E35" i="1"/>
  <c r="H26" i="1"/>
  <c r="H41" i="1" s="1"/>
  <c r="G26" i="1"/>
  <c r="G41" i="1" s="1"/>
  <c r="F26" i="1"/>
  <c r="F41" i="1" s="1"/>
  <c r="E26" i="1"/>
  <c r="E41" i="1" s="1"/>
  <c r="D26" i="1"/>
  <c r="D41" i="1" s="1"/>
  <c r="C26" i="1"/>
  <c r="C41" i="1" s="1"/>
  <c r="H25" i="1"/>
  <c r="G25" i="1"/>
  <c r="G40" i="1" s="1"/>
  <c r="F25" i="1"/>
  <c r="F40" i="1" s="1"/>
  <c r="E25" i="1"/>
  <c r="D25" i="1"/>
  <c r="C25" i="1"/>
  <c r="C40" i="1" s="1"/>
  <c r="H24" i="1"/>
  <c r="H39" i="1" s="1"/>
  <c r="G24" i="1"/>
  <c r="G39" i="1" s="1"/>
  <c r="F24" i="1"/>
  <c r="F39" i="1" s="1"/>
  <c r="E24" i="1"/>
  <c r="E39" i="1" s="1"/>
  <c r="D24" i="1"/>
  <c r="D39" i="1" s="1"/>
  <c r="C24" i="1"/>
  <c r="C39" i="1" s="1"/>
  <c r="H23" i="1"/>
  <c r="H38" i="1" s="1"/>
  <c r="G23" i="1"/>
  <c r="F23" i="1"/>
  <c r="F38" i="1" s="1"/>
  <c r="E23" i="1"/>
  <c r="E38" i="1" s="1"/>
  <c r="D23" i="1"/>
  <c r="D38" i="1" s="1"/>
  <c r="C23" i="1"/>
  <c r="H22" i="1"/>
  <c r="H37" i="1" s="1"/>
  <c r="G22" i="1"/>
  <c r="G37" i="1" s="1"/>
  <c r="F22" i="1"/>
  <c r="E22" i="1"/>
  <c r="D22" i="1"/>
  <c r="D37" i="1" s="1"/>
  <c r="C22" i="1"/>
  <c r="C37" i="1" s="1"/>
  <c r="H21" i="1"/>
  <c r="G21" i="1"/>
  <c r="F21" i="1"/>
  <c r="F36" i="1" s="1"/>
  <c r="E21" i="1"/>
  <c r="E36" i="1" s="1"/>
  <c r="D21" i="1"/>
  <c r="C21" i="1"/>
  <c r="H20" i="1"/>
  <c r="H35" i="1" s="1"/>
  <c r="G20" i="1"/>
  <c r="G35" i="1" s="1"/>
  <c r="F20" i="1"/>
  <c r="F35" i="1" s="1"/>
  <c r="E20" i="1"/>
  <c r="D20" i="1"/>
  <c r="D35" i="1" s="1"/>
  <c r="C20" i="1"/>
  <c r="C35" i="1" s="1"/>
  <c r="H19" i="1"/>
  <c r="H34" i="1" s="1"/>
  <c r="G19" i="1"/>
  <c r="G34" i="1" s="1"/>
  <c r="F19" i="1"/>
  <c r="F34" i="1" s="1"/>
  <c r="E19" i="1"/>
  <c r="E34" i="1" s="1"/>
  <c r="D19" i="1"/>
  <c r="D34" i="1" s="1"/>
  <c r="C19" i="1"/>
  <c r="C34" i="1" s="1"/>
  <c r="H18" i="1"/>
  <c r="H33" i="1" s="1"/>
  <c r="G18" i="1"/>
  <c r="G33" i="1" s="1"/>
  <c r="F18" i="1"/>
  <c r="F33" i="1" s="1"/>
  <c r="E18" i="1"/>
  <c r="E33" i="1" s="1"/>
  <c r="D18" i="1"/>
  <c r="D33" i="1" s="1"/>
  <c r="C18" i="1"/>
  <c r="C33" i="1" s="1"/>
  <c r="H17" i="1"/>
  <c r="H32" i="1" s="1"/>
  <c r="G17" i="1"/>
  <c r="G32" i="1" s="1"/>
  <c r="F17" i="1"/>
  <c r="F32" i="1" s="1"/>
  <c r="E17" i="1"/>
  <c r="E32" i="1" s="1"/>
  <c r="D17" i="1"/>
  <c r="D32" i="1" s="1"/>
  <c r="C17" i="1"/>
  <c r="C32" i="1" s="1"/>
  <c r="L3" i="1" l="1"/>
  <c r="L4" i="1"/>
  <c r="M30" i="1" s="1"/>
  <c r="M26" i="1"/>
  <c r="R28" i="1"/>
  <c r="M3" i="1"/>
  <c r="N24" i="1"/>
  <c r="M4" i="1"/>
  <c r="N32" i="1" s="1"/>
  <c r="Q3" i="1"/>
  <c r="Q4" i="1"/>
  <c r="R32" i="1" s="1"/>
  <c r="N26" i="1"/>
  <c r="N30" i="1"/>
  <c r="R30" i="1"/>
  <c r="M32" i="1"/>
  <c r="N4" i="1"/>
  <c r="O27" i="1" s="1"/>
  <c r="N3" i="1"/>
  <c r="M25" i="1"/>
  <c r="Q27" i="1"/>
  <c r="M29" i="1"/>
  <c r="M31" i="1"/>
  <c r="Q31" i="1"/>
  <c r="Q33" i="1"/>
  <c r="N28" i="1"/>
  <c r="P3" i="1"/>
  <c r="Q24" i="1"/>
  <c r="P4" i="1"/>
  <c r="Q30" i="1" s="1"/>
  <c r="Q26" i="1"/>
  <c r="O4" i="1"/>
  <c r="P29" i="1" s="1"/>
  <c r="O3" i="1"/>
  <c r="N25" i="1"/>
  <c r="N27" i="1"/>
  <c r="R27" i="1"/>
  <c r="N29" i="1"/>
  <c r="R29" i="1"/>
  <c r="P30" i="1"/>
  <c r="N31" i="1"/>
  <c r="R31" i="1"/>
  <c r="N33" i="1"/>
  <c r="Q28" i="1"/>
  <c r="O32" i="1" l="1"/>
  <c r="O26" i="1"/>
  <c r="R17" i="1"/>
  <c r="R15" i="1"/>
  <c r="R11" i="1"/>
  <c r="R20" i="1"/>
  <c r="R16" i="1"/>
  <c r="R12" i="1"/>
  <c r="R19" i="1"/>
  <c r="R13" i="1"/>
  <c r="R18" i="1"/>
  <c r="R14" i="1"/>
  <c r="P32" i="1"/>
  <c r="P19" i="1"/>
  <c r="P13" i="1"/>
  <c r="P18" i="1"/>
  <c r="P14" i="1"/>
  <c r="P17" i="1"/>
  <c r="P15" i="1"/>
  <c r="P11" i="1"/>
  <c r="P20" i="1"/>
  <c r="P16" i="1"/>
  <c r="P12" i="1"/>
  <c r="O28" i="1"/>
  <c r="Q25" i="1"/>
  <c r="O24" i="1"/>
  <c r="M28" i="1"/>
  <c r="P25" i="1"/>
  <c r="O33" i="1"/>
  <c r="M24" i="1"/>
  <c r="T24" i="1" s="1"/>
  <c r="P26" i="1"/>
  <c r="T26" i="1" s="1"/>
  <c r="O30" i="1"/>
  <c r="P33" i="1"/>
  <c r="P27" i="1"/>
  <c r="T30" i="1"/>
  <c r="O29" i="1"/>
  <c r="T29" i="1" s="1"/>
  <c r="M42" i="1" s="1"/>
  <c r="T32" i="1"/>
  <c r="Q32" i="1"/>
  <c r="R33" i="1"/>
  <c r="P28" i="1"/>
  <c r="R25" i="1"/>
  <c r="P24" i="1"/>
  <c r="Q18" i="1"/>
  <c r="Q14" i="1"/>
  <c r="Q17" i="1"/>
  <c r="Q15" i="1"/>
  <c r="Q11" i="1"/>
  <c r="Q20" i="1"/>
  <c r="Q16" i="1"/>
  <c r="Q12" i="1"/>
  <c r="Q19" i="1"/>
  <c r="Q13" i="1"/>
  <c r="M33" i="1"/>
  <c r="Q29" i="1"/>
  <c r="M27" i="1"/>
  <c r="T27" i="1" s="1"/>
  <c r="O20" i="1"/>
  <c r="O16" i="1"/>
  <c r="O12" i="1"/>
  <c r="O19" i="1"/>
  <c r="O13" i="1"/>
  <c r="O18" i="1"/>
  <c r="O14" i="1"/>
  <c r="O17" i="1"/>
  <c r="O15" i="1"/>
  <c r="O11" i="1"/>
  <c r="O25" i="1"/>
  <c r="T25" i="1" s="1"/>
  <c r="M38" i="1" s="1"/>
  <c r="P31" i="1"/>
  <c r="R26" i="1"/>
  <c r="R24" i="1"/>
  <c r="N17" i="1"/>
  <c r="N15" i="1"/>
  <c r="N11" i="1"/>
  <c r="N20" i="1"/>
  <c r="N16" i="1"/>
  <c r="N12" i="1"/>
  <c r="N19" i="1"/>
  <c r="N13" i="1"/>
  <c r="N18" i="1"/>
  <c r="N14" i="1"/>
  <c r="O31" i="1"/>
  <c r="T31" i="1" s="1"/>
  <c r="M44" i="1" s="1"/>
  <c r="M18" i="1"/>
  <c r="T18" i="1" s="1"/>
  <c r="M14" i="1"/>
  <c r="M17" i="1"/>
  <c r="T17" i="1" s="1"/>
  <c r="M15" i="1"/>
  <c r="T15" i="1" s="1"/>
  <c r="M11" i="1"/>
  <c r="M20" i="1"/>
  <c r="M16" i="1"/>
  <c r="T16" i="1" s="1"/>
  <c r="M12" i="1"/>
  <c r="T12" i="1" s="1"/>
  <c r="M19" i="1"/>
  <c r="M13" i="1"/>
  <c r="T13" i="1" l="1"/>
  <c r="M39" i="1" s="1"/>
  <c r="T20" i="1"/>
  <c r="T14" i="1"/>
  <c r="M40" i="1" s="1"/>
  <c r="M43" i="1"/>
  <c r="T19" i="1"/>
  <c r="M45" i="1" s="1"/>
  <c r="T11" i="1"/>
  <c r="M37" i="1" s="1"/>
  <c r="T33" i="1"/>
  <c r="M46" i="1" s="1"/>
  <c r="T28" i="1"/>
  <c r="M41" i="1" s="1"/>
</calcChain>
</file>

<file path=xl/sharedStrings.xml><?xml version="1.0" encoding="utf-8"?>
<sst xmlns="http://schemas.openxmlformats.org/spreadsheetml/2006/main" count="181" uniqueCount="40">
  <si>
    <t>A1</t>
  </si>
  <si>
    <t>Fauzi</t>
  </si>
  <si>
    <t>A2</t>
  </si>
  <si>
    <t>Zara Syanindita</t>
  </si>
  <si>
    <t>A3</t>
  </si>
  <si>
    <t>Ridha Agustina</t>
  </si>
  <si>
    <t>A4</t>
  </si>
  <si>
    <t>Novi</t>
  </si>
  <si>
    <t>A5</t>
  </si>
  <si>
    <t>Ade Rara</t>
  </si>
  <si>
    <t>A6</t>
  </si>
  <si>
    <t>Gadis</t>
  </si>
  <si>
    <t>A7</t>
  </si>
  <si>
    <t>Siti Rahma</t>
  </si>
  <si>
    <t>A8</t>
  </si>
  <si>
    <t>Fahri</t>
  </si>
  <si>
    <t>A9</t>
  </si>
  <si>
    <t>Ilham</t>
  </si>
  <si>
    <t>A10</t>
  </si>
  <si>
    <t>Muhammad Khozin</t>
  </si>
  <si>
    <t>1. Membentuk Matrik Keputusan</t>
  </si>
  <si>
    <t>4. Menentukan matriks solusi ideal positif dan matriks solusi ideal negatif</t>
  </si>
  <si>
    <t>Kd_Pegawai</t>
  </si>
  <si>
    <t>Nama Pegawai</t>
  </si>
  <si>
    <t>C1</t>
  </si>
  <si>
    <t>C2</t>
  </si>
  <si>
    <t>C3</t>
  </si>
  <si>
    <t>C4</t>
  </si>
  <si>
    <t>C5</t>
  </si>
  <si>
    <t>C6</t>
  </si>
  <si>
    <t>A+</t>
  </si>
  <si>
    <t>A-</t>
  </si>
  <si>
    <t>5. menentukan jarak setiap alternatif dengan matriks solusi ideal positif &amp; solusi ideal negatif</t>
  </si>
  <si>
    <t>D+</t>
  </si>
  <si>
    <t>2. Menentukan Matrik Keputusan Ternormalisasi</t>
  </si>
  <si>
    <t>D-</t>
  </si>
  <si>
    <t>3. Membuat Matriks Keputusan yang Ternormalisasi Terbobot</t>
  </si>
  <si>
    <t>benefit</t>
  </si>
  <si>
    <t>6. Nilai Preferensi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</si>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</sst>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8" formatCode="0.000000000"/>
    <numFmt numFmtId="169" formatCode="0.00000000"/>
    <numFmt numFmtId="170" formatCode="0.000"/>
    <numFmt numFmtId="171" formatCode="0.0000000000000000000000000000000E+00"/>
    <numFmt numFmtId="172" formatCode="0.000000000000"/>
    <numFmt numFmtId="173" formatCode="0.00000000000000"/>
    <numFmt numFmtId="174" formatCode="0.000000000000000"/>
    <numFmt numFmtId="175" formatCode="0.00000000000"/>
    <numFmt numFmtId="176" formatCode="0.0000000000"/>
    <numFmt numFmtId="180" formatCode="0.0000000000000"/>
  </numFmts>
  <fonts count="6" x14ac:knownFonts="1">
    <font>
      <sz val="11"/>
      <color theme="1"/>
      <name val="Calibri"/>
      <family val="2"/>
      <scheme val="minor"/>
    </font>
    <font>
      <sz val="12"/>
      <color rgb="FF212529"/>
      <name val="Arial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171" fontId="2" fillId="0" borderId="0" xfId="0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70" fontId="2" fillId="4" borderId="2" xfId="0" applyNumberFormat="1" applyFont="1" applyFill="1" applyBorder="1" applyAlignment="1">
      <alignment horizontal="center"/>
    </xf>
    <xf numFmtId="0" fontId="5" fillId="4" borderId="2" xfId="0" applyFont="1" applyFill="1" applyBorder="1"/>
    <xf numFmtId="173" fontId="2" fillId="0" borderId="2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170" fontId="5" fillId="4" borderId="2" xfId="0" applyNumberFormat="1" applyFont="1" applyFill="1" applyBorder="1" applyAlignment="1">
      <alignment horizontal="center"/>
    </xf>
    <xf numFmtId="172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172" fontId="2" fillId="3" borderId="2" xfId="0" applyNumberFormat="1" applyFont="1" applyFill="1" applyBorder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174" fontId="2" fillId="0" borderId="4" xfId="0" applyNumberFormat="1" applyFont="1" applyBorder="1" applyAlignment="1">
      <alignment horizontal="center"/>
    </xf>
    <xf numFmtId="175" fontId="2" fillId="0" borderId="2" xfId="0" applyNumberFormat="1" applyFont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68" fontId="2" fillId="4" borderId="2" xfId="0" applyNumberFormat="1" applyFont="1" applyFill="1" applyBorder="1" applyAlignment="1">
      <alignment horizontal="center"/>
    </xf>
    <xf numFmtId="180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G28" workbookViewId="0">
      <selection activeCell="C17" sqref="C17"/>
    </sheetView>
  </sheetViews>
  <sheetFormatPr defaultRowHeight="15" x14ac:dyDescent="0.25"/>
  <cols>
    <col min="3" max="8" width="17.7109375" bestFit="1" customWidth="1"/>
    <col min="12" max="17" width="13.5703125" bestFit="1" customWidth="1"/>
    <col min="18" max="18" width="11.42578125" bestFit="1" customWidth="1"/>
    <col min="20" max="20" width="15.5703125" bestFit="1" customWidth="1"/>
  </cols>
  <sheetData>
    <row r="1" spans="1:20" x14ac:dyDescent="0.25">
      <c r="A1" s="2"/>
      <c r="B1" s="3" t="s">
        <v>20</v>
      </c>
      <c r="C1" s="4"/>
      <c r="D1" s="4"/>
      <c r="E1" s="4"/>
      <c r="F1" s="4"/>
      <c r="G1" s="4"/>
      <c r="H1" s="4"/>
      <c r="I1" s="4"/>
      <c r="J1" s="4"/>
      <c r="K1" s="5" t="s">
        <v>21</v>
      </c>
      <c r="L1" s="4"/>
      <c r="M1" s="4"/>
      <c r="N1" s="4"/>
      <c r="O1" s="4"/>
      <c r="P1" s="4"/>
      <c r="Q1" s="4"/>
      <c r="R1" s="4"/>
      <c r="S1" s="2"/>
      <c r="T1" s="2"/>
    </row>
    <row r="2" spans="1:20" x14ac:dyDescent="0.25">
      <c r="A2" s="2"/>
      <c r="B2" s="4"/>
      <c r="C2" s="6"/>
      <c r="D2" s="6"/>
      <c r="E2" s="6"/>
      <c r="F2" s="6"/>
      <c r="G2" s="6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2"/>
      <c r="T2" s="2"/>
    </row>
    <row r="3" spans="1:20" x14ac:dyDescent="0.25">
      <c r="A3" s="7" t="s">
        <v>22</v>
      </c>
      <c r="B3" s="8" t="s">
        <v>23</v>
      </c>
      <c r="C3" s="9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1" t="s">
        <v>29</v>
      </c>
      <c r="I3" s="12"/>
      <c r="J3" s="4"/>
      <c r="K3" s="13" t="s">
        <v>30</v>
      </c>
      <c r="L3" s="35">
        <f>MAX(C32:C41)</f>
        <v>9.2450032704204849E-2</v>
      </c>
      <c r="M3" s="35">
        <f t="shared" ref="M3:Q3" si="0">MAX(D32:D41)</f>
        <v>7.955572841757301E-2</v>
      </c>
      <c r="N3" s="35">
        <f t="shared" si="0"/>
        <v>0.10153461651336192</v>
      </c>
      <c r="O3" s="35">
        <f t="shared" si="0"/>
        <v>7.6546554461974323E-2</v>
      </c>
      <c r="P3" s="35">
        <f t="shared" si="0"/>
        <v>7.8192905271403032E-2</v>
      </c>
      <c r="Q3" s="35">
        <f t="shared" si="0"/>
        <v>3.9163022499397876E-2</v>
      </c>
      <c r="R3" s="16"/>
      <c r="S3" s="2"/>
      <c r="T3" s="17"/>
    </row>
    <row r="4" spans="1:20" ht="15.75" thickBot="1" x14ac:dyDescent="0.3">
      <c r="A4" s="18" t="s">
        <v>0</v>
      </c>
      <c r="B4" s="19" t="s">
        <v>1</v>
      </c>
      <c r="C4" s="1">
        <v>2</v>
      </c>
      <c r="D4" s="1">
        <v>3</v>
      </c>
      <c r="E4" s="1">
        <v>4</v>
      </c>
      <c r="F4" s="1">
        <v>5</v>
      </c>
      <c r="G4" s="1">
        <v>3</v>
      </c>
      <c r="H4" s="1">
        <v>4</v>
      </c>
      <c r="I4" s="20"/>
      <c r="J4" s="4"/>
      <c r="K4" s="13" t="s">
        <v>31</v>
      </c>
      <c r="L4" s="35">
        <f>MIN(C32:C41)</f>
        <v>1.8490006540840969E-2</v>
      </c>
      <c r="M4" s="35">
        <f t="shared" ref="M4:Q4" si="1">MIN(D32:D41)</f>
        <v>1.5911145683514601E-2</v>
      </c>
      <c r="N4" s="35">
        <f t="shared" si="1"/>
        <v>2.0306923302672385E-2</v>
      </c>
      <c r="O4" s="35">
        <f>MIN(F32:F41)</f>
        <v>1.5309310892394864E-2</v>
      </c>
      <c r="P4" s="35">
        <f t="shared" si="1"/>
        <v>1.5638581054280606E-2</v>
      </c>
      <c r="Q4" s="35">
        <f t="shared" si="1"/>
        <v>7.8326044998795735E-3</v>
      </c>
      <c r="R4" s="16"/>
      <c r="S4" s="2"/>
      <c r="T4" s="2"/>
    </row>
    <row r="5" spans="1:20" ht="15.75" thickBot="1" x14ac:dyDescent="0.3">
      <c r="A5" s="18" t="s">
        <v>2</v>
      </c>
      <c r="B5" s="19" t="s">
        <v>3</v>
      </c>
      <c r="C5" s="1">
        <v>5</v>
      </c>
      <c r="D5" s="1">
        <v>5</v>
      </c>
      <c r="E5" s="1">
        <v>4</v>
      </c>
      <c r="F5" s="1">
        <v>1</v>
      </c>
      <c r="G5" s="1">
        <v>1</v>
      </c>
      <c r="H5" s="1">
        <v>1</v>
      </c>
      <c r="I5" s="20"/>
      <c r="J5" s="4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.75" thickBot="1" x14ac:dyDescent="0.3">
      <c r="A6" s="18" t="s">
        <v>4</v>
      </c>
      <c r="B6" s="19" t="s">
        <v>5</v>
      </c>
      <c r="C6" s="1">
        <v>2</v>
      </c>
      <c r="D6" s="1">
        <v>4</v>
      </c>
      <c r="E6" s="1">
        <v>1</v>
      </c>
      <c r="F6" s="1">
        <v>5</v>
      </c>
      <c r="G6" s="1">
        <v>4</v>
      </c>
      <c r="H6" s="1">
        <v>4</v>
      </c>
      <c r="I6" s="20"/>
      <c r="J6" s="4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.75" thickBot="1" x14ac:dyDescent="0.3">
      <c r="A7" s="18" t="s">
        <v>6</v>
      </c>
      <c r="B7" s="19" t="s">
        <v>7</v>
      </c>
      <c r="C7" s="1">
        <v>5</v>
      </c>
      <c r="D7" s="1">
        <v>4</v>
      </c>
      <c r="E7" s="1">
        <v>1</v>
      </c>
      <c r="F7" s="1">
        <v>3</v>
      </c>
      <c r="G7" s="1">
        <v>2</v>
      </c>
      <c r="H7" s="1">
        <v>5</v>
      </c>
      <c r="I7" s="20"/>
      <c r="J7" s="21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75" thickBot="1" x14ac:dyDescent="0.3">
      <c r="A8" s="18" t="s">
        <v>8</v>
      </c>
      <c r="B8" s="19" t="s">
        <v>9</v>
      </c>
      <c r="C8" s="1">
        <v>4</v>
      </c>
      <c r="D8" s="1">
        <v>4</v>
      </c>
      <c r="E8" s="1">
        <v>1</v>
      </c>
      <c r="F8" s="1">
        <v>3</v>
      </c>
      <c r="G8" s="1">
        <v>5</v>
      </c>
      <c r="H8" s="1">
        <v>2</v>
      </c>
      <c r="I8" s="20"/>
      <c r="J8" s="2"/>
      <c r="K8" s="3" t="s">
        <v>32</v>
      </c>
      <c r="L8" s="2"/>
      <c r="M8" s="3"/>
      <c r="N8" s="4"/>
      <c r="O8" s="4"/>
      <c r="P8" s="4"/>
      <c r="Q8" s="4"/>
      <c r="R8" s="4"/>
      <c r="S8" s="4"/>
      <c r="T8" s="4"/>
    </row>
    <row r="9" spans="1:20" ht="15.75" thickBot="1" x14ac:dyDescent="0.3">
      <c r="A9" s="18" t="s">
        <v>10</v>
      </c>
      <c r="B9" s="19" t="s">
        <v>11</v>
      </c>
      <c r="C9" s="1">
        <v>1</v>
      </c>
      <c r="D9" s="1">
        <v>5</v>
      </c>
      <c r="E9" s="1">
        <v>4</v>
      </c>
      <c r="F9" s="1">
        <v>2</v>
      </c>
      <c r="G9" s="1">
        <v>5</v>
      </c>
      <c r="H9" s="1">
        <v>1</v>
      </c>
      <c r="I9" s="20"/>
      <c r="J9" s="2"/>
      <c r="K9" s="4" t="s">
        <v>33</v>
      </c>
      <c r="L9" s="2"/>
      <c r="M9" s="4"/>
      <c r="N9" s="4"/>
      <c r="O9" s="4"/>
      <c r="P9" s="4"/>
      <c r="Q9" s="4"/>
      <c r="R9" s="4"/>
      <c r="S9" s="4"/>
      <c r="T9" s="4"/>
    </row>
    <row r="10" spans="1:20" ht="15.75" thickBot="1" x14ac:dyDescent="0.3">
      <c r="A10" s="18" t="s">
        <v>12</v>
      </c>
      <c r="B10" s="19" t="s">
        <v>13</v>
      </c>
      <c r="C10" s="1">
        <v>1</v>
      </c>
      <c r="D10" s="1">
        <v>5</v>
      </c>
      <c r="E10" s="1">
        <v>4</v>
      </c>
      <c r="F10" s="1">
        <v>3</v>
      </c>
      <c r="G10" s="1">
        <v>1</v>
      </c>
      <c r="H10" s="1">
        <v>5</v>
      </c>
      <c r="I10" s="20"/>
      <c r="J10" s="2"/>
      <c r="K10" s="7" t="s">
        <v>22</v>
      </c>
      <c r="L10" s="8" t="s">
        <v>23</v>
      </c>
      <c r="M10" s="10" t="s">
        <v>24</v>
      </c>
      <c r="N10" s="10" t="s">
        <v>25</v>
      </c>
      <c r="O10" s="10" t="s">
        <v>26</v>
      </c>
      <c r="P10" s="10" t="s">
        <v>27</v>
      </c>
      <c r="Q10" s="10" t="s">
        <v>28</v>
      </c>
      <c r="R10" s="10" t="s">
        <v>29</v>
      </c>
      <c r="S10" s="22"/>
      <c r="T10" s="10" t="s">
        <v>33</v>
      </c>
    </row>
    <row r="11" spans="1:20" ht="15.75" thickBot="1" x14ac:dyDescent="0.3">
      <c r="A11" s="18" t="s">
        <v>14</v>
      </c>
      <c r="B11" s="19" t="s">
        <v>15</v>
      </c>
      <c r="C11" s="1">
        <v>3</v>
      </c>
      <c r="D11" s="1">
        <v>3</v>
      </c>
      <c r="E11" s="1">
        <v>1</v>
      </c>
      <c r="F11" s="1">
        <v>2</v>
      </c>
      <c r="G11" s="1">
        <v>1</v>
      </c>
      <c r="H11" s="1">
        <v>5</v>
      </c>
      <c r="I11" s="20"/>
      <c r="J11" s="2"/>
      <c r="K11" s="18" t="s">
        <v>0</v>
      </c>
      <c r="L11" s="19" t="s">
        <v>1</v>
      </c>
      <c r="M11" s="15">
        <f>(L$3-C32)^2</f>
        <v>3.0769230769230769E-3</v>
      </c>
      <c r="N11" s="15">
        <f t="shared" ref="N11:R20" si="2">(M$3-D32)^2</f>
        <v>1.0126582278481013E-3</v>
      </c>
      <c r="O11" s="15">
        <f t="shared" si="2"/>
        <v>4.1237113402061841E-4</v>
      </c>
      <c r="P11" s="15">
        <f t="shared" si="2"/>
        <v>0</v>
      </c>
      <c r="Q11" s="15">
        <f t="shared" si="2"/>
        <v>9.7826086956521682E-4</v>
      </c>
      <c r="R11" s="14">
        <f>(Q$3-H32)^2</f>
        <v>6.1349693251533881E-5</v>
      </c>
      <c r="S11" s="36"/>
      <c r="T11" s="14">
        <f>SQRT(SUM(M11:S11))</f>
        <v>7.4441675166592988E-2</v>
      </c>
    </row>
    <row r="12" spans="1:20" ht="15.75" thickBot="1" x14ac:dyDescent="0.3">
      <c r="A12" s="18" t="s">
        <v>16</v>
      </c>
      <c r="B12" s="19" t="s">
        <v>17</v>
      </c>
      <c r="C12" s="1">
        <v>4</v>
      </c>
      <c r="D12" s="1">
        <v>4</v>
      </c>
      <c r="E12" s="1">
        <v>2</v>
      </c>
      <c r="F12" s="1">
        <v>1</v>
      </c>
      <c r="G12" s="1">
        <v>3</v>
      </c>
      <c r="H12" s="1">
        <v>5</v>
      </c>
      <c r="I12" s="20"/>
      <c r="J12" s="2"/>
      <c r="K12" s="18" t="s">
        <v>2</v>
      </c>
      <c r="L12" s="19" t="s">
        <v>3</v>
      </c>
      <c r="M12" s="15">
        <f t="shared" ref="M12:N20" si="3">(L$3-C33)^2</f>
        <v>0</v>
      </c>
      <c r="N12" s="15">
        <f>(M$3-D33)^2</f>
        <v>0</v>
      </c>
      <c r="O12" s="15">
        <f t="shared" si="2"/>
        <v>4.1237113402061841E-4</v>
      </c>
      <c r="P12" s="15">
        <f t="shared" si="2"/>
        <v>3.7500000000000007E-3</v>
      </c>
      <c r="Q12" s="15">
        <f t="shared" si="2"/>
        <v>3.913043478260869E-3</v>
      </c>
      <c r="R12" s="14">
        <f t="shared" si="2"/>
        <v>9.8159509202454037E-4</v>
      </c>
      <c r="S12" s="36"/>
      <c r="T12" s="14">
        <f t="shared" ref="T12:T20" si="4">SQRT(SUM(M12:S12))</f>
        <v>9.5168323008793368E-2</v>
      </c>
    </row>
    <row r="13" spans="1:20" ht="15.75" thickBot="1" x14ac:dyDescent="0.3">
      <c r="A13" s="18" t="s">
        <v>18</v>
      </c>
      <c r="B13" s="19" t="s">
        <v>19</v>
      </c>
      <c r="C13" s="1">
        <v>4</v>
      </c>
      <c r="D13" s="1">
        <v>1</v>
      </c>
      <c r="E13" s="1">
        <v>5</v>
      </c>
      <c r="F13" s="1">
        <v>3</v>
      </c>
      <c r="G13" s="1">
        <v>1</v>
      </c>
      <c r="H13" s="1">
        <v>5</v>
      </c>
      <c r="I13" s="20"/>
      <c r="J13" s="2"/>
      <c r="K13" s="18" t="s">
        <v>4</v>
      </c>
      <c r="L13" s="19" t="s">
        <v>5</v>
      </c>
      <c r="M13" s="15">
        <f t="shared" si="3"/>
        <v>3.0769230769230769E-3</v>
      </c>
      <c r="N13" s="15">
        <f t="shared" si="3"/>
        <v>2.5316455696202555E-4</v>
      </c>
      <c r="O13" s="15">
        <f t="shared" si="2"/>
        <v>6.5979381443298998E-3</v>
      </c>
      <c r="P13" s="15">
        <f t="shared" si="2"/>
        <v>0</v>
      </c>
      <c r="Q13" s="15">
        <f t="shared" si="2"/>
        <v>2.4456521739130431E-4</v>
      </c>
      <c r="R13" s="14">
        <f t="shared" si="2"/>
        <v>6.1349693251533881E-5</v>
      </c>
      <c r="S13" s="36"/>
      <c r="T13" s="14">
        <f t="shared" si="4"/>
        <v>0.10116294128216044</v>
      </c>
    </row>
    <row r="14" spans="1:20" x14ac:dyDescent="0.25">
      <c r="A14" s="2"/>
      <c r="B14" s="3"/>
      <c r="C14" s="2"/>
      <c r="D14" s="2"/>
      <c r="E14" s="2"/>
      <c r="F14" s="2"/>
      <c r="G14" s="2"/>
      <c r="H14" s="2"/>
      <c r="I14" s="24"/>
      <c r="J14" s="2"/>
      <c r="K14" s="18" t="s">
        <v>6</v>
      </c>
      <c r="L14" s="19" t="s">
        <v>7</v>
      </c>
      <c r="M14" s="15">
        <f t="shared" si="3"/>
        <v>0</v>
      </c>
      <c r="N14" s="15">
        <f t="shared" si="3"/>
        <v>2.5316455696202555E-4</v>
      </c>
      <c r="O14" s="15">
        <f t="shared" si="2"/>
        <v>6.5979381443298998E-3</v>
      </c>
      <c r="P14" s="15">
        <f t="shared" si="2"/>
        <v>9.3750000000000029E-4</v>
      </c>
      <c r="Q14" s="15">
        <f t="shared" si="2"/>
        <v>2.2010869565217391E-3</v>
      </c>
      <c r="R14" s="14">
        <f t="shared" si="2"/>
        <v>0</v>
      </c>
      <c r="S14" s="36"/>
      <c r="T14" s="14">
        <f t="shared" si="4"/>
        <v>9.9948434994319268E-2</v>
      </c>
    </row>
    <row r="15" spans="1:20" x14ac:dyDescent="0.25">
      <c r="A15" s="3" t="s">
        <v>34</v>
      </c>
      <c r="B15" s="3"/>
      <c r="C15" s="2"/>
      <c r="D15" s="2"/>
      <c r="E15" s="2"/>
      <c r="F15" s="2"/>
      <c r="G15" s="2"/>
      <c r="H15" s="2"/>
      <c r="I15" s="24"/>
      <c r="J15" s="2"/>
      <c r="K15" s="18" t="s">
        <v>8</v>
      </c>
      <c r="L15" s="19" t="s">
        <v>9</v>
      </c>
      <c r="M15" s="15">
        <f t="shared" si="3"/>
        <v>3.4188034188034193E-4</v>
      </c>
      <c r="N15" s="15">
        <f t="shared" si="3"/>
        <v>2.5316455696202555E-4</v>
      </c>
      <c r="O15" s="15">
        <f t="shared" si="2"/>
        <v>6.5979381443298998E-3</v>
      </c>
      <c r="P15" s="15">
        <f t="shared" si="2"/>
        <v>9.3750000000000029E-4</v>
      </c>
      <c r="Q15" s="15">
        <f t="shared" si="2"/>
        <v>0</v>
      </c>
      <c r="R15" s="14">
        <f t="shared" si="2"/>
        <v>5.5214723926380409E-4</v>
      </c>
      <c r="S15" s="36"/>
      <c r="T15" s="14">
        <f t="shared" si="4"/>
        <v>9.3180632550096329E-2</v>
      </c>
    </row>
    <row r="16" spans="1:20" x14ac:dyDescent="0.25">
      <c r="A16" s="7" t="s">
        <v>22</v>
      </c>
      <c r="B16" s="8" t="s">
        <v>23</v>
      </c>
      <c r="C16" s="10" t="s">
        <v>24</v>
      </c>
      <c r="D16" s="10" t="s">
        <v>25</v>
      </c>
      <c r="E16" s="10" t="s">
        <v>26</v>
      </c>
      <c r="F16" s="10" t="s">
        <v>27</v>
      </c>
      <c r="G16" s="10" t="s">
        <v>28</v>
      </c>
      <c r="H16" s="11" t="s">
        <v>29</v>
      </c>
      <c r="I16" s="20"/>
      <c r="J16" s="2"/>
      <c r="K16" s="18" t="s">
        <v>10</v>
      </c>
      <c r="L16" s="19" t="s">
        <v>11</v>
      </c>
      <c r="M16" s="15">
        <f t="shared" si="3"/>
        <v>5.4700854700854692E-3</v>
      </c>
      <c r="N16" s="15">
        <f t="shared" si="3"/>
        <v>0</v>
      </c>
      <c r="O16" s="15">
        <f t="shared" si="2"/>
        <v>4.1237113402061841E-4</v>
      </c>
      <c r="P16" s="15">
        <f t="shared" si="2"/>
        <v>2.1093750000000001E-3</v>
      </c>
      <c r="Q16" s="15">
        <f t="shared" si="2"/>
        <v>0</v>
      </c>
      <c r="R16" s="14">
        <f t="shared" si="2"/>
        <v>9.8159509202454037E-4</v>
      </c>
      <c r="S16" s="36"/>
      <c r="T16" s="14">
        <f t="shared" si="4"/>
        <v>9.4728172663313986E-2</v>
      </c>
    </row>
    <row r="17" spans="1:20" x14ac:dyDescent="0.25">
      <c r="A17" s="18" t="s">
        <v>0</v>
      </c>
      <c r="B17" s="19" t="s">
        <v>1</v>
      </c>
      <c r="C17" s="25">
        <f>C4/SQRT(C$4^2+C$5^2+C$6^2+C$7^2+C$8^2+C$9^2+C$10^2+C$11^2+C$12^2+C$13^2)</f>
        <v>0.1849000654084097</v>
      </c>
      <c r="D17" s="25">
        <f t="shared" ref="D17:H17" si="5">D4/SQRT(D$4^2+D$5^2+D$6^2+D$7^2+D$8^2+D$9^2+D$10^2+D$11^2+D$12^2+D$13^2)</f>
        <v>0.23866718525271902</v>
      </c>
      <c r="E17" s="25">
        <f t="shared" si="5"/>
        <v>0.40613846605344767</v>
      </c>
      <c r="F17" s="25">
        <f>F4/SQRT(F$4^2+F$5^2+F$6^2+F$7^2+F$8^2+F$9^2+F$10^2+F$11^2+F$12^2+F$13^2)</f>
        <v>0.5103103630798288</v>
      </c>
      <c r="G17" s="25">
        <f t="shared" si="5"/>
        <v>0.31277162108561218</v>
      </c>
      <c r="H17" s="26">
        <f t="shared" si="5"/>
        <v>0.31330417999518295</v>
      </c>
      <c r="I17" s="27"/>
      <c r="J17" s="2"/>
      <c r="K17" s="18" t="s">
        <v>12</v>
      </c>
      <c r="L17" s="19" t="s">
        <v>13</v>
      </c>
      <c r="M17" s="15">
        <f t="shared" si="3"/>
        <v>5.4700854700854692E-3</v>
      </c>
      <c r="N17" s="15">
        <f t="shared" si="3"/>
        <v>0</v>
      </c>
      <c r="O17" s="15">
        <f t="shared" si="2"/>
        <v>4.1237113402061841E-4</v>
      </c>
      <c r="P17" s="15">
        <f t="shared" si="2"/>
        <v>9.3750000000000029E-4</v>
      </c>
      <c r="Q17" s="15">
        <f t="shared" si="2"/>
        <v>3.913043478260869E-3</v>
      </c>
      <c r="R17" s="14">
        <f t="shared" si="2"/>
        <v>0</v>
      </c>
      <c r="S17" s="36"/>
      <c r="T17" s="14">
        <f t="shared" si="4"/>
        <v>0.10360019344753636</v>
      </c>
    </row>
    <row r="18" spans="1:20" x14ac:dyDescent="0.25">
      <c r="A18" s="18" t="s">
        <v>2</v>
      </c>
      <c r="B18" s="19" t="s">
        <v>3</v>
      </c>
      <c r="C18" s="25">
        <f t="shared" ref="C18:H26" si="6">C5/SQRT(C$4^2+C$5^2+C$6^2+C$7^2+C$8^2+C$9^2+C$10^2+C$11^2+C$12^2+C$13^2)</f>
        <v>0.46225016352102422</v>
      </c>
      <c r="D18" s="25">
        <f t="shared" si="6"/>
        <v>0.39777864208786501</v>
      </c>
      <c r="E18" s="25">
        <f t="shared" si="6"/>
        <v>0.40613846605344767</v>
      </c>
      <c r="F18" s="25">
        <f>F5/SQRT(F$4^2+F$5^2+F$6^2+F$7^2+F$8^2+F$9^2+F$10^2+F$11^2+F$12^2+F$13^2)</f>
        <v>0.10206207261596577</v>
      </c>
      <c r="G18" s="25">
        <f t="shared" si="6"/>
        <v>0.10425720702853739</v>
      </c>
      <c r="H18" s="26">
        <f t="shared" si="6"/>
        <v>7.8326044998795738E-2</v>
      </c>
      <c r="I18" s="27"/>
      <c r="J18" s="2"/>
      <c r="K18" s="18" t="s">
        <v>14</v>
      </c>
      <c r="L18" s="19" t="s">
        <v>15</v>
      </c>
      <c r="M18" s="15">
        <f t="shared" si="3"/>
        <v>1.3675213675213677E-3</v>
      </c>
      <c r="N18" s="15">
        <f t="shared" si="3"/>
        <v>1.0126582278481013E-3</v>
      </c>
      <c r="O18" s="15">
        <f t="shared" si="2"/>
        <v>6.5979381443298998E-3</v>
      </c>
      <c r="P18" s="15">
        <f t="shared" si="2"/>
        <v>2.1093750000000001E-3</v>
      </c>
      <c r="Q18" s="15">
        <f t="shared" si="2"/>
        <v>3.913043478260869E-3</v>
      </c>
      <c r="R18" s="14">
        <f t="shared" si="2"/>
        <v>0</v>
      </c>
      <c r="S18" s="36"/>
      <c r="T18" s="14">
        <f t="shared" si="4"/>
        <v>0.12247667622025117</v>
      </c>
    </row>
    <row r="19" spans="1:20" x14ac:dyDescent="0.25">
      <c r="A19" s="18" t="s">
        <v>4</v>
      </c>
      <c r="B19" s="19" t="s">
        <v>5</v>
      </c>
      <c r="C19" s="25">
        <f t="shared" si="6"/>
        <v>0.1849000654084097</v>
      </c>
      <c r="D19" s="25">
        <f t="shared" si="6"/>
        <v>0.31822291367029198</v>
      </c>
      <c r="E19" s="25">
        <f t="shared" si="6"/>
        <v>0.10153461651336192</v>
      </c>
      <c r="F19" s="25">
        <f t="shared" si="6"/>
        <v>0.5103103630798288</v>
      </c>
      <c r="G19" s="25">
        <f t="shared" si="6"/>
        <v>0.41702882811414954</v>
      </c>
      <c r="H19" s="26">
        <f t="shared" si="6"/>
        <v>0.31330417999518295</v>
      </c>
      <c r="I19" s="27"/>
      <c r="J19" s="2"/>
      <c r="K19" s="18" t="s">
        <v>16</v>
      </c>
      <c r="L19" s="19" t="s">
        <v>17</v>
      </c>
      <c r="M19" s="15">
        <f t="shared" si="3"/>
        <v>3.4188034188034193E-4</v>
      </c>
      <c r="N19" s="15">
        <f t="shared" si="3"/>
        <v>2.5316455696202555E-4</v>
      </c>
      <c r="O19" s="15">
        <f t="shared" si="2"/>
        <v>3.7113402061855674E-3</v>
      </c>
      <c r="P19" s="15">
        <f t="shared" si="2"/>
        <v>3.7500000000000007E-3</v>
      </c>
      <c r="Q19" s="15">
        <f t="shared" si="2"/>
        <v>9.7826086956521682E-4</v>
      </c>
      <c r="R19" s="14">
        <f t="shared" si="2"/>
        <v>0</v>
      </c>
      <c r="S19" s="36"/>
      <c r="T19" s="14">
        <f t="shared" si="4"/>
        <v>9.505075472921376E-2</v>
      </c>
    </row>
    <row r="20" spans="1:20" x14ac:dyDescent="0.25">
      <c r="A20" s="18" t="s">
        <v>6</v>
      </c>
      <c r="B20" s="19" t="s">
        <v>7</v>
      </c>
      <c r="C20" s="25">
        <f t="shared" si="6"/>
        <v>0.46225016352102422</v>
      </c>
      <c r="D20" s="25">
        <f t="shared" si="6"/>
        <v>0.31822291367029198</v>
      </c>
      <c r="E20" s="25">
        <f t="shared" si="6"/>
        <v>0.10153461651336192</v>
      </c>
      <c r="F20" s="25">
        <f t="shared" si="6"/>
        <v>0.30618621784789729</v>
      </c>
      <c r="G20" s="25">
        <f t="shared" si="6"/>
        <v>0.20851441405707477</v>
      </c>
      <c r="H20" s="26">
        <f t="shared" si="6"/>
        <v>0.3916302249939787</v>
      </c>
      <c r="I20" s="27"/>
      <c r="J20" s="2"/>
      <c r="K20" s="18" t="s">
        <v>18</v>
      </c>
      <c r="L20" s="19" t="s">
        <v>19</v>
      </c>
      <c r="M20" s="15">
        <f t="shared" si="3"/>
        <v>3.4188034188034193E-4</v>
      </c>
      <c r="N20" s="15">
        <f t="shared" si="3"/>
        <v>4.0506329113924053E-3</v>
      </c>
      <c r="O20" s="15">
        <f t="shared" si="2"/>
        <v>0</v>
      </c>
      <c r="P20" s="15">
        <f t="shared" si="2"/>
        <v>9.3750000000000029E-4</v>
      </c>
      <c r="Q20" s="15">
        <f t="shared" si="2"/>
        <v>3.913043478260869E-3</v>
      </c>
      <c r="R20" s="14">
        <f t="shared" si="2"/>
        <v>0</v>
      </c>
      <c r="S20" s="36"/>
      <c r="T20" s="14">
        <f t="shared" si="4"/>
        <v>9.6140817198178713E-2</v>
      </c>
    </row>
    <row r="21" spans="1:20" x14ac:dyDescent="0.25">
      <c r="A21" s="18" t="s">
        <v>8</v>
      </c>
      <c r="B21" s="19" t="s">
        <v>9</v>
      </c>
      <c r="C21" s="25">
        <f t="shared" si="6"/>
        <v>0.36980013081681939</v>
      </c>
      <c r="D21" s="25">
        <f t="shared" si="6"/>
        <v>0.31822291367029198</v>
      </c>
      <c r="E21" s="25">
        <f>E8/SQRT(E$4^2+E$5^2+E$6^2+E$7^2+E$8^2+E$9^2+E$10^2+E$11^2+E$12^2+E$13^2)</f>
        <v>0.10153461651336192</v>
      </c>
      <c r="F21" s="25">
        <f t="shared" si="6"/>
        <v>0.30618621784789729</v>
      </c>
      <c r="G21" s="25">
        <f t="shared" si="6"/>
        <v>0.5212860351426869</v>
      </c>
      <c r="H21" s="26">
        <f t="shared" si="6"/>
        <v>0.15665208999759148</v>
      </c>
      <c r="I21" s="27"/>
      <c r="J21" s="2"/>
      <c r="K21" s="2"/>
      <c r="L21" s="3"/>
      <c r="M21" s="2"/>
      <c r="N21" s="2"/>
      <c r="O21" s="2"/>
      <c r="P21" s="2"/>
      <c r="Q21" s="2"/>
      <c r="R21" s="4"/>
      <c r="S21" s="2"/>
      <c r="T21" s="28"/>
    </row>
    <row r="22" spans="1:20" x14ac:dyDescent="0.25">
      <c r="A22" s="18" t="s">
        <v>10</v>
      </c>
      <c r="B22" s="19" t="s">
        <v>11</v>
      </c>
      <c r="C22" s="25">
        <f t="shared" si="6"/>
        <v>9.2450032704204849E-2</v>
      </c>
      <c r="D22" s="25">
        <f t="shared" si="6"/>
        <v>0.39777864208786501</v>
      </c>
      <c r="E22" s="25">
        <f t="shared" si="6"/>
        <v>0.40613846605344767</v>
      </c>
      <c r="F22" s="25">
        <f t="shared" si="6"/>
        <v>0.20412414523193154</v>
      </c>
      <c r="G22" s="25">
        <f t="shared" si="6"/>
        <v>0.5212860351426869</v>
      </c>
      <c r="H22" s="26">
        <f t="shared" si="6"/>
        <v>7.8326044998795738E-2</v>
      </c>
      <c r="I22" s="27"/>
      <c r="J22" s="2"/>
      <c r="K22" s="29" t="s">
        <v>35</v>
      </c>
      <c r="L22" s="3"/>
      <c r="M22" s="4"/>
      <c r="N22" s="4"/>
      <c r="O22" s="4"/>
      <c r="P22" s="4"/>
      <c r="Q22" s="4"/>
      <c r="R22" s="4"/>
      <c r="S22" s="4"/>
      <c r="T22" s="28"/>
    </row>
    <row r="23" spans="1:20" x14ac:dyDescent="0.25">
      <c r="A23" s="18" t="s">
        <v>12</v>
      </c>
      <c r="B23" s="19" t="s">
        <v>13</v>
      </c>
      <c r="C23" s="25">
        <f t="shared" si="6"/>
        <v>9.2450032704204849E-2</v>
      </c>
      <c r="D23" s="25">
        <f t="shared" si="6"/>
        <v>0.39777864208786501</v>
      </c>
      <c r="E23" s="25">
        <f t="shared" si="6"/>
        <v>0.40613846605344767</v>
      </c>
      <c r="F23" s="25">
        <f t="shared" si="6"/>
        <v>0.30618621784789729</v>
      </c>
      <c r="G23" s="25">
        <f>G10/SQRT(G$4^2+G$5^2+G$6^2+G$7^2+G$8^2+G$9^2+G$10^2+G$11^2+G$12^2+G$13^2)</f>
        <v>0.10425720702853739</v>
      </c>
      <c r="H23" s="26">
        <f t="shared" si="6"/>
        <v>0.3916302249939787</v>
      </c>
      <c r="I23" s="27"/>
      <c r="J23" s="2"/>
      <c r="K23" s="7" t="s">
        <v>22</v>
      </c>
      <c r="L23" s="8" t="s">
        <v>23</v>
      </c>
      <c r="M23" s="10" t="s">
        <v>24</v>
      </c>
      <c r="N23" s="10" t="s">
        <v>25</v>
      </c>
      <c r="O23" s="10" t="s">
        <v>26</v>
      </c>
      <c r="P23" s="10" t="s">
        <v>27</v>
      </c>
      <c r="Q23" s="10" t="s">
        <v>28</v>
      </c>
      <c r="R23" s="10" t="s">
        <v>29</v>
      </c>
      <c r="S23" s="22"/>
      <c r="T23" s="30" t="s">
        <v>35</v>
      </c>
    </row>
    <row r="24" spans="1:20" x14ac:dyDescent="0.25">
      <c r="A24" s="18" t="s">
        <v>14</v>
      </c>
      <c r="B24" s="19" t="s">
        <v>15</v>
      </c>
      <c r="C24" s="25">
        <f t="shared" si="6"/>
        <v>0.27735009811261452</v>
      </c>
      <c r="D24" s="25">
        <f t="shared" si="6"/>
        <v>0.23866718525271902</v>
      </c>
      <c r="E24" s="25">
        <f t="shared" si="6"/>
        <v>0.10153461651336192</v>
      </c>
      <c r="F24" s="25">
        <f t="shared" si="6"/>
        <v>0.20412414523193154</v>
      </c>
      <c r="G24" s="25">
        <f t="shared" si="6"/>
        <v>0.10425720702853739</v>
      </c>
      <c r="H24" s="26">
        <f t="shared" si="6"/>
        <v>0.3916302249939787</v>
      </c>
      <c r="I24" s="27"/>
      <c r="J24" s="2"/>
      <c r="K24" s="18" t="s">
        <v>0</v>
      </c>
      <c r="L24" s="19" t="s">
        <v>1</v>
      </c>
      <c r="M24" s="15">
        <f>(C32-L$4)^2</f>
        <v>3.4188034188034183E-4</v>
      </c>
      <c r="N24" s="15">
        <f t="shared" ref="N24:R33" si="7">(D32-M$4)^2</f>
        <v>1.0126582278481018E-3</v>
      </c>
      <c r="O24" s="15">
        <f t="shared" si="7"/>
        <v>3.7113402061855682E-3</v>
      </c>
      <c r="P24" s="15">
        <f t="shared" si="7"/>
        <v>3.7500000000000007E-3</v>
      </c>
      <c r="Q24" s="15">
        <f t="shared" si="7"/>
        <v>9.7826086956521769E-4</v>
      </c>
      <c r="R24" s="15">
        <f t="shared" si="7"/>
        <v>5.5214723926380366E-4</v>
      </c>
      <c r="S24" s="23"/>
      <c r="T24" s="37">
        <f>SQRT(SUM(M24:S24))</f>
        <v>0.1017166991439608</v>
      </c>
    </row>
    <row r="25" spans="1:20" x14ac:dyDescent="0.25">
      <c r="A25" s="18" t="s">
        <v>16</v>
      </c>
      <c r="B25" s="19" t="s">
        <v>17</v>
      </c>
      <c r="C25" s="25">
        <f t="shared" si="6"/>
        <v>0.36980013081681939</v>
      </c>
      <c r="D25" s="25">
        <f t="shared" si="6"/>
        <v>0.31822291367029198</v>
      </c>
      <c r="E25" s="25">
        <f t="shared" si="6"/>
        <v>0.20306923302672383</v>
      </c>
      <c r="F25" s="25">
        <f t="shared" si="6"/>
        <v>0.10206207261596577</v>
      </c>
      <c r="G25" s="25">
        <f t="shared" si="6"/>
        <v>0.31277162108561218</v>
      </c>
      <c r="H25" s="26">
        <f t="shared" si="6"/>
        <v>0.3916302249939787</v>
      </c>
      <c r="I25" s="27"/>
      <c r="J25" s="2"/>
      <c r="K25" s="18" t="s">
        <v>2</v>
      </c>
      <c r="L25" s="19" t="s">
        <v>3</v>
      </c>
      <c r="M25" s="15">
        <f t="shared" ref="M25:N33" si="8">(C33-L$4)^2</f>
        <v>5.4700854700854692E-3</v>
      </c>
      <c r="N25" s="15">
        <f>(D33-M$4)^2</f>
        <v>4.0506329113924053E-3</v>
      </c>
      <c r="O25" s="15">
        <f t="shared" si="7"/>
        <v>3.7113402061855682E-3</v>
      </c>
      <c r="P25" s="15">
        <f t="shared" si="7"/>
        <v>0</v>
      </c>
      <c r="Q25" s="15">
        <f t="shared" si="7"/>
        <v>0</v>
      </c>
      <c r="R25" s="15">
        <f t="shared" si="7"/>
        <v>0</v>
      </c>
      <c r="S25" s="23"/>
      <c r="T25" s="37">
        <f t="shared" ref="T25:T33" si="9">SQRT(SUM(M25:S25))</f>
        <v>0.1150306854176895</v>
      </c>
    </row>
    <row r="26" spans="1:20" x14ac:dyDescent="0.25">
      <c r="A26" s="18" t="s">
        <v>18</v>
      </c>
      <c r="B26" s="19" t="s">
        <v>19</v>
      </c>
      <c r="C26" s="25">
        <f t="shared" si="6"/>
        <v>0.36980013081681939</v>
      </c>
      <c r="D26" s="25">
        <f t="shared" si="6"/>
        <v>7.9555728417572996E-2</v>
      </c>
      <c r="E26" s="25">
        <f t="shared" si="6"/>
        <v>0.50767308256680954</v>
      </c>
      <c r="F26" s="25">
        <f t="shared" si="6"/>
        <v>0.30618621784789729</v>
      </c>
      <c r="G26" s="25">
        <f t="shared" si="6"/>
        <v>0.10425720702853739</v>
      </c>
      <c r="H26" s="26">
        <f t="shared" si="6"/>
        <v>0.3916302249939787</v>
      </c>
      <c r="I26" s="27"/>
      <c r="J26" s="2"/>
      <c r="K26" s="18" t="s">
        <v>4</v>
      </c>
      <c r="L26" s="19" t="s">
        <v>5</v>
      </c>
      <c r="M26" s="15">
        <f t="shared" si="8"/>
        <v>3.4188034188034183E-4</v>
      </c>
      <c r="N26" s="15">
        <f t="shared" si="8"/>
        <v>2.2784810126582279E-3</v>
      </c>
      <c r="O26" s="15">
        <f t="shared" si="7"/>
        <v>0</v>
      </c>
      <c r="P26" s="15">
        <f t="shared" si="7"/>
        <v>3.7500000000000007E-3</v>
      </c>
      <c r="Q26" s="15">
        <f t="shared" si="7"/>
        <v>2.2010869565217391E-3</v>
      </c>
      <c r="R26" s="15">
        <f t="shared" si="7"/>
        <v>5.5214723926380366E-4</v>
      </c>
      <c r="S26" s="23"/>
      <c r="T26" s="37">
        <f t="shared" si="9"/>
        <v>9.5517514364246894E-2</v>
      </c>
    </row>
    <row r="27" spans="1:20" x14ac:dyDescent="0.25">
      <c r="A27" s="2"/>
      <c r="B27" s="3"/>
      <c r="C27" s="2"/>
      <c r="D27" s="2"/>
      <c r="E27" s="2"/>
      <c r="F27" s="2"/>
      <c r="G27" s="2"/>
      <c r="H27" s="2"/>
      <c r="I27" s="24"/>
      <c r="J27" s="2"/>
      <c r="K27" s="18" t="s">
        <v>6</v>
      </c>
      <c r="L27" s="19" t="s">
        <v>7</v>
      </c>
      <c r="M27" s="15">
        <f t="shared" si="8"/>
        <v>5.4700854700854692E-3</v>
      </c>
      <c r="N27" s="15">
        <f t="shared" si="8"/>
        <v>2.2784810126582279E-3</v>
      </c>
      <c r="O27" s="15">
        <f t="shared" si="7"/>
        <v>0</v>
      </c>
      <c r="P27" s="15">
        <f t="shared" si="7"/>
        <v>9.3749999999999997E-4</v>
      </c>
      <c r="Q27" s="15">
        <f t="shared" si="7"/>
        <v>2.4456521739130431E-4</v>
      </c>
      <c r="R27" s="15">
        <f t="shared" si="7"/>
        <v>9.8159509202454037E-4</v>
      </c>
      <c r="S27" s="23"/>
      <c r="T27" s="37">
        <f t="shared" si="9"/>
        <v>9.9560166694112884E-2</v>
      </c>
    </row>
    <row r="28" spans="1:20" x14ac:dyDescent="0.25">
      <c r="A28" s="5" t="s">
        <v>36</v>
      </c>
      <c r="B28" s="3"/>
      <c r="C28" s="2"/>
      <c r="D28" s="2"/>
      <c r="E28" s="2"/>
      <c r="F28" s="2"/>
      <c r="G28" s="2"/>
      <c r="H28" s="2"/>
      <c r="I28" s="24"/>
      <c r="J28" s="2"/>
      <c r="K28" s="18" t="s">
        <v>8</v>
      </c>
      <c r="L28" s="19" t="s">
        <v>9</v>
      </c>
      <c r="M28" s="15">
        <f t="shared" si="8"/>
        <v>3.0769230769230761E-3</v>
      </c>
      <c r="N28" s="15">
        <f t="shared" si="8"/>
        <v>2.2784810126582279E-3</v>
      </c>
      <c r="O28" s="15">
        <f t="shared" si="7"/>
        <v>0</v>
      </c>
      <c r="P28" s="15">
        <f t="shared" si="7"/>
        <v>9.3749999999999997E-4</v>
      </c>
      <c r="Q28" s="15">
        <f t="shared" si="7"/>
        <v>3.913043478260869E-3</v>
      </c>
      <c r="R28" s="15">
        <f t="shared" si="7"/>
        <v>6.1349693251533746E-5</v>
      </c>
      <c r="S28" s="23"/>
      <c r="T28" s="37">
        <f t="shared" si="9"/>
        <v>0.10132767273106447</v>
      </c>
    </row>
    <row r="29" spans="1:20" x14ac:dyDescent="0.25">
      <c r="A29" s="2"/>
      <c r="B29" s="3"/>
      <c r="C29" s="4" t="s">
        <v>37</v>
      </c>
      <c r="D29" s="4" t="s">
        <v>37</v>
      </c>
      <c r="E29" s="4" t="s">
        <v>37</v>
      </c>
      <c r="F29" s="4" t="s">
        <v>37</v>
      </c>
      <c r="G29" s="4" t="s">
        <v>37</v>
      </c>
      <c r="H29" s="4" t="s">
        <v>37</v>
      </c>
      <c r="I29" s="20"/>
      <c r="J29" s="2"/>
      <c r="K29" s="18" t="s">
        <v>10</v>
      </c>
      <c r="L29" s="19" t="s">
        <v>11</v>
      </c>
      <c r="M29" s="15">
        <f t="shared" si="8"/>
        <v>0</v>
      </c>
      <c r="N29" s="15">
        <f t="shared" si="8"/>
        <v>4.0506329113924053E-3</v>
      </c>
      <c r="O29" s="15">
        <f t="shared" si="7"/>
        <v>3.7113402061855682E-3</v>
      </c>
      <c r="P29" s="15">
        <f t="shared" si="7"/>
        <v>2.3437500000000005E-4</v>
      </c>
      <c r="Q29" s="15">
        <f t="shared" si="7"/>
        <v>3.913043478260869E-3</v>
      </c>
      <c r="R29" s="15">
        <f t="shared" si="7"/>
        <v>0</v>
      </c>
      <c r="S29" s="23"/>
      <c r="T29" s="37">
        <f t="shared" si="9"/>
        <v>0.10913015896551623</v>
      </c>
    </row>
    <row r="30" spans="1:20" x14ac:dyDescent="0.25">
      <c r="A30" s="2"/>
      <c r="B30" s="3"/>
      <c r="C30" s="4">
        <v>0.2</v>
      </c>
      <c r="D30" s="4">
        <v>0.2</v>
      </c>
      <c r="E30" s="4">
        <v>0.2</v>
      </c>
      <c r="F30" s="4">
        <v>0.15</v>
      </c>
      <c r="G30" s="4">
        <v>0.15</v>
      </c>
      <c r="H30" s="4">
        <v>0.1</v>
      </c>
      <c r="I30" s="20"/>
      <c r="J30" s="2"/>
      <c r="K30" s="18" t="s">
        <v>12</v>
      </c>
      <c r="L30" s="19" t="s">
        <v>13</v>
      </c>
      <c r="M30" s="15">
        <f t="shared" si="8"/>
        <v>0</v>
      </c>
      <c r="N30" s="15">
        <f t="shared" si="8"/>
        <v>4.0506329113924053E-3</v>
      </c>
      <c r="O30" s="15">
        <f t="shared" si="7"/>
        <v>3.7113402061855682E-3</v>
      </c>
      <c r="P30" s="15">
        <f t="shared" si="7"/>
        <v>9.3749999999999997E-4</v>
      </c>
      <c r="Q30" s="15">
        <f t="shared" si="7"/>
        <v>0</v>
      </c>
      <c r="R30" s="15">
        <f t="shared" si="7"/>
        <v>9.8159509202454037E-4</v>
      </c>
      <c r="S30" s="23"/>
      <c r="T30" s="37">
        <f t="shared" si="9"/>
        <v>9.8392419472246515E-2</v>
      </c>
    </row>
    <row r="31" spans="1:20" x14ac:dyDescent="0.25">
      <c r="A31" s="7" t="s">
        <v>22</v>
      </c>
      <c r="B31" s="8" t="s">
        <v>23</v>
      </c>
      <c r="C31" s="10" t="s">
        <v>24</v>
      </c>
      <c r="D31" s="10" t="s">
        <v>25</v>
      </c>
      <c r="E31" s="10" t="s">
        <v>26</v>
      </c>
      <c r="F31" s="10" t="s">
        <v>27</v>
      </c>
      <c r="G31" s="10" t="s">
        <v>28</v>
      </c>
      <c r="H31" s="11" t="s">
        <v>29</v>
      </c>
      <c r="I31" s="20"/>
      <c r="J31" s="2"/>
      <c r="K31" s="18" t="s">
        <v>14</v>
      </c>
      <c r="L31" s="19" t="s">
        <v>15</v>
      </c>
      <c r="M31" s="15">
        <f t="shared" si="8"/>
        <v>1.3675213675213667E-3</v>
      </c>
      <c r="N31" s="15">
        <f t="shared" si="8"/>
        <v>1.0126582278481018E-3</v>
      </c>
      <c r="O31" s="15">
        <f t="shared" si="7"/>
        <v>0</v>
      </c>
      <c r="P31" s="15">
        <f t="shared" si="7"/>
        <v>2.3437500000000005E-4</v>
      </c>
      <c r="Q31" s="15">
        <f t="shared" si="7"/>
        <v>0</v>
      </c>
      <c r="R31" s="15">
        <f t="shared" si="7"/>
        <v>9.8159509202454037E-4</v>
      </c>
      <c r="S31" s="23"/>
      <c r="T31" s="37">
        <f t="shared" si="9"/>
        <v>5.9967905477797116E-2</v>
      </c>
    </row>
    <row r="32" spans="1:20" x14ac:dyDescent="0.25">
      <c r="A32" s="18" t="s">
        <v>0</v>
      </c>
      <c r="B32" s="19" t="s">
        <v>1</v>
      </c>
      <c r="C32" s="31">
        <f>C17*C$30</f>
        <v>3.6980013081681938E-2</v>
      </c>
      <c r="D32" s="31">
        <f t="shared" ref="D32:H32" si="10">D17*D$30</f>
        <v>4.7733437050543809E-2</v>
      </c>
      <c r="E32" s="31">
        <f t="shared" si="10"/>
        <v>8.1227693210689539E-2</v>
      </c>
      <c r="F32" s="31">
        <f t="shared" si="10"/>
        <v>7.6546554461974323E-2</v>
      </c>
      <c r="G32" s="31">
        <f t="shared" si="10"/>
        <v>4.6915743162841826E-2</v>
      </c>
      <c r="H32" s="32">
        <f t="shared" si="10"/>
        <v>3.1330417999518294E-2</v>
      </c>
      <c r="I32" s="27"/>
      <c r="J32" s="2"/>
      <c r="K32" s="18" t="s">
        <v>16</v>
      </c>
      <c r="L32" s="19" t="s">
        <v>17</v>
      </c>
      <c r="M32" s="15">
        <f>(C40-L$4)^2</f>
        <v>3.0769230769230761E-3</v>
      </c>
      <c r="N32" s="15">
        <f>(D40-M$4)^2</f>
        <v>2.2784810126582279E-3</v>
      </c>
      <c r="O32" s="15">
        <f>(E40-N$4)^2</f>
        <v>4.1237113402061874E-4</v>
      </c>
      <c r="P32" s="15">
        <f t="shared" si="7"/>
        <v>0</v>
      </c>
      <c r="Q32" s="15">
        <f t="shared" si="7"/>
        <v>9.7826086956521769E-4</v>
      </c>
      <c r="R32" s="15">
        <f t="shared" si="7"/>
        <v>9.8159509202454037E-4</v>
      </c>
      <c r="S32" s="23"/>
      <c r="T32" s="37">
        <f>SQRT(SUM(M32:S32))</f>
        <v>8.7906946171458375E-2</v>
      </c>
    </row>
    <row r="33" spans="1:20" x14ac:dyDescent="0.25">
      <c r="A33" s="18" t="s">
        <v>2</v>
      </c>
      <c r="B33" s="19" t="s">
        <v>3</v>
      </c>
      <c r="C33" s="31">
        <f t="shared" ref="C33:H41" si="11">C18*C$30</f>
        <v>9.2450032704204849E-2</v>
      </c>
      <c r="D33" s="31">
        <f t="shared" si="11"/>
        <v>7.955572841757301E-2</v>
      </c>
      <c r="E33" s="31">
        <f t="shared" si="11"/>
        <v>8.1227693210689539E-2</v>
      </c>
      <c r="F33" s="31">
        <f t="shared" si="11"/>
        <v>1.5309310892394864E-2</v>
      </c>
      <c r="G33" s="31">
        <f t="shared" si="11"/>
        <v>1.5638581054280606E-2</v>
      </c>
      <c r="H33" s="32">
        <f t="shared" si="11"/>
        <v>7.8326044998795735E-3</v>
      </c>
      <c r="I33" s="27"/>
      <c r="J33" s="2"/>
      <c r="K33" s="18" t="s">
        <v>18</v>
      </c>
      <c r="L33" s="19" t="s">
        <v>19</v>
      </c>
      <c r="M33" s="15">
        <f t="shared" si="8"/>
        <v>3.0769230769230761E-3</v>
      </c>
      <c r="N33" s="15">
        <f t="shared" si="8"/>
        <v>0</v>
      </c>
      <c r="O33" s="15">
        <f t="shared" si="7"/>
        <v>6.5979381443298998E-3</v>
      </c>
      <c r="P33" s="15">
        <f t="shared" si="7"/>
        <v>9.3749999999999997E-4</v>
      </c>
      <c r="Q33" s="15">
        <f t="shared" si="7"/>
        <v>0</v>
      </c>
      <c r="R33" s="15">
        <f t="shared" si="7"/>
        <v>9.8159509202454037E-4</v>
      </c>
      <c r="S33" s="23"/>
      <c r="T33" s="37">
        <f t="shared" si="9"/>
        <v>0.10767523537600239</v>
      </c>
    </row>
    <row r="34" spans="1:20" x14ac:dyDescent="0.25">
      <c r="A34" s="18" t="s">
        <v>4</v>
      </c>
      <c r="B34" s="19" t="s">
        <v>5</v>
      </c>
      <c r="C34" s="31">
        <f t="shared" si="11"/>
        <v>3.6980013081681938E-2</v>
      </c>
      <c r="D34" s="31">
        <f t="shared" si="11"/>
        <v>6.3644582734058402E-2</v>
      </c>
      <c r="E34" s="31">
        <f t="shared" si="11"/>
        <v>2.0306923302672385E-2</v>
      </c>
      <c r="F34" s="31">
        <f t="shared" si="11"/>
        <v>7.6546554461974323E-2</v>
      </c>
      <c r="G34" s="31">
        <f t="shared" si="11"/>
        <v>6.2554324217122426E-2</v>
      </c>
      <c r="H34" s="32">
        <f t="shared" si="11"/>
        <v>3.1330417999518294E-2</v>
      </c>
      <c r="I34" s="27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18" t="s">
        <v>6</v>
      </c>
      <c r="B35" s="19" t="s">
        <v>7</v>
      </c>
      <c r="C35" s="31">
        <f t="shared" si="11"/>
        <v>9.2450032704204849E-2</v>
      </c>
      <c r="D35" s="31">
        <f t="shared" si="11"/>
        <v>6.3644582734058402E-2</v>
      </c>
      <c r="E35" s="31">
        <f t="shared" si="11"/>
        <v>2.0306923302672385E-2</v>
      </c>
      <c r="F35" s="31">
        <f t="shared" si="11"/>
        <v>4.5927932677184591E-2</v>
      </c>
      <c r="G35" s="31">
        <f t="shared" si="11"/>
        <v>3.1277162108561213E-2</v>
      </c>
      <c r="H35" s="32">
        <f t="shared" si="11"/>
        <v>3.9163022499397876E-2</v>
      </c>
      <c r="I35" s="27"/>
      <c r="J35" s="2"/>
      <c r="K35" s="3" t="s">
        <v>38</v>
      </c>
      <c r="L35" s="3"/>
      <c r="M35" s="4"/>
      <c r="N35" s="4"/>
      <c r="O35" s="5"/>
      <c r="P35" s="29"/>
      <c r="Q35" s="29"/>
      <c r="R35" s="2"/>
      <c r="S35" s="2"/>
      <c r="T35" s="2"/>
    </row>
    <row r="36" spans="1:20" x14ac:dyDescent="0.25">
      <c r="A36" s="18" t="s">
        <v>8</v>
      </c>
      <c r="B36" s="19" t="s">
        <v>9</v>
      </c>
      <c r="C36" s="31">
        <f t="shared" si="11"/>
        <v>7.3960026163363876E-2</v>
      </c>
      <c r="D36" s="31">
        <f t="shared" si="11"/>
        <v>6.3644582734058402E-2</v>
      </c>
      <c r="E36" s="31">
        <f t="shared" si="11"/>
        <v>2.0306923302672385E-2</v>
      </c>
      <c r="F36" s="31">
        <f t="shared" si="11"/>
        <v>4.5927932677184591E-2</v>
      </c>
      <c r="G36" s="31">
        <f t="shared" si="11"/>
        <v>7.8192905271403032E-2</v>
      </c>
      <c r="H36" s="32">
        <f t="shared" si="11"/>
        <v>1.5665208999759147E-2</v>
      </c>
      <c r="I36" s="27"/>
      <c r="J36" s="2"/>
      <c r="K36" s="7" t="s">
        <v>22</v>
      </c>
      <c r="L36" s="8" t="s">
        <v>23</v>
      </c>
      <c r="M36" s="10" t="s">
        <v>39</v>
      </c>
      <c r="N36" s="4"/>
      <c r="O36" s="29"/>
      <c r="P36" s="29"/>
      <c r="Q36" s="29"/>
      <c r="R36" s="2"/>
      <c r="S36" s="2"/>
      <c r="T36" s="2"/>
    </row>
    <row r="37" spans="1:20" x14ac:dyDescent="0.25">
      <c r="A37" s="18" t="s">
        <v>10</v>
      </c>
      <c r="B37" s="19" t="s">
        <v>11</v>
      </c>
      <c r="C37" s="31">
        <f t="shared" si="11"/>
        <v>1.8490006540840969E-2</v>
      </c>
      <c r="D37" s="31">
        <f t="shared" si="11"/>
        <v>7.955572841757301E-2</v>
      </c>
      <c r="E37" s="31">
        <f t="shared" si="11"/>
        <v>8.1227693210689539E-2</v>
      </c>
      <c r="F37" s="31">
        <f t="shared" si="11"/>
        <v>3.0618621784789728E-2</v>
      </c>
      <c r="G37" s="31">
        <f t="shared" si="11"/>
        <v>7.8192905271403032E-2</v>
      </c>
      <c r="H37" s="32">
        <f t="shared" si="11"/>
        <v>7.8326044998795735E-3</v>
      </c>
      <c r="I37" s="27"/>
      <c r="J37" s="2"/>
      <c r="K37" s="18" t="s">
        <v>0</v>
      </c>
      <c r="L37" s="19" t="s">
        <v>1</v>
      </c>
      <c r="M37" s="33">
        <f>T24/(T24+T11)</f>
        <v>0.57741620029168761</v>
      </c>
      <c r="N37" s="4">
        <v>1</v>
      </c>
      <c r="O37" s="29"/>
      <c r="P37" s="5"/>
      <c r="Q37" s="34"/>
      <c r="R37" s="2"/>
      <c r="S37" s="2"/>
      <c r="T37" s="2"/>
    </row>
    <row r="38" spans="1:20" x14ac:dyDescent="0.25">
      <c r="A38" s="18" t="s">
        <v>12</v>
      </c>
      <c r="B38" s="19" t="s">
        <v>13</v>
      </c>
      <c r="C38" s="31">
        <f t="shared" si="11"/>
        <v>1.8490006540840969E-2</v>
      </c>
      <c r="D38" s="31">
        <f t="shared" si="11"/>
        <v>7.955572841757301E-2</v>
      </c>
      <c r="E38" s="31">
        <f t="shared" si="11"/>
        <v>8.1227693210689539E-2</v>
      </c>
      <c r="F38" s="31">
        <f>F23*F$30</f>
        <v>4.5927932677184591E-2</v>
      </c>
      <c r="G38" s="31">
        <f t="shared" si="11"/>
        <v>1.5638581054280606E-2</v>
      </c>
      <c r="H38" s="32">
        <f t="shared" si="11"/>
        <v>3.9163022499397876E-2</v>
      </c>
      <c r="I38" s="27"/>
      <c r="J38" s="2"/>
      <c r="K38" s="18" t="s">
        <v>2</v>
      </c>
      <c r="L38" s="19" t="s">
        <v>3</v>
      </c>
      <c r="M38" s="33">
        <f t="shared" ref="M38:M45" si="12">T25/(T25+T12)</f>
        <v>0.54724656542764571</v>
      </c>
      <c r="N38" s="4">
        <v>2</v>
      </c>
      <c r="O38" s="29"/>
      <c r="P38" s="5"/>
      <c r="Q38" s="29"/>
      <c r="R38" s="2"/>
      <c r="S38" s="2"/>
      <c r="T38" s="2"/>
    </row>
    <row r="39" spans="1:20" x14ac:dyDescent="0.25">
      <c r="A39" s="18" t="s">
        <v>14</v>
      </c>
      <c r="B39" s="19" t="s">
        <v>15</v>
      </c>
      <c r="C39" s="31">
        <f t="shared" si="11"/>
        <v>5.5470019622522904E-2</v>
      </c>
      <c r="D39" s="31">
        <f t="shared" si="11"/>
        <v>4.7733437050543809E-2</v>
      </c>
      <c r="E39" s="31">
        <f t="shared" si="11"/>
        <v>2.0306923302672385E-2</v>
      </c>
      <c r="F39" s="31">
        <f t="shared" si="11"/>
        <v>3.0618621784789728E-2</v>
      </c>
      <c r="G39" s="31">
        <f t="shared" si="11"/>
        <v>1.5638581054280606E-2</v>
      </c>
      <c r="H39" s="32">
        <f t="shared" si="11"/>
        <v>3.9163022499397876E-2</v>
      </c>
      <c r="I39" s="27"/>
      <c r="J39" s="2"/>
      <c r="K39" s="18" t="s">
        <v>4</v>
      </c>
      <c r="L39" s="19" t="s">
        <v>5</v>
      </c>
      <c r="M39" s="33">
        <f t="shared" si="12"/>
        <v>0.48564822595270241</v>
      </c>
      <c r="N39" s="4">
        <v>8</v>
      </c>
      <c r="O39" s="29"/>
      <c r="P39" s="5"/>
      <c r="Q39" s="29"/>
      <c r="R39" s="2"/>
      <c r="S39" s="2"/>
      <c r="T39" s="2"/>
    </row>
    <row r="40" spans="1:20" x14ac:dyDescent="0.25">
      <c r="A40" s="18" t="s">
        <v>16</v>
      </c>
      <c r="B40" s="19" t="s">
        <v>17</v>
      </c>
      <c r="C40" s="31">
        <f t="shared" si="11"/>
        <v>7.3960026163363876E-2</v>
      </c>
      <c r="D40" s="31">
        <f t="shared" si="11"/>
        <v>6.3644582734058402E-2</v>
      </c>
      <c r="E40" s="31">
        <f t="shared" si="11"/>
        <v>4.0613846605344769E-2</v>
      </c>
      <c r="F40" s="31">
        <f t="shared" si="11"/>
        <v>1.5309310892394864E-2</v>
      </c>
      <c r="G40" s="31">
        <f t="shared" si="11"/>
        <v>4.6915743162841826E-2</v>
      </c>
      <c r="H40" s="32">
        <f>H25*H$30</f>
        <v>3.9163022499397876E-2</v>
      </c>
      <c r="I40" s="27"/>
      <c r="J40" s="2"/>
      <c r="K40" s="18" t="s">
        <v>6</v>
      </c>
      <c r="L40" s="19" t="s">
        <v>7</v>
      </c>
      <c r="M40" s="33">
        <f t="shared" si="12"/>
        <v>0.49902693844545926</v>
      </c>
      <c r="N40" s="4">
        <v>6</v>
      </c>
      <c r="O40" s="29"/>
      <c r="P40" s="5"/>
      <c r="Q40" s="29"/>
      <c r="R40" s="2"/>
      <c r="S40" s="2"/>
      <c r="T40" s="2"/>
    </row>
    <row r="41" spans="1:20" x14ac:dyDescent="0.25">
      <c r="A41" s="18" t="s">
        <v>18</v>
      </c>
      <c r="B41" s="19" t="s">
        <v>19</v>
      </c>
      <c r="C41" s="31">
        <f t="shared" si="11"/>
        <v>7.3960026163363876E-2</v>
      </c>
      <c r="D41" s="31">
        <f t="shared" si="11"/>
        <v>1.5911145683514601E-2</v>
      </c>
      <c r="E41" s="31">
        <f t="shared" si="11"/>
        <v>0.10153461651336192</v>
      </c>
      <c r="F41" s="31">
        <f t="shared" si="11"/>
        <v>4.5927932677184591E-2</v>
      </c>
      <c r="G41" s="31">
        <f t="shared" si="11"/>
        <v>1.5638581054280606E-2</v>
      </c>
      <c r="H41" s="32">
        <f t="shared" si="11"/>
        <v>3.9163022499397876E-2</v>
      </c>
      <c r="I41" s="27"/>
      <c r="J41" s="2"/>
      <c r="K41" s="18" t="s">
        <v>8</v>
      </c>
      <c r="L41" s="19" t="s">
        <v>9</v>
      </c>
      <c r="M41" s="33">
        <f>T28/(T28+T15)</f>
        <v>0.52094265375761617</v>
      </c>
      <c r="N41" s="4">
        <v>5</v>
      </c>
      <c r="O41" s="29"/>
      <c r="P41" s="5"/>
      <c r="Q41" s="29"/>
      <c r="R41" s="4"/>
      <c r="S41" s="4"/>
      <c r="T41" s="2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18" t="s">
        <v>10</v>
      </c>
      <c r="L42" s="19" t="s">
        <v>11</v>
      </c>
      <c r="M42" s="33">
        <f t="shared" si="12"/>
        <v>0.53532351654977806</v>
      </c>
      <c r="N42" s="4">
        <v>3</v>
      </c>
      <c r="O42" s="29"/>
      <c r="P42" s="5"/>
      <c r="Q42" s="29"/>
      <c r="R42" s="2"/>
      <c r="S42" s="2"/>
      <c r="T42" s="2"/>
    </row>
    <row r="43" spans="1:2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18" t="s">
        <v>12</v>
      </c>
      <c r="L43" s="19" t="s">
        <v>13</v>
      </c>
      <c r="M43" s="33">
        <f t="shared" si="12"/>
        <v>0.48710899893809978</v>
      </c>
      <c r="N43" s="4">
        <v>7</v>
      </c>
      <c r="O43" s="29"/>
      <c r="P43" s="5"/>
      <c r="Q43" s="29"/>
      <c r="R43" s="2"/>
      <c r="S43" s="2"/>
      <c r="T43" s="2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18" t="s">
        <v>14</v>
      </c>
      <c r="L44" s="19" t="s">
        <v>15</v>
      </c>
      <c r="M44" s="33">
        <f t="shared" si="12"/>
        <v>0.32869107385740809</v>
      </c>
      <c r="N44" s="4">
        <v>10</v>
      </c>
      <c r="O44" s="29"/>
      <c r="P44" s="5"/>
      <c r="Q44" s="29"/>
      <c r="R44" s="2"/>
      <c r="S44" s="2"/>
      <c r="T44" s="2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18" t="s">
        <v>16</v>
      </c>
      <c r="L45" s="19" t="s">
        <v>17</v>
      </c>
      <c r="M45" s="33">
        <f t="shared" si="12"/>
        <v>0.48047688475918876</v>
      </c>
      <c r="N45" s="4">
        <v>9</v>
      </c>
      <c r="O45" s="29"/>
      <c r="P45" s="5"/>
      <c r="Q45" s="29"/>
      <c r="R45" s="2"/>
      <c r="S45" s="2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18" t="s">
        <v>18</v>
      </c>
      <c r="L46" s="19" t="s">
        <v>19</v>
      </c>
      <c r="M46" s="33">
        <f>T33/(T33+T20)</f>
        <v>0.5282961475118001</v>
      </c>
      <c r="N46" s="4">
        <v>4</v>
      </c>
      <c r="O46" s="29"/>
      <c r="P46" s="5"/>
      <c r="Q46" s="34"/>
      <c r="R46" s="2"/>
      <c r="S46" s="2"/>
      <c r="T46" s="2"/>
    </row>
    <row r="47" spans="1:20" x14ac:dyDescent="0.25">
      <c r="A47" s="2"/>
      <c r="B47" s="4"/>
      <c r="C47" s="4"/>
      <c r="D47" s="4"/>
      <c r="E47" s="4"/>
      <c r="F47" s="4"/>
      <c r="G47" s="4"/>
      <c r="H47" s="4"/>
      <c r="I47" s="4"/>
      <c r="J47" s="4"/>
      <c r="K47" s="2"/>
      <c r="L47" s="2"/>
      <c r="M47" s="2"/>
      <c r="N47" s="2"/>
      <c r="O47" s="2"/>
      <c r="P47" s="4"/>
      <c r="Q47" s="4"/>
      <c r="R47" s="4"/>
      <c r="S47" s="4"/>
      <c r="T47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Muiz Arrizqi</dc:creator>
  <cp:lastModifiedBy>Abdul Muiz Arrizqi</cp:lastModifiedBy>
  <dcterms:created xsi:type="dcterms:W3CDTF">2023-05-08T05:48:36Z</dcterms:created>
  <dcterms:modified xsi:type="dcterms:W3CDTF">2023-05-08T08:12:32Z</dcterms:modified>
</cp:coreProperties>
</file>