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<sst xmlns="http://schemas.openxmlformats.org/spreadsheetml/2006/main" count="832" uniqueCount="831">
  <si>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</si>
  <si>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</si>
  <si>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</si>
  <si>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</si>
  <si>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</si>
  <si>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</si>
  <si>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</si>
  <si>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</si>
  <si>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</si>
  <si>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</si>
  <si>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</si>
  <si>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</si>
  <si>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</si>
  <si>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</si>
  <si>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</si>
  <si>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</si>
  <si>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</si>
  <si>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</si>
  <si>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</si>
  <si>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</si>
  <si>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</si>
  <si>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</si>
  <si>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</si>
  <si>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</si>
  <si>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</si>
  <si>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</si>
  <si>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</si>
  <si>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</si>
  <si>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</si>
  <si>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</si>
  <si>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</si>
  <si>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</si>
  <si>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</si>
  <si>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</si>
  <si>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</si>
  <si>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</si>
  <si>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</si>
  <si>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</si>
  <si>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</si>
  <si>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</si>
  <si>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</si>
  <si>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</si>
  <si>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</si>
  <si>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</si>
  <si>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</si>
  <si>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</si>
  <si>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</si>
  <si>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</si>
  <si>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</si>
  <si>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</si>
  <si>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</si>
  <si>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</si>
  <si>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</si>
  <si>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</si>
  <si>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</si>
  <si>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</si>
  <si>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</si>
  <si>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</si>
  <si>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</si>
  <si>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</si>
  <si>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</si>
  <si>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</si>
  <si>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</si>
  <si>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</si>
  <si>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</si>
  <si>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</si>
  <si>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</si>
  <si>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</si>
  <si>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</si>
  <si>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</si>
  <si>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</si>
  <si>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</si>
  <si>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</si>
  <si>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</si>
  <si>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</si>
  <si>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v10.2</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</si>
  <si>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</si>
  <si>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</si>
  <si>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</si>
  <si>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</si>
  <si>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</si>
  <si>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</si>
  <si>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</si>
  <si>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</si>
  <si>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</si>
  <si>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</si>
  <si>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</si>
  <si>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</si>
  <si>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</si>
  <si>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</si>
  <si>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</si>
  <si>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</si>
  <si>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</si>
  <si>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</si>
  <si>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</si>
  <si>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</si>
  <si>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</si>
  <si>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#External dynamic lists</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</si>
  <si>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</si>
  <si>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</si>
  <si>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</si>
  <si>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</si>
  <si>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</si>
  <si>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</si>
  <si>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</si>
  <si>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</si>
  <si>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</si>
  <si>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</si>
  <si>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</si>
  <si>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</si>
  <si>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</si>
  <si>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</si>
  <si>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</si>
  <si>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</si>
  <si>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</si>
  <si>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</si>
  <si>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</si>
  <si>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</si>
  <si>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</si>
  <si>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</si>
  <si>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</si>
  <si>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</si>
  <si>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</si>
  <si>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</si>
  <si>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</si>
  <si>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</si>
  <si>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</si>
  <si>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</si>
  <si>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</si>
  <si>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</si>
  <si>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</si>
  <si>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</si>
  <si>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</si>
  <si>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</si>
  <si>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</si>
  <si>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</si>
  <si>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</si>
  <si>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</si>
  <si>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</si>
  <si>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</si>
  <si>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</si>
  <si>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</si>
  <si>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</si>
  <si>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</si>
  <si>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</si>
  <si>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10.1: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</si>
  <si>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</si>
  <si>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</si>
  <si>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</si>
  <si>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</si>
  <si>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</si>
  <si>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</si>
  <si>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</si>
  <si>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</si>
  <si>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</si>
  <si>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</si>
  <si>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</si>
  <si>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</si>
  <si>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</si>
  <si>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</si>
  <si>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</si>
  <si>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</si>
  <si>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</si>
  <si>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</si>
  <si>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</si>
  <si>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</si>
  <si>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</si>
  <si>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</si>
  <si>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</si>
  <si>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</si>
  <si>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</si>
  <si>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</si>
  <si>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</si>
  <si>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</si>
  <si>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</si>
  <si>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</si>
  <si>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</si>
  <si>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</si>
  <si>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</si>
  <si>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</si>
  <si>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</si>
  <si>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</si>
  <si>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</si>
  <si>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</si>
  <si>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</si>
  <si>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</si>
  <si>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</si>
  <si>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</si>
  <si>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</si>
  <si>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</si>
  <si>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</si>
  <si>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</si>
  <si>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</si>
  <si>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</si>
  <si>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</si>
  <si>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</si>
  <si>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</si>
  <si>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</si>
  <si>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</si>
  <si>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</si>
  <si>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</si>
  <si>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</si>
  <si>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</si>
  <si>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</si>
  <si>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</si>
  <si>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</si>
  <si>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</si>
  <si>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</si>
  <si>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</si>
  <si>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</si>
  <si>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</si>
  <si>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</si>
  <si>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</si>
  <si>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Alert-Only-AV mlav-engine-filebased-enabled ""MSOffice"" mlav-policy-action enable(alert-only)</t>
  </si>
  <si>
    <t>set shared profiles virus Alert-Only-AV mlav-engine-filebased-enabled ""Shell""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</si>
  <si>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</si>
  <si>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</si>
  <si>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</si>
  <si>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</si>
  <si>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</si>
  <si>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</si>
  <si>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</si>
  <si>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</si>
  <si>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</si>
  <si>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</si>
  <si>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</si>
  <si>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</si>
  <si>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</si>
  <si>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</si>
  <si>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</si>
  <si>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</si>
  <si>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</si>
  <si>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</si>
  <si>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</si>
  <si>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</si>
  <si>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</si>
  <si>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</si>
  <si>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</si>
  <si>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</si>
  <si>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</si>
  <si>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Outbound-AV mlav-engine-filebased-enabled ""MSOffice"" mlav-policy-action enable</t>
  </si>
  <si>
    <t>set shared profiles virus Outbound-AV mlav-engine-filebased-enabled ""Shell""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</si>
  <si>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</si>
  <si>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</si>
  <si>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</si>
  <si>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</si>
  <si>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</si>
  <si>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</si>
  <si>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</si>
  <si>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</si>
  <si>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</si>
  <si>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</si>
  <si>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</si>
  <si>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</si>
  <si>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</si>
  <si>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</si>
  <si>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</si>
  <si>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</si>
  <si>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</si>
  <si>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</si>
  <si>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</si>
  <si>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</si>
  <si>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</si>
  <si>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</si>
  <si>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</si>
  <si>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</si>
  <si>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</si>
  <si>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Inbound-AV mlav-engine-filebased-enabled ""MSOffice"" mlav-policy-action enable</t>
  </si>
  <si>
    <t>set shared profiles virus Inbound-AV mlav-engine-filebased-enabled ""Shell""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</si>
  <si>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</si>
  <si>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</si>
  <si>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</si>
  <si>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</si>
  <si>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</si>
  <si>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</si>
  <si>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</si>
  <si>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</si>
  <si>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</si>
  <si>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</si>
  <si>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</si>
  <si>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</si>
  <si>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</si>
  <si>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</si>
  <si>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</si>
  <si>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</si>
  <si>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</si>
  <si>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</si>
  <si>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</si>
  <si>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</si>
  <si>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</si>
  <si>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</si>
  <si>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</si>
  <si>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</si>
  <si>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</si>
  <si>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Internal-AV mlav-engine-filebased-enabled ""MSOffice"" mlav-policy-action enable</t>
  </si>
  <si>
    <t>set shared profiles virus Internal-AV mlav-engine-filebased-enabled ""Shell""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</si>
  <si>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</si>
  <si>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</si>
  <si>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</si>
  <si>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</si>
  <si>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</si>
  <si>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</si>
  <si>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</si>
  <si>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</si>
  <si>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</si>
  <si>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</si>
  <si>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</si>
  <si>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</si>
  <si>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</si>
  <si>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</si>
  <si>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</si>
  <si>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</si>
  <si>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</si>
  <si>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</si>
  <si>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</si>
  <si>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</si>
  <si>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</si>
  <si>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</si>
  <si>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</si>
  <si>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</si>
  <si>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</si>
  <si>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</si>
  <si>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</si>
  <si>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</si>
  <si>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</si>
  <si>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</si>
  <si>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</si>
  <si>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</si>
  <si>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</si>
  <si>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</si>
  <si>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</si>
  <si>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</si>
  <si>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</si>
  <si>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</si>
  <si>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</si>
  <si>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</si>
  <si>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</si>
  <si>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</si>
  <si>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</si>
  <si>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</si>
  <si>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</si>
  <si>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</si>
  <si>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</si>
  <si>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</si>
  <si>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</si>
  <si>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</si>
  <si>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</si>
  <si>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</si>
  <si>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</si>
  <si>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</si>
  <si>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</si>
  <si>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</si>
  <si>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</si>
  <si>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</si>
  <si>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</si>
  <si>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</si>
  <si>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</si>
  <si>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</si>
  <si>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</si>
  <si>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</si>
  <si>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</si>
  <si>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</si>
  <si>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</si>
  <si>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</si>
  <si>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</si>
  <si>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</si>
  <si>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</si>
  <si>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</si>
  <si>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</si>
  <si>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</si>
  <si>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</si>
  <si>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</si>
  <si>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</si>
  <si>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</si>
  <si>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</si>
  <si>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</si>
  <si>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</si>
  <si>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</si>
  <si>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</si>
  <si>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</si>
  <si>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</si>
  <si>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</si>
  <si>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</si>
  <si>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</si>
  <si>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</si>
  <si>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</si>
  <si>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</si>
  <si>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</si>
  <si>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</si>
  <si>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</si>
  <si>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</si>
  <si>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</si>
  <si>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</si>
  <si>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</si>
  <si>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</si>
  <si>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</si>
  <si>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</si>
  <si>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</si>
  <si>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</si>
  <si>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</si>
  <si>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</si>
  <si>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</si>
  <si>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</si>
  <si>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</si>
  <si>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</si>
  <si>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</si>
  <si>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</si>
  <si>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</si>
  <si>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</si>
  <si>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</si>
  <si>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</si>
  <si>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</si>
  <si>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</si>
  <si>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</si>
  <si>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</si>
  <si>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</si>
  <si>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</si>
  <si>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</si>
  <si>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</si>
  <si>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</si>
  <si>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</si>
  <si>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</si>
  <si>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</si>
  <si>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</si>
  <si>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</si>
  <si>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</si>
  <si>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</si>
  <si>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</si>
  <si>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</si>
  <si>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</si>
  <si>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</si>
  <si>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</si>
  <si>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</si>
  <si>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</si>
  <si>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</si>
  <si>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</si>
  <si>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</si>
  <si>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</si>
  <si>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</si>
  <si>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</si>
  <si>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</si>
  <si>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</si>
  <si>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</si>
  <si>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</si>
  <si>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</si>
  <si>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</si>
  <si>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</si>
  <si>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</si>
  <si>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</si>
  <si>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</si>
  <si>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</si>
  <si>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</si>
  <si>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</si>
  <si>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</si>
  <si>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</si>
  <si>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</si>
  <si>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</si>
  <si>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</si>
  <si>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</si>
  <si>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</si>
  <si>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</si>
  <si>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</si>
  <si>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</si>
  <si>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</si>
  <si>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</si>
  <si>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</si>
  <si>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</si>
  <si>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</si>
  <si>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</si>
  <si>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</si>
  <si>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</si>
  <si>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</si>
  <si>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</si>
  <si>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</si>
  <si>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</si>
  <si>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</si>
  <si>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</si>
  <si>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</si>
  <si>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</si>
  <si>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</si>
  <si>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</si>
  <si>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</si>
  <si>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</si>
  <si>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</si>
  <si>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</si>
  <si>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</si>
  <si>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</si>
  <si>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</si>
  <si>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</si>
  <si>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</si>
  <si>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</si>
  <si>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</si>
  <si>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</si>
  <si>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</si>
  <si>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</si>
  <si>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</si>
  <si>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</si>
  <si>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</si>
  <si>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</si>
  <si>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</si>
  <si>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</si>
  <si>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</si>
  <si>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</si>
  <si>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</si>
  <si>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</si>
  <si>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</si>
  <si>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</si>
  <si>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</si>
  <si>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</si>
  <si>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</si>
  <si>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</si>
  <si>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</si>
  <si>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</si>
  <si>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</si>
  <si>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</si>
  <si>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</si>
  <si>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</si>
  <si>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</si>
  <si>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</si>
  <si>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</si>
  <si>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</si>
  <si>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</si>
  <si>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</si>
  <si>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</si>
  <si>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</si>
  <si>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</si>
  <si>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</si>
  <si>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</si>
  <si>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</si>
  <si>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</si>
  <si>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</si>
  <si>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</si>
  <si>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</si>
  <si>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</si>
  <si>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</si>
  <si>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</si>
  <si>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</si>
  <si>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</si>
  <si>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</si>
  <si>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</si>
  <si>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local-inline-cat yes</t>
  </si>
  <si>
    <t>set shared profiles url-filtering Outbound-URL cloud-inline-cat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</si>
  <si>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</si>
  <si>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</si>
  <si>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</si>
  <si>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</si>
  <si>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</si>
  <si>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</si>
  <si>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</si>
  <si>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</si>
  <si>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log-http-hdr-user-agent yes</t>
  </si>
  <si>
    <t>set shared profiles url-filtering Alert-Only-URL log-http-hdr-referer yes</t>
  </si>
  <si>
    <t>set shared profiles url-filtering Alert-Only-URL log-http-hdr-xff yes</t>
  </si>
  <si>
    <t>set shared profiles url-filtering Alert-Only-URL local-inline-cat yes</t>
  </si>
  <si>
    <t>set shared profiles url-filtering Alert-Only-URL cloud-inline-cat yes</t>
  </si>
  <si>
    <t>set shared profiles url-filtering Alert-Only-URL credential-enforcement alert real-time-detection</t>
  </si>
  <si>
    <t>set shared profiles url-filtering Alert-Only-URL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</si>
  <si>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</si>
  <si>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</si>
  <si>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</si>
  <si>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</si>
  <si>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</si>
  <si>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</si>
  <si>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</si>
  <si>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</si>
  <si>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</si>
  <si>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</si>
  <si>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</si>
  <si>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</si>
  <si>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</si>
  <si>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</si>
  <si>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</si>
  <si>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</si>
  <si>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</si>
  <si>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</si>
  <si>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</si>
  <si>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</si>
  <si>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</si>
  <si>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</si>
  <si>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</si>
  <si>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</si>
  <si>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</si>
  <si>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</si>
  <si>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</si>
  <si>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</si>
  <si>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</si>
  <si>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</si>
  <si>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</si>
  <si>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</si>
  <si>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</si>
  <si>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</si>
  <si>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</si>
  <si>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</si>
  <si>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</si>
  <si>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</si>
  <si>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</si>
  <si>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</si>
  <si>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</si>
  <si>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</si>
  <si>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</si>
  <si>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</si>
  <si>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</si>
  <si>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</si>
  <si>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</si>
  <si>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</si>
  <si>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</si>
  <si>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</si>
  <si>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</si>
  <si>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</si>
  <si>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</si>
  <si>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</si>
  <si>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</si>
  <si>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</si>
  <si>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</si>
  <si>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</si>
  <si>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</si>
  <si>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</si>
  <si>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</si>
  <si>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</si>
  <si>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</si>
  <si>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</si>
  <si>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</si>
  <si>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</si>
  <si>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</si>
  <si>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</si>
  <si>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</si>
  <si>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</si>
  <si>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</si>
  <si>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</si>
  <si>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</si>
  <si>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</si>
  <si>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</si>
  <si>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</si>
  <si>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</si>
  <si>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</si>
  <si>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</si>
  <si>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</si>
  <si>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</si>
  <si>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</si>
  <si>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</si>
  <si>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</si>
  <si>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</si>
  <si>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</si>
  <si>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</si>
  <si>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</si>
  <si>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</si>
  <si>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</si>
  <si>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</si>
  <si>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</si>
  <si>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</si>
  <si>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</si>
  <si>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</si>
  <si>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</si>
  <si>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</si>
  <si>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</si>
  <si>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</si>
  <si>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</si>
  <si>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</si>
  <si>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</si>
  <si>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</si>
  <si>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</si>
  <si>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</si>
  <si>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</si>
  <si>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</si>
  <si>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</si>
  <si>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</si>
  <si>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</si>
  <si>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</si>
  <si>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</si>
  <si>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</si>
  <si>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</si>
  <si>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</si>
  <si>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</si>
  <si>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</si>
  <si>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</si>
  <si>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</si>
  <si>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</si>
  <si>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</si>
  <si>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</si>
  <si>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</si>
  <si>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</si>
  <si>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</si>
  <si>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</si>
  <si>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</si>
  <si>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</si>
  <si>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</si>
  <si>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</si>
  <si>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</si>
  <si>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</si>
  <si>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</si>
  <si>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</si>
  <si>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</si>
  <si>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</si>
  <si>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</si>
  <si>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</si>
  <si>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</si>
  <si>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no</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</si>
  <si>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</si>
  <si>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</si>
  <si>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</si>
  <si>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</si>
  <si>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</si>
  <si>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</si>
  <si>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</si>
  <si>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</si>
  <si>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</si>
  <si>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</si>
  <si>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</si>
  <si>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</si>
  <si>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</si>
  <si>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</si>
  <si>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</si>
  <si>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</si>
  <si>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</si>
  <si>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</si>
  <si>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</si>
  <si>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</si>
  <si>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</si>
  <si>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</si>
  <si>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</si>
  <si>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</si>
  <si>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</si>
  <si>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network profiles zone-protection-profile Alert_Only_Zone_Protection flood tcp-syn red alarm-rate 10000</t>
  </si>
  <si>
    <t>set template iron-skillet config network profiles zone-protection-profile Alert_Only_Zone_Protection flood tcp-syn red activate-rate 10000</t>
  </si>
  <si>
    <t>set template iron-skillet config network profiles zone-protection-profile Alert_Only_Zone_Protection flood tcp-syn red maximal-rate 40000</t>
  </si>
  <si>
    <t>set template iron-skillet config network profiles zone-protection-profile Alert_Only_Zone_Protection flood tcp-syn enable no</t>
  </si>
  <si>
    <t>set template iron-skillet config network profiles zone-protection-profile Alert_Only_Zone_Protection flood udp red alarm-rate 10000</t>
  </si>
  <si>
    <t>set template iron-skillet config network profiles zone-protection-profile Alert_Only_Zone_Protection flood udp red activate-rate 10000</t>
  </si>
  <si>
    <t>set template iron-skillet config network profiles zone-protection-profile Alert_Only_Zone_Protection flood udp red maximal-rate 40000</t>
  </si>
  <si>
    <t>set template iron-skillet config network profiles zone-protection-profile Alert_Only_Zone_Protection flood udp enable no</t>
  </si>
  <si>
    <t>set template iron-skillet config network profiles zone-protection-profile Alert_Only_Zone_Protection flood icmp red alarm-rate 10000</t>
  </si>
  <si>
    <t>set template iron-skillet config network profiles zone-protection-profile Alert_Only_Zone_Protection flood icmp red activate-rate 10000</t>
  </si>
  <si>
    <t>set template iron-skillet config network profiles zone-protection-profile Alert_Only_Zone_Protection flood icmp red maximal-rate 40000</t>
  </si>
  <si>
    <t>set template iron-skillet config network profiles zone-protection-profile Alert_Only_Zone_Protection flood icmp enable no</t>
  </si>
  <si>
    <t>set template iron-skillet config network profiles zone-protection-profile Alert_Only_Zone_Protection flood icmpv6 red alarm-rate 10000</t>
  </si>
  <si>
    <t>set template iron-skillet config network profiles zone-protection-profile Alert_Only_Zone_Protection flood icmpv6 red activate-rate 10000</t>
  </si>
  <si>
    <t>set template iron-skillet config network profiles zone-protection-profile Alert_Only_Zone_Protection flood icmpv6 red maximal-rate 40000</t>
  </si>
  <si>
    <t>set template iron-skillet config network profiles zone-protection-profile Alert_Only_Zone_Protection flood icmpv6 enable no</t>
  </si>
  <si>
    <t>set template iron-skillet config network profiles zone-protection-profile Alert_Only_Zone_Protection flood other-ip red alarm-rate 10000</t>
  </si>
  <si>
    <t>set template iron-skillet config network profiles zone-protection-profile Alert_Only_Zone_Protection flood other-ip red activate-rate 10000</t>
  </si>
  <si>
    <t>set template iron-skillet config network profiles zone-protection-profile Alert_Only_Zone_Protection flood other-ip red maximal-rate 40000</t>
  </si>
  <si>
    <t>set template iron-skillet config network profiles zone-protection-profile Alert_Only_Zone_Protection flood other-ip enable no</t>
  </si>
  <si>
    <t>set template iron-skillet config network profiles zone-protection-profile Alert_Only_Zone_Protection scan 8001 action alert</t>
  </si>
  <si>
    <t>set template iron-skillet config network profiles zone-protection-profile Alert_Only_Zone_Protection scan 8001 interval 2</t>
  </si>
  <si>
    <t>set template iron-skillet config network profiles zone-protection-profile Alert_Only_Zone_Protection scan 8001 threshold 100</t>
  </si>
  <si>
    <t>set template iron-skillet config network profiles zone-protection-profile Alert_Only_Zone_Protection scan 8002 action alert</t>
  </si>
  <si>
    <t>set template iron-skillet config network profiles zone-protection-profile Alert_Only_Zone_Protection scan 8002 interval 10</t>
  </si>
  <si>
    <t>set template iron-skillet config network profiles zone-protection-profile Alert_Only_Zone_Protection scan 8002 threshold 100</t>
  </si>
  <si>
    <t>set template iron-skillet config network profiles zone-protection-profile Alert_Only_Zone_Protection scan 8003 action alert</t>
  </si>
  <si>
    <t>set template iron-skillet config network profiles zone-protection-profile Alert_Only_Zone_Protection scan 8003 interval 2</t>
  </si>
  <si>
    <t>set template iron-skillet config network profiles zone-protection-profile Alert_Only_Zone_Protection scan 8003 threshold 100</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</si>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</sst>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11"/>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f>SUBSTITUTE("set device-group {{ DEVICE_GROUP }} external-list ""Palo Alto Networks - Bulletproof IP addresses"" type predefined-ip url panw-bulletproof-ip-list", "{{ DEVICE_GROUP }}", 'values'!B9)</f>
        <v>0</v>
      </c>
    </row>
    <row r="42" spans="1:1">
      <c r="A42">
        <f>SUBSTITUTE("set device-group {{ DEVICE_GROUP }} external-list ""Palo Alto Networks - Bulletproof IP addresses"" type predefined-ip description ""IP addresses that are provided by bulletproof hosting providers. Bulletproof hosting providers place few, if any, restrictions on content, attackers can use these services to host and distribute malicious, illegal, and unethical material.", "{{ DEVICE_GROUP }}", 'values'!B9)</f>
        <v>0</v>
      </c>
    </row>
    <row r="43" spans="1:1">
      <c r="A43">
        <f>SUBSTITUTE("set device-group {{ DEVICE_GROUP }} external-list ""Palo Alto Networks - Tor exit IP addresses"" type predefined-ip url panw-torexit-ip-list", "{{ DEVICE_GROUP }}", 'values'!B9)</f>
        <v>0</v>
      </c>
    </row>
    <row r="44" spans="1:1">
      <c r="A44">
        <f>SUBSTITUTE("set device-group {{ DEVICE_GROUP }} external-list ""Palo Alto Networks - Tor exit IP addresses"" type predefined-ip description ""IP addresses supplied by multiple providers and validated with Palo Alto Networks threat intelligence data as active Tor exit nodes. Traffic from Tor exit nodes are disproportionately associated with malicious activity.""", "{{ DEVICE_GROUP }}", 'values'!B9)</f>
        <v>0</v>
      </c>
    </row>
    <row r="47" spans="1:1">
      <c r="A47" t="s">
        <v>98</v>
      </c>
    </row>
    <row r="48" spans="1:1">
      <c r="A48" t="s">
        <v>99</v>
      </c>
    </row>
    <row r="49" spans="1:1">
      <c r="A49" t="s">
        <v>100</v>
      </c>
    </row>
    <row r="50" spans="1:1">
      <c r="A50" t="s">
        <v>101</v>
      </c>
    </row>
    <row r="51" spans="1:1">
      <c r="A51" t="s">
        <v>102</v>
      </c>
    </row>
    <row r="52" spans="1:1">
      <c r="A52" t="s">
        <v>103</v>
      </c>
    </row>
    <row r="53" spans="1:1">
      <c r="A53" t="s">
        <v>104</v>
      </c>
    </row>
    <row r="54" spans="1:1">
      <c r="A54" t="s">
        <v>105</v>
      </c>
    </row>
    <row r="55" spans="1:1">
      <c r="A55" t="s">
        <v>106</v>
      </c>
    </row>
    <row r="56" spans="1:1">
      <c r="A56" t="s">
        <v>107</v>
      </c>
    </row>
    <row r="57" spans="1:1">
      <c r="A57" t="s">
        <v>108</v>
      </c>
    </row>
    <row r="58" spans="1:1">
      <c r="A58" t="s">
        <v>109</v>
      </c>
    </row>
    <row r="59" spans="1:1">
      <c r="A59" t="s">
        <v>110</v>
      </c>
    </row>
    <row r="60" spans="1:1">
      <c r="A60" t="s">
        <v>111</v>
      </c>
    </row>
    <row r="61" spans="1:1">
      <c r="A61">
        <f>SUBSTITUTE("set deviceconfig system config-bundle-export-schedule Recommended_Config_Export protocol scp hostname {{ CONFIG_EXPORT_IP }}", "{{ CONFIG_EXPORT_IP }}", 'values'!B7)</f>
        <v>0</v>
      </c>
    </row>
    <row r="62" spans="1:1">
      <c r="A62" t="s">
        <v>112</v>
      </c>
    </row>
    <row r="63" spans="1:1">
      <c r="A63" t="s">
        <v>113</v>
      </c>
    </row>
    <row r="64" spans="1:1">
      <c r="A64" t="s">
        <v>114</v>
      </c>
    </row>
    <row r="65" spans="1:1">
      <c r="A65" t="s">
        <v>115</v>
      </c>
    </row>
    <row r="66" spans="1:1">
      <c r="A66" t="s">
        <v>116</v>
      </c>
    </row>
    <row r="67" spans="1:1">
      <c r="A67" t="s">
        <v>117</v>
      </c>
    </row>
    <row r="68" spans="1:1">
      <c r="A68" t="s">
        <v>118</v>
      </c>
    </row>
    <row r="69" spans="1:1">
      <c r="A69" t="s">
        <v>119</v>
      </c>
    </row>
    <row r="70" spans="1:1">
      <c r="A70">
        <f>SUBSTITUTE("set deviceconfig setting management api key lifetime {{ API_KEY_LIFETIME }}", "{{ API_KEY_LIFETIME }}", 'values'!B26)</f>
        <v>0</v>
      </c>
    </row>
    <row r="71" spans="1:1">
      <c r="A71" t="s">
        <v>120</v>
      </c>
    </row>
    <row r="72" spans="1:1">
      <c r="A72" t="s">
        <v>121</v>
      </c>
    </row>
    <row r="73" spans="1:1">
      <c r="A73" t="s">
        <v>122</v>
      </c>
    </row>
    <row r="74" spans="1:1">
      <c r="A74" t="s">
        <v>123</v>
      </c>
    </row>
    <row r="75" spans="1:1">
      <c r="A75" t="s">
        <v>124</v>
      </c>
    </row>
    <row r="77" spans="1:1">
      <c r="A77" t="s">
        <v>125</v>
      </c>
    </row>
    <row r="78" spans="1:1">
      <c r="A78" t="s">
        <v>126</v>
      </c>
    </row>
    <row r="79" spans="1:1">
      <c r="A79">
        <f>SUBSTITUTE("set panorama log-settings email Sample_Email_Profile server Sample_Email_Profile gateway {{ EMAIL_PROFILE_GATEWAY }}", "{{ EMAIL_PROFILE_GATEWAY }}", 'values'!B22)</f>
        <v>0</v>
      </c>
    </row>
    <row r="80" spans="1:1">
      <c r="A80">
        <f>SUBSTITUTE("set panorama log-settings email Sample_Email_Profile server Sample_Email_Profile from {{ EMAIL_PROFILE_FROM }}", "{{ EMAIL_PROFILE_FROM }}", 'values'!B23)</f>
        <v>0</v>
      </c>
    </row>
    <row r="81" spans="1:1">
      <c r="A81">
        <f>SUBSTITUTE("set panorama log-settings email Sample_Email_Profile server Sample_Email_Profile to {{ EMAIL_PROFILE_TO }}", "{{ EMAIL_PROFILE_TO }}", 'values'!B24)</f>
        <v>0</v>
      </c>
    </row>
    <row r="82" spans="1:1">
      <c r="A82" t="s">
        <v>127</v>
      </c>
    </row>
    <row r="83" spans="1:1">
      <c r="A83" t="s">
        <v>128</v>
      </c>
    </row>
    <row r="84" spans="1:1">
      <c r="A84" t="s">
        <v>129</v>
      </c>
    </row>
    <row r="85" spans="1:1">
      <c r="A85" t="s">
        <v>130</v>
      </c>
    </row>
    <row r="86" spans="1:1">
      <c r="A86" t="s">
        <v>131</v>
      </c>
    </row>
    <row r="87" spans="1:1">
      <c r="A87" t="s">
        <v>132</v>
      </c>
    </row>
    <row r="88" spans="1:1">
      <c r="A88">
        <f>SUBSTITUTE("set panorama log-settings syslog Sample_Syslog_Profile server Sample_Syslog server {{ SYSLOG_SERVER }}", "{{ SYSLOG_SERVER }}", 'values'!B25)</f>
        <v>0</v>
      </c>
    </row>
    <row r="89" spans="1:1">
      <c r="A89" t="s">
        <v>133</v>
      </c>
    </row>
    <row r="90" spans="1:1">
      <c r="A90" t="s">
        <v>134</v>
      </c>
    </row>
    <row r="91" spans="1:1">
      <c r="A91" t="s">
        <v>135</v>
      </c>
    </row>
    <row r="92" spans="1:1">
      <c r="A92" t="s">
        <v>136</v>
      </c>
    </row>
    <row r="93" spans="1:1">
      <c r="A93" t="s">
        <v>137</v>
      </c>
    </row>
    <row r="94" spans="1:1">
      <c r="A94" t="s">
        <v>138</v>
      </c>
    </row>
    <row r="95" spans="1:1">
      <c r="A95" t="s">
        <v>139</v>
      </c>
    </row>
    <row r="97" spans="1:1">
      <c r="A97" t="s">
        <v>140</v>
      </c>
    </row>
    <row r="99" spans="1:1">
      <c r="A99" t="s">
        <v>141</v>
      </c>
    </row>
    <row r="100" spans="1:1">
      <c r="A100" t="s">
        <v>142</v>
      </c>
    </row>
    <row r="101" spans="1:1">
      <c r="A101" t="s">
        <v>143</v>
      </c>
    </row>
    <row r="102" spans="1:1">
      <c r="A102" t="s">
        <v>144</v>
      </c>
    </row>
    <row r="103" spans="1:1">
      <c r="A103" t="s">
        <v>145</v>
      </c>
    </row>
    <row r="105" spans="1:1">
      <c r="A105" t="s">
        <v>146</v>
      </c>
    </row>
    <row r="106" spans="1:1">
      <c r="A106" t="s">
        <v>147</v>
      </c>
    </row>
    <row r="107" spans="1:1">
      <c r="A107" t="s">
        <v>148</v>
      </c>
    </row>
    <row r="108" spans="1:1">
      <c r="A108" t="s">
        <v>149</v>
      </c>
    </row>
    <row r="109" spans="1:1">
      <c r="A109" t="s">
        <v>150</v>
      </c>
    </row>
    <row r="110" spans="1:1">
      <c r="A110" t="s">
        <v>151</v>
      </c>
    </row>
    <row r="111" spans="1:1">
      <c r="A111" t="s">
        <v>152</v>
      </c>
    </row>
    <row r="112" spans="1:1">
      <c r="A112" t="s">
        <v>153</v>
      </c>
    </row>
    <row r="113" spans="1:1">
      <c r="A113" t="s">
        <v>154</v>
      </c>
    </row>
    <row r="114" spans="1:1">
      <c r="A114" t="s">
        <v>155</v>
      </c>
    </row>
    <row r="115" spans="1:1">
      <c r="A115" t="s">
        <v>156</v>
      </c>
    </row>
    <row r="116" spans="1:1">
      <c r="A116" t="s">
        <v>157</v>
      </c>
    </row>
    <row r="117" spans="1:1">
      <c r="A117" t="s">
        <v>158</v>
      </c>
    </row>
    <row r="118" spans="1:1">
      <c r="A118" t="s">
        <v>159</v>
      </c>
    </row>
    <row r="119" spans="1:1">
      <c r="A119" t="s">
        <v>160</v>
      </c>
    </row>
    <row r="120" spans="1:1">
      <c r="A120" t="s">
        <v>161</v>
      </c>
    </row>
    <row r="121" spans="1:1">
      <c r="A121" t="s">
        <v>162</v>
      </c>
    </row>
    <row r="122" spans="1:1">
      <c r="A122" t="s">
        <v>163</v>
      </c>
    </row>
    <row r="123" spans="1:1">
      <c r="A123" t="s">
        <v>164</v>
      </c>
    </row>
    <row r="124" spans="1:1">
      <c r="A124" t="s">
        <v>165</v>
      </c>
    </row>
    <row r="125" spans="1:1">
      <c r="A125" t="s">
        <v>166</v>
      </c>
    </row>
    <row r="126" spans="1:1">
      <c r="A126" t="s">
        <v>167</v>
      </c>
    </row>
    <row r="128" spans="1:1">
      <c r="A128" t="s">
        <v>168</v>
      </c>
    </row>
    <row r="129" spans="1:1">
      <c r="A129" t="s">
        <v>169</v>
      </c>
    </row>
    <row r="130" spans="1:1">
      <c r="A130" t="s">
        <v>170</v>
      </c>
    </row>
    <row r="131" spans="1:1">
      <c r="A131" t="s">
        <v>171</v>
      </c>
    </row>
    <row r="132" spans="1:1">
      <c r="A132" t="s">
        <v>172</v>
      </c>
    </row>
    <row r="133" spans="1:1">
      <c r="A133" t="s">
        <v>173</v>
      </c>
    </row>
    <row r="134" spans="1:1">
      <c r="A134" t="s">
        <v>174</v>
      </c>
    </row>
    <row r="135" spans="1:1">
      <c r="A135" t="s">
        <v>175</v>
      </c>
    </row>
    <row r="136" spans="1:1">
      <c r="A136" t="s">
        <v>176</v>
      </c>
    </row>
    <row r="137" spans="1:1">
      <c r="A137" t="s">
        <v>177</v>
      </c>
    </row>
    <row r="138" spans="1:1">
      <c r="A138" t="s">
        <v>178</v>
      </c>
    </row>
    <row r="139" spans="1:1">
      <c r="A139" t="s">
        <v>179</v>
      </c>
    </row>
    <row r="140" spans="1:1">
      <c r="A140" t="s">
        <v>180</v>
      </c>
    </row>
    <row r="141" spans="1:1">
      <c r="A141" t="s">
        <v>181</v>
      </c>
    </row>
    <row r="142" spans="1:1">
      <c r="A142" t="s">
        <v>182</v>
      </c>
    </row>
    <row r="143" spans="1:1">
      <c r="A143" t="s">
        <v>183</v>
      </c>
    </row>
    <row r="144" spans="1:1">
      <c r="A144" t="s">
        <v>184</v>
      </c>
    </row>
    <row r="145" spans="1:1">
      <c r="A145" t="s">
        <v>185</v>
      </c>
    </row>
    <row r="146" spans="1:1">
      <c r="A146" t="s">
        <v>186</v>
      </c>
    </row>
    <row r="148" spans="1:1">
      <c r="A148" t="s">
        <v>187</v>
      </c>
    </row>
    <row r="149" spans="1:1">
      <c r="A149" t="s">
        <v>188</v>
      </c>
    </row>
    <row r="150" spans="1:1">
      <c r="A150" t="s">
        <v>189</v>
      </c>
    </row>
    <row r="151" spans="1:1">
      <c r="A151" t="s">
        <v>190</v>
      </c>
    </row>
    <row r="152" spans="1:1">
      <c r="A152" t="s">
        <v>191</v>
      </c>
    </row>
    <row r="153" spans="1:1">
      <c r="A153" t="s">
        <v>192</v>
      </c>
    </row>
    <row r="154" spans="1:1">
      <c r="A154" t="s">
        <v>193</v>
      </c>
    </row>
    <row r="155" spans="1:1">
      <c r="A155" t="s">
        <v>194</v>
      </c>
    </row>
    <row r="156" spans="1:1">
      <c r="A156" t="s">
        <v>195</v>
      </c>
    </row>
    <row r="157" spans="1:1">
      <c r="A157" t="s">
        <v>196</v>
      </c>
    </row>
    <row r="158" spans="1:1">
      <c r="A158" t="s">
        <v>197</v>
      </c>
    </row>
    <row r="159" spans="1:1">
      <c r="A159" t="s">
        <v>198</v>
      </c>
    </row>
    <row r="160" spans="1:1">
      <c r="A160" t="s">
        <v>199</v>
      </c>
    </row>
    <row r="161" spans="1:1">
      <c r="A161" t="s">
        <v>200</v>
      </c>
    </row>
    <row r="162" spans="1:1">
      <c r="A162" t="s">
        <v>201</v>
      </c>
    </row>
    <row r="163" spans="1:1">
      <c r="A163" t="s">
        <v>202</v>
      </c>
    </row>
    <row r="164" spans="1:1">
      <c r="A164" t="s">
        <v>203</v>
      </c>
    </row>
    <row r="165" spans="1:1">
      <c r="A165" t="s">
        <v>204</v>
      </c>
    </row>
    <row r="166" spans="1:1">
      <c r="A166" t="s">
        <v>205</v>
      </c>
    </row>
    <row r="167" spans="1:1">
      <c r="A167" t="s">
        <v>206</v>
      </c>
    </row>
    <row r="168" spans="1:1">
      <c r="A168" t="s">
        <v>207</v>
      </c>
    </row>
    <row r="169" spans="1:1">
      <c r="A169" t="s">
        <v>208</v>
      </c>
    </row>
    <row r="170" spans="1:1">
      <c r="A170" t="s">
        <v>209</v>
      </c>
    </row>
    <row r="171" spans="1:1">
      <c r="A171" t="s">
        <v>210</v>
      </c>
    </row>
    <row r="172" spans="1:1">
      <c r="A172" t="s">
        <v>211</v>
      </c>
    </row>
    <row r="173" spans="1:1">
      <c r="A173" t="s">
        <v>212</v>
      </c>
    </row>
    <row r="174" spans="1:1">
      <c r="A174" t="s">
        <v>213</v>
      </c>
    </row>
    <row r="175" spans="1:1">
      <c r="A175" t="s">
        <v>214</v>
      </c>
    </row>
    <row r="176" spans="1:1">
      <c r="A176" t="s">
        <v>215</v>
      </c>
    </row>
    <row r="177" spans="1:1">
      <c r="A177" t="s">
        <v>216</v>
      </c>
    </row>
    <row r="178" spans="1:1">
      <c r="A178" t="s">
        <v>217</v>
      </c>
    </row>
    <row r="179" spans="1:1">
      <c r="A179" t="s">
        <v>218</v>
      </c>
    </row>
    <row r="180" spans="1:1">
      <c r="A180" t="s">
        <v>219</v>
      </c>
    </row>
    <row r="181" spans="1:1">
      <c r="A181" t="s">
        <v>220</v>
      </c>
    </row>
    <row r="182" spans="1:1">
      <c r="A182" t="s">
        <v>221</v>
      </c>
    </row>
    <row r="183" spans="1:1">
      <c r="A183" t="s">
        <v>222</v>
      </c>
    </row>
    <row r="184" spans="1:1">
      <c r="A184" t="s">
        <v>223</v>
      </c>
    </row>
    <row r="185" spans="1:1">
      <c r="A185" t="s">
        <v>224</v>
      </c>
    </row>
    <row r="186" spans="1:1">
      <c r="A186" t="s">
        <v>225</v>
      </c>
    </row>
    <row r="187" spans="1:1">
      <c r="A187" t="s">
        <v>226</v>
      </c>
    </row>
    <row r="188" spans="1:1">
      <c r="A188" t="s">
        <v>227</v>
      </c>
    </row>
    <row r="189" spans="1:1">
      <c r="A189" t="s">
        <v>228</v>
      </c>
    </row>
    <row r="190" spans="1:1">
      <c r="A190" t="s">
        <v>229</v>
      </c>
    </row>
    <row r="191" spans="1:1">
      <c r="A191" t="s">
        <v>230</v>
      </c>
    </row>
    <row r="192" spans="1:1">
      <c r="A192" t="s">
        <v>231</v>
      </c>
    </row>
    <row r="193" spans="1:1">
      <c r="A193" t="s">
        <v>232</v>
      </c>
    </row>
    <row r="194" spans="1:1">
      <c r="A194" t="s">
        <v>233</v>
      </c>
    </row>
    <row r="195" spans="1:1">
      <c r="A195" t="s">
        <v>234</v>
      </c>
    </row>
    <row r="196" spans="1:1">
      <c r="A196" t="s">
        <v>235</v>
      </c>
    </row>
    <row r="197" spans="1:1">
      <c r="A197" t="s">
        <v>236</v>
      </c>
    </row>
    <row r="198" spans="1:1">
      <c r="A198" t="s">
        <v>237</v>
      </c>
    </row>
    <row r="199" spans="1:1">
      <c r="A199" t="s">
        <v>238</v>
      </c>
    </row>
    <row r="200" spans="1:1">
      <c r="A200" t="s">
        <v>239</v>
      </c>
    </row>
    <row r="201" spans="1:1">
      <c r="A201" t="s">
        <v>240</v>
      </c>
    </row>
    <row r="202" spans="1:1">
      <c r="A202" t="s">
        <v>241</v>
      </c>
    </row>
    <row r="203" spans="1:1">
      <c r="A203" t="s">
        <v>242</v>
      </c>
    </row>
    <row r="204" spans="1:1">
      <c r="A204" t="s">
        <v>243</v>
      </c>
    </row>
    <row r="205" spans="1:1">
      <c r="A205" t="s">
        <v>244</v>
      </c>
    </row>
    <row r="206" spans="1:1">
      <c r="A206" t="s">
        <v>245</v>
      </c>
    </row>
    <row r="207" spans="1:1">
      <c r="A207" t="s">
        <v>246</v>
      </c>
    </row>
    <row r="208" spans="1:1">
      <c r="A208" t="s">
        <v>247</v>
      </c>
    </row>
    <row r="209" spans="1:1">
      <c r="A209" t="s">
        <v>248</v>
      </c>
    </row>
    <row r="210" spans="1:1">
      <c r="A210" t="s">
        <v>249</v>
      </c>
    </row>
    <row r="211" spans="1:1">
      <c r="A211" t="s">
        <v>250</v>
      </c>
    </row>
    <row r="212" spans="1:1">
      <c r="A212" t="s">
        <v>251</v>
      </c>
    </row>
    <row r="213" spans="1:1">
      <c r="A213" t="s">
        <v>252</v>
      </c>
    </row>
    <row r="214" spans="1:1">
      <c r="A214" t="s">
        <v>253</v>
      </c>
    </row>
    <row r="215" spans="1:1">
      <c r="A215" t="s">
        <v>254</v>
      </c>
    </row>
    <row r="216" spans="1:1">
      <c r="A216" t="s">
        <v>255</v>
      </c>
    </row>
    <row r="217" spans="1:1">
      <c r="A217" t="s">
        <v>256</v>
      </c>
    </row>
    <row r="218" spans="1:1">
      <c r="A218" t="s">
        <v>257</v>
      </c>
    </row>
    <row r="219" spans="1:1">
      <c r="A219" t="s">
        <v>258</v>
      </c>
    </row>
    <row r="220" spans="1:1">
      <c r="A220" t="s">
        <v>259</v>
      </c>
    </row>
    <row r="221" spans="1:1">
      <c r="A221" t="s">
        <v>260</v>
      </c>
    </row>
    <row r="222" spans="1:1">
      <c r="A222" t="s">
        <v>261</v>
      </c>
    </row>
    <row r="223" spans="1:1">
      <c r="A223" t="s">
        <v>262</v>
      </c>
    </row>
    <row r="224" spans="1:1">
      <c r="A224" t="s">
        <v>263</v>
      </c>
    </row>
    <row r="225" spans="1:1">
      <c r="A225" t="s">
        <v>264</v>
      </c>
    </row>
    <row r="226" spans="1:1">
      <c r="A226" t="s">
        <v>265</v>
      </c>
    </row>
    <row r="227" spans="1:1">
      <c r="A227" t="s">
        <v>266</v>
      </c>
    </row>
    <row r="228" spans="1:1">
      <c r="A228" t="s">
        <v>267</v>
      </c>
    </row>
    <row r="229" spans="1:1">
      <c r="A229" t="s">
        <v>268</v>
      </c>
    </row>
    <row r="230" spans="1:1">
      <c r="A230" t="s">
        <v>269</v>
      </c>
    </row>
    <row r="231" spans="1:1">
      <c r="A231" t="s">
        <v>270</v>
      </c>
    </row>
    <row r="232" spans="1:1">
      <c r="A232" t="s">
        <v>271</v>
      </c>
    </row>
    <row r="233" spans="1:1">
      <c r="A233" t="s">
        <v>272</v>
      </c>
    </row>
    <row r="234" spans="1:1">
      <c r="A234" t="s">
        <v>273</v>
      </c>
    </row>
    <row r="235" spans="1:1">
      <c r="A235" t="s">
        <v>274</v>
      </c>
    </row>
    <row r="236" spans="1:1">
      <c r="A236" t="s">
        <v>275</v>
      </c>
    </row>
    <row r="237" spans="1:1">
      <c r="A237" t="s">
        <v>276</v>
      </c>
    </row>
    <row r="238" spans="1:1">
      <c r="A238" t="s">
        <v>277</v>
      </c>
    </row>
    <row r="239" spans="1:1">
      <c r="A239" t="s">
        <v>278</v>
      </c>
    </row>
    <row r="240" spans="1:1">
      <c r="A240" t="s">
        <v>279</v>
      </c>
    </row>
    <row r="241" spans="1:1">
      <c r="A241" t="s">
        <v>280</v>
      </c>
    </row>
    <row r="242" spans="1:1">
      <c r="A242" t="s">
        <v>281</v>
      </c>
    </row>
    <row r="243" spans="1:1">
      <c r="A243" t="s">
        <v>282</v>
      </c>
    </row>
    <row r="244" spans="1:1">
      <c r="A244" t="s">
        <v>283</v>
      </c>
    </row>
    <row r="245" spans="1:1">
      <c r="A245" t="s">
        <v>284</v>
      </c>
    </row>
    <row r="246" spans="1:1">
      <c r="A246" t="s">
        <v>285</v>
      </c>
    </row>
    <row r="247" spans="1:1">
      <c r="A247" t="s">
        <v>286</v>
      </c>
    </row>
    <row r="248" spans="1:1">
      <c r="A248" t="s">
        <v>287</v>
      </c>
    </row>
    <row r="249" spans="1:1">
      <c r="A249" t="s">
        <v>288</v>
      </c>
    </row>
    <row r="250" spans="1:1">
      <c r="A250" t="s">
        <v>289</v>
      </c>
    </row>
    <row r="251" spans="1:1">
      <c r="A251" t="s">
        <v>290</v>
      </c>
    </row>
    <row r="252" spans="1:1">
      <c r="A252" t="s">
        <v>291</v>
      </c>
    </row>
    <row r="253" spans="1:1">
      <c r="A253" t="s">
        <v>292</v>
      </c>
    </row>
    <row r="254" spans="1:1">
      <c r="A254" t="s">
        <v>293</v>
      </c>
    </row>
    <row r="255" spans="1:1">
      <c r="A255" t="s">
        <v>294</v>
      </c>
    </row>
    <row r="256" spans="1:1">
      <c r="A256" t="s">
        <v>295</v>
      </c>
    </row>
    <row r="257" spans="1:1">
      <c r="A257">
        <f>SUBSTITUTE("set shared profiles spyware Outbound-AS botnet-domains sinkhole ipv4-address {{ SINKHOLE_IPV4 }}", "{{ SINKHOLE_IPV4 }}", 'values'!B20)</f>
        <v>0</v>
      </c>
    </row>
    <row r="258" spans="1:1">
      <c r="A258">
        <f>SUBSTITUTE("set shared profiles spyware Outbound-AS botnet-domains sinkhole ipv6-address {{ SINKHOLE_IPV6 }}", "{{ SINKHOLE_IPV6 }}", 'values'!B21)</f>
        <v>0</v>
      </c>
    </row>
    <row r="259" spans="1:1">
      <c r="A259" t="s">
        <v>296</v>
      </c>
    </row>
    <row r="260" spans="1:1">
      <c r="A260" t="s">
        <v>297</v>
      </c>
    </row>
    <row r="261" spans="1:1">
      <c r="A261" t="s">
        <v>298</v>
      </c>
    </row>
    <row r="262" spans="1:1">
      <c r="A262" t="s">
        <v>299</v>
      </c>
    </row>
    <row r="263" spans="1:1">
      <c r="A263" t="s">
        <v>300</v>
      </c>
    </row>
    <row r="264" spans="1:1">
      <c r="A264" t="s">
        <v>301</v>
      </c>
    </row>
    <row r="265" spans="1:1">
      <c r="A265" t="s">
        <v>302</v>
      </c>
    </row>
    <row r="266" spans="1:1">
      <c r="A266" t="s">
        <v>303</v>
      </c>
    </row>
    <row r="267" spans="1:1">
      <c r="A267" t="s">
        <v>304</v>
      </c>
    </row>
    <row r="268" spans="1:1">
      <c r="A268" t="s">
        <v>305</v>
      </c>
    </row>
    <row r="269" spans="1:1">
      <c r="A269" t="s">
        <v>306</v>
      </c>
    </row>
    <row r="270" spans="1:1">
      <c r="A270" t="s">
        <v>307</v>
      </c>
    </row>
    <row r="271" spans="1:1">
      <c r="A271" t="s">
        <v>308</v>
      </c>
    </row>
    <row r="272" spans="1:1">
      <c r="A272" t="s">
        <v>309</v>
      </c>
    </row>
    <row r="273" spans="1:1">
      <c r="A273" t="s">
        <v>310</v>
      </c>
    </row>
    <row r="274" spans="1:1">
      <c r="A274" t="s">
        <v>311</v>
      </c>
    </row>
    <row r="275" spans="1:1">
      <c r="A275" t="s">
        <v>312</v>
      </c>
    </row>
    <row r="276" spans="1:1">
      <c r="A276" t="s">
        <v>313</v>
      </c>
    </row>
    <row r="277" spans="1:1">
      <c r="A277" t="s">
        <v>314</v>
      </c>
    </row>
    <row r="278" spans="1:1">
      <c r="A278" t="s">
        <v>315</v>
      </c>
    </row>
    <row r="279" spans="1:1">
      <c r="A279" t="s">
        <v>316</v>
      </c>
    </row>
    <row r="280" spans="1:1">
      <c r="A280" t="s">
        <v>317</v>
      </c>
    </row>
    <row r="281" spans="1:1">
      <c r="A281" t="s">
        <v>318</v>
      </c>
    </row>
    <row r="282" spans="1:1">
      <c r="A282" t="s">
        <v>319</v>
      </c>
    </row>
    <row r="283" spans="1:1">
      <c r="A283" t="s">
        <v>320</v>
      </c>
    </row>
    <row r="284" spans="1:1">
      <c r="A284" t="s">
        <v>321</v>
      </c>
    </row>
    <row r="285" spans="1:1">
      <c r="A285" t="s">
        <v>322</v>
      </c>
    </row>
    <row r="286" spans="1:1">
      <c r="A286" t="s">
        <v>323</v>
      </c>
    </row>
    <row r="287" spans="1:1">
      <c r="A287" t="s">
        <v>324</v>
      </c>
    </row>
    <row r="288" spans="1:1">
      <c r="A288" t="s">
        <v>325</v>
      </c>
    </row>
    <row r="289" spans="1:1">
      <c r="A289" t="s">
        <v>326</v>
      </c>
    </row>
    <row r="290" spans="1:1">
      <c r="A290" t="s">
        <v>327</v>
      </c>
    </row>
    <row r="291" spans="1:1">
      <c r="A291" t="s">
        <v>328</v>
      </c>
    </row>
    <row r="292" spans="1:1">
      <c r="A292" t="s">
        <v>329</v>
      </c>
    </row>
    <row r="293" spans="1:1">
      <c r="A293" t="s">
        <v>330</v>
      </c>
    </row>
    <row r="294" spans="1:1">
      <c r="A294" t="s">
        <v>331</v>
      </c>
    </row>
    <row r="295" spans="1:1">
      <c r="A295" t="s">
        <v>332</v>
      </c>
    </row>
    <row r="296" spans="1:1">
      <c r="A296" t="s">
        <v>333</v>
      </c>
    </row>
    <row r="297" spans="1:1">
      <c r="A297" t="s">
        <v>334</v>
      </c>
    </row>
    <row r="298" spans="1:1">
      <c r="A298">
        <f>SUBSTITUTE("set shared profiles spyware Inbound-AS botnet-domains sinkhole ipv4-address {{ SINKHOLE_IPV4 }}", "{{ SINKHOLE_IPV4 }}", 'values'!B20)</f>
        <v>0</v>
      </c>
    </row>
    <row r="299" spans="1:1">
      <c r="A299">
        <f>SUBSTITUTE("set shared profiles spyware Inbound-AS botnet-domains sinkhole ipv6-address {{ SINKHOLE_IPV6 }}", "{{ SINKHOLE_IPV6 }}", 'values'!B21)</f>
        <v>0</v>
      </c>
    </row>
    <row r="300" spans="1:1">
      <c r="A300" t="s">
        <v>335</v>
      </c>
    </row>
    <row r="301" spans="1:1">
      <c r="A301" t="s">
        <v>336</v>
      </c>
    </row>
    <row r="302" spans="1:1">
      <c r="A302" t="s">
        <v>337</v>
      </c>
    </row>
    <row r="303" spans="1:1">
      <c r="A303" t="s">
        <v>338</v>
      </c>
    </row>
    <row r="304" spans="1:1">
      <c r="A304" t="s">
        <v>339</v>
      </c>
    </row>
    <row r="305" spans="1:1">
      <c r="A305" t="s">
        <v>340</v>
      </c>
    </row>
    <row r="306" spans="1:1">
      <c r="A306" t="s">
        <v>341</v>
      </c>
    </row>
    <row r="307" spans="1:1">
      <c r="A307" t="s">
        <v>342</v>
      </c>
    </row>
    <row r="308" spans="1:1">
      <c r="A308" t="s">
        <v>343</v>
      </c>
    </row>
    <row r="309" spans="1:1">
      <c r="A309" t="s">
        <v>344</v>
      </c>
    </row>
    <row r="310" spans="1:1">
      <c r="A310" t="s">
        <v>345</v>
      </c>
    </row>
    <row r="311" spans="1:1">
      <c r="A311" t="s">
        <v>346</v>
      </c>
    </row>
    <row r="312" spans="1:1">
      <c r="A312" t="s">
        <v>347</v>
      </c>
    </row>
    <row r="313" spans="1:1">
      <c r="A313" t="s">
        <v>348</v>
      </c>
    </row>
    <row r="314" spans="1:1">
      <c r="A314" t="s">
        <v>349</v>
      </c>
    </row>
    <row r="315" spans="1:1">
      <c r="A315" t="s">
        <v>350</v>
      </c>
    </row>
    <row r="316" spans="1:1">
      <c r="A316" t="s">
        <v>351</v>
      </c>
    </row>
    <row r="317" spans="1:1">
      <c r="A317" t="s">
        <v>352</v>
      </c>
    </row>
    <row r="318" spans="1:1">
      <c r="A318" t="s">
        <v>353</v>
      </c>
    </row>
    <row r="319" spans="1:1">
      <c r="A319" t="s">
        <v>354</v>
      </c>
    </row>
    <row r="320" spans="1:1">
      <c r="A320" t="s">
        <v>355</v>
      </c>
    </row>
    <row r="321" spans="1:1">
      <c r="A321" t="s">
        <v>356</v>
      </c>
    </row>
    <row r="322" spans="1:1">
      <c r="A322" t="s">
        <v>357</v>
      </c>
    </row>
    <row r="323" spans="1:1">
      <c r="A323" t="s">
        <v>358</v>
      </c>
    </row>
    <row r="324" spans="1:1">
      <c r="A324" t="s">
        <v>359</v>
      </c>
    </row>
    <row r="325" spans="1:1">
      <c r="A325" t="s">
        <v>360</v>
      </c>
    </row>
    <row r="326" spans="1:1">
      <c r="A326" t="s">
        <v>361</v>
      </c>
    </row>
    <row r="327" spans="1:1">
      <c r="A327" t="s">
        <v>362</v>
      </c>
    </row>
    <row r="328" spans="1:1">
      <c r="A328" t="s">
        <v>363</v>
      </c>
    </row>
    <row r="329" spans="1:1">
      <c r="A329" t="s">
        <v>364</v>
      </c>
    </row>
    <row r="330" spans="1:1">
      <c r="A330" t="s">
        <v>365</v>
      </c>
    </row>
    <row r="331" spans="1:1">
      <c r="A331" t="s">
        <v>366</v>
      </c>
    </row>
    <row r="332" spans="1:1">
      <c r="A332" t="s">
        <v>367</v>
      </c>
    </row>
    <row r="333" spans="1:1">
      <c r="A333" t="s">
        <v>368</v>
      </c>
    </row>
    <row r="334" spans="1:1">
      <c r="A334" t="s">
        <v>369</v>
      </c>
    </row>
    <row r="335" spans="1:1">
      <c r="A335" t="s">
        <v>370</v>
      </c>
    </row>
    <row r="336" spans="1:1">
      <c r="A336" t="s">
        <v>371</v>
      </c>
    </row>
    <row r="337" spans="1:1">
      <c r="A337" t="s">
        <v>372</v>
      </c>
    </row>
    <row r="338" spans="1:1">
      <c r="A338" t="s">
        <v>373</v>
      </c>
    </row>
    <row r="339" spans="1:1">
      <c r="A339">
        <f>SUBSTITUTE("set shared profiles spyware Internal-AS botnet-domains sinkhole ipv4-address {{ SINKHOLE_IPV4 }}", "{{ SINKHOLE_IPV4 }}", 'values'!B20)</f>
        <v>0</v>
      </c>
    </row>
    <row r="340" spans="1:1">
      <c r="A340">
        <f>SUBSTITUTE("set shared profiles spyware Internal-AS botnet-domains sinkhole ipv6-address {{ SINKHOLE_IPV6 }}", "{{ SINKHOLE_IPV6 }}", 'values'!B21)</f>
        <v>0</v>
      </c>
    </row>
    <row r="341" spans="1:1">
      <c r="A341" t="s">
        <v>374</v>
      </c>
    </row>
    <row r="342" spans="1:1">
      <c r="A342" t="s">
        <v>375</v>
      </c>
    </row>
    <row r="343" spans="1:1">
      <c r="A343" t="s">
        <v>376</v>
      </c>
    </row>
    <row r="344" spans="1:1">
      <c r="A344" t="s">
        <v>377</v>
      </c>
    </row>
    <row r="345" spans="1:1">
      <c r="A345" t="s">
        <v>378</v>
      </c>
    </row>
    <row r="346" spans="1:1">
      <c r="A346" t="s">
        <v>379</v>
      </c>
    </row>
    <row r="347" spans="1:1">
      <c r="A347" t="s">
        <v>380</v>
      </c>
    </row>
    <row r="348" spans="1:1">
      <c r="A348" t="s">
        <v>381</v>
      </c>
    </row>
    <row r="349" spans="1:1">
      <c r="A349" t="s">
        <v>382</v>
      </c>
    </row>
    <row r="350" spans="1:1">
      <c r="A350" t="s">
        <v>383</v>
      </c>
    </row>
    <row r="351" spans="1:1">
      <c r="A351" t="s">
        <v>384</v>
      </c>
    </row>
    <row r="352" spans="1:1">
      <c r="A352" t="s">
        <v>385</v>
      </c>
    </row>
    <row r="353" spans="1:1">
      <c r="A353" t="s">
        <v>386</v>
      </c>
    </row>
    <row r="354" spans="1:1">
      <c r="A354" t="s">
        <v>387</v>
      </c>
    </row>
    <row r="355" spans="1:1">
      <c r="A355" t="s">
        <v>388</v>
      </c>
    </row>
    <row r="356" spans="1:1">
      <c r="A356" t="s">
        <v>389</v>
      </c>
    </row>
    <row r="357" spans="1:1">
      <c r="A357" t="s">
        <v>390</v>
      </c>
    </row>
    <row r="358" spans="1:1">
      <c r="A358" t="s">
        <v>391</v>
      </c>
    </row>
    <row r="359" spans="1:1">
      <c r="A359" t="s">
        <v>392</v>
      </c>
    </row>
    <row r="360" spans="1:1">
      <c r="A360" t="s">
        <v>393</v>
      </c>
    </row>
    <row r="361" spans="1:1">
      <c r="A361" t="s">
        <v>394</v>
      </c>
    </row>
    <row r="362" spans="1:1">
      <c r="A362" t="s">
        <v>395</v>
      </c>
    </row>
    <row r="363" spans="1:1">
      <c r="A363" t="s">
        <v>396</v>
      </c>
    </row>
    <row r="364" spans="1:1">
      <c r="A364" t="s">
        <v>397</v>
      </c>
    </row>
    <row r="365" spans="1:1">
      <c r="A365" t="s">
        <v>398</v>
      </c>
    </row>
    <row r="366" spans="1:1">
      <c r="A366" t="s">
        <v>399</v>
      </c>
    </row>
    <row r="367" spans="1:1">
      <c r="A367" t="s">
        <v>400</v>
      </c>
    </row>
    <row r="368" spans="1:1">
      <c r="A368" t="s">
        <v>401</v>
      </c>
    </row>
    <row r="369" spans="1:1">
      <c r="A369" t="s">
        <v>402</v>
      </c>
    </row>
    <row r="370" spans="1:1">
      <c r="A370" t="s">
        <v>403</v>
      </c>
    </row>
    <row r="371" spans="1:1">
      <c r="A371" t="s">
        <v>404</v>
      </c>
    </row>
    <row r="372" spans="1:1">
      <c r="A372" t="s">
        <v>405</v>
      </c>
    </row>
    <row r="373" spans="1:1">
      <c r="A373" t="s">
        <v>406</v>
      </c>
    </row>
    <row r="374" spans="1:1">
      <c r="A374" t="s">
        <v>407</v>
      </c>
    </row>
    <row r="375" spans="1:1">
      <c r="A375" t="s">
        <v>408</v>
      </c>
    </row>
    <row r="376" spans="1:1">
      <c r="A376" t="s">
        <v>409</v>
      </c>
    </row>
    <row r="377" spans="1:1">
      <c r="A377" t="s">
        <v>410</v>
      </c>
    </row>
    <row r="378" spans="1:1">
      <c r="A378" t="s">
        <v>411</v>
      </c>
    </row>
    <row r="379" spans="1:1">
      <c r="A379" t="s">
        <v>412</v>
      </c>
    </row>
    <row r="380" spans="1:1">
      <c r="A380">
        <f>SUBSTITUTE("set shared profiles spyware Alert-Only-AS botnet-domains sinkhole ipv4-address {{ SINKHOLE_IPV4 }}", "{{ SINKHOLE_IPV4 }}", 'values'!B20)</f>
        <v>0</v>
      </c>
    </row>
    <row r="381" spans="1:1">
      <c r="A381">
        <f>SUBSTITUTE("set shared profiles spyware Alert-Only-AS botnet-domains sinkhole ipv6-address {{ SINKHOLE_IPV6 }}", "{{ SINKHOLE_IPV6 }}", 'values'!B21)</f>
        <v>0</v>
      </c>
    </row>
    <row r="382" spans="1:1">
      <c r="A382" t="s">
        <v>413</v>
      </c>
    </row>
    <row r="383" spans="1:1">
      <c r="A383" t="s">
        <v>414</v>
      </c>
    </row>
    <row r="384" spans="1:1">
      <c r="A384" t="s">
        <v>415</v>
      </c>
    </row>
    <row r="385" spans="1:1">
      <c r="A385" t="s">
        <v>416</v>
      </c>
    </row>
    <row r="386" spans="1:1">
      <c r="A386" t="s">
        <v>417</v>
      </c>
    </row>
    <row r="387" spans="1:1">
      <c r="A387" t="s">
        <v>418</v>
      </c>
    </row>
    <row r="388" spans="1:1">
      <c r="A388" t="s">
        <v>419</v>
      </c>
    </row>
    <row r="389" spans="1:1">
      <c r="A389" t="s">
        <v>420</v>
      </c>
    </row>
    <row r="390" spans="1:1">
      <c r="A390" t="s">
        <v>421</v>
      </c>
    </row>
    <row r="391" spans="1:1">
      <c r="A391" t="s">
        <v>422</v>
      </c>
    </row>
    <row r="392" spans="1:1">
      <c r="A392" t="s">
        <v>423</v>
      </c>
    </row>
    <row r="393" spans="1:1">
      <c r="A393" t="s">
        <v>424</v>
      </c>
    </row>
    <row r="394" spans="1:1">
      <c r="A394" t="s">
        <v>425</v>
      </c>
    </row>
    <row r="395" spans="1:1">
      <c r="A395" t="s">
        <v>426</v>
      </c>
    </row>
    <row r="396" spans="1:1">
      <c r="A396" t="s">
        <v>427</v>
      </c>
    </row>
    <row r="397" spans="1:1">
      <c r="A397" t="s">
        <v>428</v>
      </c>
    </row>
    <row r="398" spans="1:1">
      <c r="A398" t="s">
        <v>429</v>
      </c>
    </row>
    <row r="399" spans="1:1">
      <c r="A399" t="s">
        <v>430</v>
      </c>
    </row>
    <row r="400" spans="1:1">
      <c r="A400" t="s">
        <v>431</v>
      </c>
    </row>
    <row r="401" spans="1:1">
      <c r="A401" t="s">
        <v>432</v>
      </c>
    </row>
    <row r="402" spans="1:1">
      <c r="A402" t="s">
        <v>433</v>
      </c>
    </row>
    <row r="403" spans="1:1">
      <c r="A403" t="s">
        <v>434</v>
      </c>
    </row>
    <row r="404" spans="1:1">
      <c r="A404" t="s">
        <v>435</v>
      </c>
    </row>
    <row r="405" spans="1:1">
      <c r="A405" t="s">
        <v>436</v>
      </c>
    </row>
    <row r="406" spans="1:1">
      <c r="A406" t="s">
        <v>437</v>
      </c>
    </row>
    <row r="407" spans="1:1">
      <c r="A407" t="s">
        <v>438</v>
      </c>
    </row>
    <row r="408" spans="1:1">
      <c r="A408" t="s">
        <v>439</v>
      </c>
    </row>
    <row r="409" spans="1:1">
      <c r="A409" t="s">
        <v>440</v>
      </c>
    </row>
    <row r="410" spans="1:1">
      <c r="A410" t="s">
        <v>441</v>
      </c>
    </row>
    <row r="411" spans="1:1">
      <c r="A411" t="s">
        <v>442</v>
      </c>
    </row>
    <row r="412" spans="1:1">
      <c r="A412" t="s">
        <v>443</v>
      </c>
    </row>
    <row r="413" spans="1:1">
      <c r="A413" t="s">
        <v>444</v>
      </c>
    </row>
    <row r="414" spans="1:1">
      <c r="A414" t="s">
        <v>445</v>
      </c>
    </row>
    <row r="415" spans="1:1">
      <c r="A415" t="s">
        <v>446</v>
      </c>
    </row>
    <row r="417" spans="1:1">
      <c r="A417" t="s">
        <v>447</v>
      </c>
    </row>
    <row r="418" spans="1:1">
      <c r="A418" t="s">
        <v>448</v>
      </c>
    </row>
    <row r="419" spans="1:1">
      <c r="A419" t="s">
        <v>449</v>
      </c>
    </row>
    <row r="420" spans="1:1">
      <c r="A420" t="s">
        <v>450</v>
      </c>
    </row>
    <row r="421" spans="1:1">
      <c r="A421" t="s">
        <v>451</v>
      </c>
    </row>
    <row r="422" spans="1:1">
      <c r="A422" t="s">
        <v>452</v>
      </c>
    </row>
    <row r="423" spans="1:1">
      <c r="A423" t="s">
        <v>453</v>
      </c>
    </row>
    <row r="424" spans="1:1">
      <c r="A424" t="s">
        <v>454</v>
      </c>
    </row>
    <row r="425" spans="1:1">
      <c r="A425" t="s">
        <v>455</v>
      </c>
    </row>
    <row r="426" spans="1:1">
      <c r="A426" t="s">
        <v>456</v>
      </c>
    </row>
    <row r="427" spans="1:1">
      <c r="A427" t="s">
        <v>457</v>
      </c>
    </row>
    <row r="428" spans="1:1">
      <c r="A428" t="s">
        <v>458</v>
      </c>
    </row>
    <row r="429" spans="1:1">
      <c r="A429" t="s">
        <v>459</v>
      </c>
    </row>
    <row r="430" spans="1:1">
      <c r="A430" t="s">
        <v>460</v>
      </c>
    </row>
    <row r="431" spans="1:1">
      <c r="A431" t="s">
        <v>461</v>
      </c>
    </row>
    <row r="432" spans="1:1">
      <c r="A432" t="s">
        <v>462</v>
      </c>
    </row>
    <row r="433" spans="1:1">
      <c r="A433" t="s">
        <v>463</v>
      </c>
    </row>
    <row r="434" spans="1:1">
      <c r="A434" t="s">
        <v>464</v>
      </c>
    </row>
    <row r="435" spans="1:1">
      <c r="A435" t="s">
        <v>465</v>
      </c>
    </row>
    <row r="436" spans="1:1">
      <c r="A436" t="s">
        <v>466</v>
      </c>
    </row>
    <row r="437" spans="1:1">
      <c r="A437" t="s">
        <v>467</v>
      </c>
    </row>
    <row r="438" spans="1:1">
      <c r="A438" t="s">
        <v>468</v>
      </c>
    </row>
    <row r="439" spans="1:1">
      <c r="A439" t="s">
        <v>469</v>
      </c>
    </row>
    <row r="440" spans="1:1">
      <c r="A440" t="s">
        <v>470</v>
      </c>
    </row>
    <row r="441" spans="1:1">
      <c r="A441" t="s">
        <v>471</v>
      </c>
    </row>
    <row r="442" spans="1:1">
      <c r="A442" t="s">
        <v>472</v>
      </c>
    </row>
    <row r="443" spans="1:1">
      <c r="A443" t="s">
        <v>473</v>
      </c>
    </row>
    <row r="444" spans="1:1">
      <c r="A444" t="s">
        <v>474</v>
      </c>
    </row>
    <row r="445" spans="1:1">
      <c r="A445" t="s">
        <v>475</v>
      </c>
    </row>
    <row r="446" spans="1:1">
      <c r="A446" t="s">
        <v>476</v>
      </c>
    </row>
    <row r="447" spans="1:1">
      <c r="A447" t="s">
        <v>477</v>
      </c>
    </row>
    <row r="448" spans="1:1">
      <c r="A448" t="s">
        <v>478</v>
      </c>
    </row>
    <row r="449" spans="1:1">
      <c r="A449" t="s">
        <v>479</v>
      </c>
    </row>
    <row r="450" spans="1:1">
      <c r="A450" t="s">
        <v>480</v>
      </c>
    </row>
    <row r="451" spans="1:1">
      <c r="A451" t="s">
        <v>481</v>
      </c>
    </row>
    <row r="452" spans="1:1">
      <c r="A452" t="s">
        <v>482</v>
      </c>
    </row>
    <row r="453" spans="1:1">
      <c r="A453" t="s">
        <v>483</v>
      </c>
    </row>
    <row r="454" spans="1:1">
      <c r="A454" t="s">
        <v>484</v>
      </c>
    </row>
    <row r="455" spans="1:1">
      <c r="A455" t="s">
        <v>485</v>
      </c>
    </row>
    <row r="456" spans="1:1">
      <c r="A456" t="s">
        <v>486</v>
      </c>
    </row>
    <row r="457" spans="1:1">
      <c r="A457" t="s">
        <v>487</v>
      </c>
    </row>
    <row r="458" spans="1:1">
      <c r="A458" t="s">
        <v>488</v>
      </c>
    </row>
    <row r="459" spans="1:1">
      <c r="A459" t="s">
        <v>489</v>
      </c>
    </row>
    <row r="460" spans="1:1">
      <c r="A460" t="s">
        <v>490</v>
      </c>
    </row>
    <row r="461" spans="1:1">
      <c r="A461" t="s">
        <v>491</v>
      </c>
    </row>
    <row r="462" spans="1:1">
      <c r="A462" t="s">
        <v>492</v>
      </c>
    </row>
    <row r="463" spans="1:1">
      <c r="A463" t="s">
        <v>493</v>
      </c>
    </row>
    <row r="464" spans="1:1">
      <c r="A464" t="s">
        <v>494</v>
      </c>
    </row>
    <row r="465" spans="1:1">
      <c r="A465" t="s">
        <v>495</v>
      </c>
    </row>
    <row r="466" spans="1:1">
      <c r="A466" t="s">
        <v>496</v>
      </c>
    </row>
    <row r="467" spans="1:1">
      <c r="A467" t="s">
        <v>497</v>
      </c>
    </row>
    <row r="468" spans="1:1">
      <c r="A468" t="s">
        <v>498</v>
      </c>
    </row>
    <row r="469" spans="1:1">
      <c r="A469" t="s">
        <v>499</v>
      </c>
    </row>
    <row r="470" spans="1:1">
      <c r="A470" t="s">
        <v>500</v>
      </c>
    </row>
    <row r="471" spans="1:1">
      <c r="A471" t="s">
        <v>501</v>
      </c>
    </row>
    <row r="472" spans="1:1">
      <c r="A472" t="s">
        <v>502</v>
      </c>
    </row>
    <row r="473" spans="1:1">
      <c r="A473" t="s">
        <v>503</v>
      </c>
    </row>
    <row r="474" spans="1:1">
      <c r="A474" t="s">
        <v>504</v>
      </c>
    </row>
    <row r="475" spans="1:1">
      <c r="A475" t="s">
        <v>505</v>
      </c>
    </row>
    <row r="476" spans="1:1">
      <c r="A476" t="s">
        <v>506</v>
      </c>
    </row>
    <row r="477" spans="1:1">
      <c r="A477" t="s">
        <v>507</v>
      </c>
    </row>
    <row r="478" spans="1:1">
      <c r="A478" t="s">
        <v>508</v>
      </c>
    </row>
    <row r="479" spans="1:1">
      <c r="A479" t="s">
        <v>509</v>
      </c>
    </row>
    <row r="480" spans="1:1">
      <c r="A480" t="s">
        <v>510</v>
      </c>
    </row>
    <row r="481" spans="1:1">
      <c r="A481" t="s">
        <v>511</v>
      </c>
    </row>
    <row r="482" spans="1:1">
      <c r="A482" t="s">
        <v>512</v>
      </c>
    </row>
    <row r="483" spans="1:1">
      <c r="A483" t="s">
        <v>513</v>
      </c>
    </row>
    <row r="484" spans="1:1">
      <c r="A484" t="s">
        <v>514</v>
      </c>
    </row>
    <row r="485" spans="1:1">
      <c r="A485" t="s">
        <v>515</v>
      </c>
    </row>
    <row r="486" spans="1:1">
      <c r="A486" t="s">
        <v>516</v>
      </c>
    </row>
    <row r="487" spans="1:1">
      <c r="A487" t="s">
        <v>517</v>
      </c>
    </row>
    <row r="488" spans="1:1">
      <c r="A488" t="s">
        <v>518</v>
      </c>
    </row>
    <row r="489" spans="1:1">
      <c r="A489" t="s">
        <v>519</v>
      </c>
    </row>
    <row r="490" spans="1:1">
      <c r="A490" t="s">
        <v>520</v>
      </c>
    </row>
    <row r="491" spans="1:1">
      <c r="A491" t="s">
        <v>521</v>
      </c>
    </row>
    <row r="492" spans="1:1">
      <c r="A492" t="s">
        <v>522</v>
      </c>
    </row>
    <row r="493" spans="1:1">
      <c r="A493" t="s">
        <v>523</v>
      </c>
    </row>
    <row r="494" spans="1:1">
      <c r="A494" t="s">
        <v>524</v>
      </c>
    </row>
    <row r="495" spans="1:1">
      <c r="A495" t="s">
        <v>525</v>
      </c>
    </row>
    <row r="496" spans="1:1">
      <c r="A496" t="s">
        <v>526</v>
      </c>
    </row>
    <row r="497" spans="1:1">
      <c r="A497" t="s">
        <v>527</v>
      </c>
    </row>
    <row r="498" spans="1:1">
      <c r="A498" t="s">
        <v>528</v>
      </c>
    </row>
    <row r="499" spans="1:1">
      <c r="A499" t="s">
        <v>529</v>
      </c>
    </row>
    <row r="500" spans="1:1">
      <c r="A500" t="s">
        <v>530</v>
      </c>
    </row>
    <row r="501" spans="1:1">
      <c r="A501" t="s">
        <v>531</v>
      </c>
    </row>
    <row r="502" spans="1:1">
      <c r="A502" t="s">
        <v>532</v>
      </c>
    </row>
    <row r="503" spans="1:1">
      <c r="A503" t="s">
        <v>533</v>
      </c>
    </row>
    <row r="505" spans="1:1">
      <c r="A505" t="s">
        <v>534</v>
      </c>
    </row>
    <row r="506" spans="1:1">
      <c r="A506" t="s">
        <v>535</v>
      </c>
    </row>
    <row r="507" spans="1:1">
      <c r="A507" t="s">
        <v>536</v>
      </c>
    </row>
    <row r="508" spans="1:1">
      <c r="A508" t="s">
        <v>537</v>
      </c>
    </row>
    <row r="509" spans="1:1">
      <c r="A509" t="s">
        <v>538</v>
      </c>
    </row>
    <row r="510" spans="1:1">
      <c r="A510" t="s">
        <v>539</v>
      </c>
    </row>
    <row r="511" spans="1:1">
      <c r="A511" t="s">
        <v>540</v>
      </c>
    </row>
    <row r="512" spans="1:1">
      <c r="A512" t="s">
        <v>541</v>
      </c>
    </row>
    <row r="513" spans="1:1">
      <c r="A513" t="s">
        <v>542</v>
      </c>
    </row>
    <row r="514" spans="1:1">
      <c r="A514" t="s">
        <v>543</v>
      </c>
    </row>
    <row r="515" spans="1:1">
      <c r="A515" t="s">
        <v>544</v>
      </c>
    </row>
    <row r="516" spans="1:1">
      <c r="A516" t="s">
        <v>545</v>
      </c>
    </row>
    <row r="517" spans="1:1">
      <c r="A517" t="s">
        <v>546</v>
      </c>
    </row>
    <row r="518" spans="1:1">
      <c r="A518" t="s">
        <v>547</v>
      </c>
    </row>
    <row r="519" spans="1:1">
      <c r="A519" t="s">
        <v>548</v>
      </c>
    </row>
    <row r="520" spans="1:1">
      <c r="A520" t="s">
        <v>549</v>
      </c>
    </row>
    <row r="521" spans="1:1">
      <c r="A521" t="s">
        <v>550</v>
      </c>
    </row>
    <row r="522" spans="1:1">
      <c r="A522" t="s">
        <v>551</v>
      </c>
    </row>
    <row r="523" spans="1:1">
      <c r="A523" t="s">
        <v>552</v>
      </c>
    </row>
    <row r="524" spans="1:1">
      <c r="A524" t="s">
        <v>553</v>
      </c>
    </row>
    <row r="525" spans="1:1">
      <c r="A525" t="s">
        <v>554</v>
      </c>
    </row>
    <row r="526" spans="1:1">
      <c r="A526" t="s">
        <v>555</v>
      </c>
    </row>
    <row r="527" spans="1:1">
      <c r="A527" t="s">
        <v>556</v>
      </c>
    </row>
    <row r="528" spans="1:1">
      <c r="A528" t="s">
        <v>557</v>
      </c>
    </row>
    <row r="529" spans="1:1">
      <c r="A529" t="s">
        <v>558</v>
      </c>
    </row>
    <row r="530" spans="1:1">
      <c r="A530" t="s">
        <v>559</v>
      </c>
    </row>
    <row r="531" spans="1:1">
      <c r="A531" t="s">
        <v>560</v>
      </c>
    </row>
    <row r="532" spans="1:1">
      <c r="A532" t="s">
        <v>561</v>
      </c>
    </row>
    <row r="533" spans="1:1">
      <c r="A533" t="s">
        <v>562</v>
      </c>
    </row>
    <row r="534" spans="1:1">
      <c r="A534" t="s">
        <v>563</v>
      </c>
    </row>
    <row r="535" spans="1:1">
      <c r="A535" t="s">
        <v>564</v>
      </c>
    </row>
    <row r="536" spans="1:1">
      <c r="A536" t="s">
        <v>565</v>
      </c>
    </row>
    <row r="537" spans="1:1">
      <c r="A537" t="s">
        <v>566</v>
      </c>
    </row>
    <row r="538" spans="1:1">
      <c r="A538" t="s">
        <v>567</v>
      </c>
    </row>
    <row r="539" spans="1:1">
      <c r="A539" t="s">
        <v>568</v>
      </c>
    </row>
    <row r="540" spans="1:1">
      <c r="A540" t="s">
        <v>569</v>
      </c>
    </row>
    <row r="541" spans="1:1">
      <c r="A541" t="s">
        <v>570</v>
      </c>
    </row>
    <row r="542" spans="1:1">
      <c r="A542" t="s">
        <v>571</v>
      </c>
    </row>
    <row r="543" spans="1:1">
      <c r="A543" t="s">
        <v>572</v>
      </c>
    </row>
    <row r="545" spans="1:1">
      <c r="A545" t="s">
        <v>573</v>
      </c>
    </row>
    <row r="546" spans="1:1">
      <c r="A546" t="s">
        <v>574</v>
      </c>
    </row>
    <row r="547" spans="1:1">
      <c r="A547" t="s">
        <v>575</v>
      </c>
    </row>
    <row r="548" spans="1:1">
      <c r="A548" t="s">
        <v>576</v>
      </c>
    </row>
    <row r="549" spans="1:1">
      <c r="A549" t="s">
        <v>577</v>
      </c>
    </row>
    <row r="550" spans="1:1">
      <c r="A550" t="s">
        <v>578</v>
      </c>
    </row>
    <row r="551" spans="1:1">
      <c r="A551" t="s">
        <v>579</v>
      </c>
    </row>
    <row r="552" spans="1:1">
      <c r="A552" t="s">
        <v>580</v>
      </c>
    </row>
    <row r="553" spans="1:1">
      <c r="A553" t="s">
        <v>581</v>
      </c>
    </row>
    <row r="554" spans="1:1">
      <c r="A554" t="s">
        <v>582</v>
      </c>
    </row>
    <row r="555" spans="1:1">
      <c r="A555" t="s">
        <v>583</v>
      </c>
    </row>
    <row r="556" spans="1:1">
      <c r="A556" t="s">
        <v>584</v>
      </c>
    </row>
    <row r="557" spans="1:1">
      <c r="A557" t="s">
        <v>585</v>
      </c>
    </row>
    <row r="558" spans="1:1">
      <c r="A558" t="s">
        <v>586</v>
      </c>
    </row>
    <row r="559" spans="1:1">
      <c r="A559" t="s">
        <v>587</v>
      </c>
    </row>
    <row r="560" spans="1:1">
      <c r="A560" t="s">
        <v>588</v>
      </c>
    </row>
    <row r="561" spans="1:1">
      <c r="A561" t="s">
        <v>589</v>
      </c>
    </row>
    <row r="562" spans="1:1">
      <c r="A562" t="s">
        <v>590</v>
      </c>
    </row>
    <row r="563" spans="1:1">
      <c r="A563" t="s">
        <v>591</v>
      </c>
    </row>
    <row r="564" spans="1:1">
      <c r="A564" t="s">
        <v>592</v>
      </c>
    </row>
    <row r="565" spans="1:1">
      <c r="A565" t="s">
        <v>593</v>
      </c>
    </row>
    <row r="566" spans="1:1">
      <c r="A566" t="s">
        <v>594</v>
      </c>
    </row>
    <row r="567" spans="1:1">
      <c r="A567" t="s">
        <v>595</v>
      </c>
    </row>
    <row r="568" spans="1:1">
      <c r="A568" t="s">
        <v>596</v>
      </c>
    </row>
    <row r="569" spans="1:1">
      <c r="A569" t="s">
        <v>597</v>
      </c>
    </row>
    <row r="570" spans="1:1">
      <c r="A570" t="s">
        <v>598</v>
      </c>
    </row>
    <row r="571" spans="1:1">
      <c r="A571" t="s">
        <v>599</v>
      </c>
    </row>
    <row r="572" spans="1:1">
      <c r="A572" t="s">
        <v>600</v>
      </c>
    </row>
    <row r="573" spans="1:1">
      <c r="A573" t="s">
        <v>601</v>
      </c>
    </row>
    <row r="575" spans="1:1">
      <c r="A575" t="s">
        <v>602</v>
      </c>
    </row>
    <row r="576" spans="1:1">
      <c r="A576" t="s">
        <v>603</v>
      </c>
    </row>
    <row r="577" spans="1:1">
      <c r="A577" t="s">
        <v>604</v>
      </c>
    </row>
    <row r="578" spans="1:1">
      <c r="A578" t="s">
        <v>605</v>
      </c>
    </row>
    <row r="579" spans="1:1">
      <c r="A579" t="s">
        <v>606</v>
      </c>
    </row>
    <row r="580" spans="1:1">
      <c r="A580" t="s">
        <v>607</v>
      </c>
    </row>
    <row r="581" spans="1:1">
      <c r="A581" t="s">
        <v>608</v>
      </c>
    </row>
    <row r="582" spans="1:1">
      <c r="A582" t="s">
        <v>609</v>
      </c>
    </row>
    <row r="583" spans="1:1">
      <c r="A583" t="s">
        <v>610</v>
      </c>
    </row>
    <row r="584" spans="1:1">
      <c r="A584" t="s">
        <v>611</v>
      </c>
    </row>
    <row r="585" spans="1:1">
      <c r="A585" t="s">
        <v>612</v>
      </c>
    </row>
    <row r="586" spans="1:1">
      <c r="A586" t="s">
        <v>613</v>
      </c>
    </row>
    <row r="587" spans="1:1">
      <c r="A587" t="s">
        <v>614</v>
      </c>
    </row>
    <row r="588" spans="1:1">
      <c r="A588" t="s">
        <v>615</v>
      </c>
    </row>
    <row r="589" spans="1:1">
      <c r="A589" t="s">
        <v>616</v>
      </c>
    </row>
    <row r="590" spans="1:1">
      <c r="A590" t="s">
        <v>617</v>
      </c>
    </row>
    <row r="591" spans="1:1">
      <c r="A591" t="s">
        <v>618</v>
      </c>
    </row>
    <row r="592" spans="1:1">
      <c r="A592" t="s">
        <v>619</v>
      </c>
    </row>
    <row r="593" spans="1:1">
      <c r="A593" t="s">
        <v>620</v>
      </c>
    </row>
    <row r="594" spans="1:1">
      <c r="A594" t="s">
        <v>621</v>
      </c>
    </row>
    <row r="595" spans="1:1">
      <c r="A595" t="s">
        <v>622</v>
      </c>
    </row>
    <row r="596" spans="1:1">
      <c r="A596" t="s">
        <v>623</v>
      </c>
    </row>
    <row r="597" spans="1:1">
      <c r="A597" t="s">
        <v>624</v>
      </c>
    </row>
    <row r="598" spans="1:1">
      <c r="A598" t="s">
        <v>625</v>
      </c>
    </row>
    <row r="599" spans="1:1">
      <c r="A599" t="s">
        <v>626</v>
      </c>
    </row>
    <row r="600" spans="1:1">
      <c r="A600" t="s">
        <v>627</v>
      </c>
    </row>
    <row r="601" spans="1:1">
      <c r="A601" t="s">
        <v>628</v>
      </c>
    </row>
    <row r="602" spans="1:1">
      <c r="A602" t="s">
        <v>629</v>
      </c>
    </row>
    <row r="603" spans="1:1">
      <c r="A603" t="s">
        <v>630</v>
      </c>
    </row>
    <row r="604" spans="1:1">
      <c r="A604" t="s">
        <v>631</v>
      </c>
    </row>
    <row r="605" spans="1:1">
      <c r="A605" t="s">
        <v>632</v>
      </c>
    </row>
    <row r="606" spans="1:1">
      <c r="A606" t="s">
        <v>633</v>
      </c>
    </row>
    <row r="607" spans="1:1">
      <c r="A607" t="s">
        <v>634</v>
      </c>
    </row>
    <row r="608" spans="1:1">
      <c r="A608" t="s">
        <v>635</v>
      </c>
    </row>
    <row r="609" spans="1:1">
      <c r="A609" t="s">
        <v>636</v>
      </c>
    </row>
    <row r="610" spans="1:1">
      <c r="A610" t="s">
        <v>637</v>
      </c>
    </row>
    <row r="611" spans="1:1">
      <c r="A611" t="s">
        <v>638</v>
      </c>
    </row>
    <row r="612" spans="1:1">
      <c r="A612" t="s">
        <v>639</v>
      </c>
    </row>
    <row r="613" spans="1:1">
      <c r="A613" t="s">
        <v>640</v>
      </c>
    </row>
    <row r="614" spans="1:1">
      <c r="A614" t="s">
        <v>641</v>
      </c>
    </row>
    <row r="615" spans="1:1">
      <c r="A615" t="s">
        <v>642</v>
      </c>
    </row>
    <row r="616" spans="1:1">
      <c r="A616" t="s">
        <v>643</v>
      </c>
    </row>
    <row r="617" spans="1:1">
      <c r="A617" t="s">
        <v>644</v>
      </c>
    </row>
    <row r="618" spans="1:1">
      <c r="A618" t="s">
        <v>645</v>
      </c>
    </row>
    <row r="619" spans="1:1">
      <c r="A619" t="s">
        <v>646</v>
      </c>
    </row>
    <row r="620" spans="1:1">
      <c r="A620" t="s">
        <v>647</v>
      </c>
    </row>
    <row r="621" spans="1:1">
      <c r="A621" t="s">
        <v>648</v>
      </c>
    </row>
    <row r="622" spans="1:1">
      <c r="A622" t="s">
        <v>649</v>
      </c>
    </row>
    <row r="623" spans="1:1">
      <c r="A623" t="s">
        <v>650</v>
      </c>
    </row>
    <row r="625" spans="1:1">
      <c r="A625" t="s">
        <v>651</v>
      </c>
    </row>
    <row r="626" spans="1:1">
      <c r="A626" t="s">
        <v>652</v>
      </c>
    </row>
    <row r="627" spans="1:1">
      <c r="A627" t="s">
        <v>653</v>
      </c>
    </row>
    <row r="628" spans="1:1">
      <c r="A628" t="s">
        <v>654</v>
      </c>
    </row>
    <row r="629" spans="1:1">
      <c r="A629">
        <f>SUBSTITUTE("set template iron-skillet config mgt-config users {{ ADMINISTRATOR_USERNAME }} phash $1$GmGy8oJJ$V75cNdSRDx0V78yJqXZ111", "{{ ADMINISTRATOR_USERNAME }}", 'values'!B17)</f>
        <v>0</v>
      </c>
    </row>
    <row r="630" spans="1:1">
      <c r="A630">
        <f>SUBSTITUTE("set template iron-skillet config mgt-config users {{ ADMINISTRATOR_USERNAME }} permissions role-based superuser yes", "{{ ADMINISTRATOR_USERNAME }}", 'values'!B17)</f>
        <v>0</v>
      </c>
    </row>
    <row r="631" spans="1:1">
      <c r="A631" t="s">
        <v>655</v>
      </c>
    </row>
    <row r="632" spans="1:1">
      <c r="A632" t="s">
        <v>656</v>
      </c>
    </row>
    <row r="633" spans="1:1">
      <c r="A633" t="s">
        <v>657</v>
      </c>
    </row>
    <row r="634" spans="1:1">
      <c r="A634" t="s">
        <v>658</v>
      </c>
    </row>
    <row r="635" spans="1:1">
      <c r="A635" t="s">
        <v>659</v>
      </c>
    </row>
    <row r="636" spans="1:1">
      <c r="A636" t="s">
        <v>660</v>
      </c>
    </row>
    <row r="637" spans="1:1">
      <c r="A637" t="s">
        <v>661</v>
      </c>
    </row>
    <row r="638" spans="1:1">
      <c r="A638" t="s">
        <v>662</v>
      </c>
    </row>
    <row r="639" spans="1:1">
      <c r="A639" t="s">
        <v>663</v>
      </c>
    </row>
    <row r="640" spans="1:1">
      <c r="A640" t="s">
        <v>664</v>
      </c>
    </row>
    <row r="641" spans="1:1">
      <c r="A641" t="s">
        <v>665</v>
      </c>
    </row>
    <row r="642" spans="1:1">
      <c r="A642" t="s">
        <v>666</v>
      </c>
    </row>
    <row r="643" spans="1:1">
      <c r="A643" t="s">
        <v>667</v>
      </c>
    </row>
    <row r="644" spans="1:1">
      <c r="A644" t="s">
        <v>668</v>
      </c>
    </row>
    <row r="645" spans="1:1">
      <c r="A645" t="s">
        <v>669</v>
      </c>
    </row>
    <row r="646" spans="1:1">
      <c r="A646" t="s">
        <v>670</v>
      </c>
    </row>
    <row r="647" spans="1:1">
      <c r="A647" t="s">
        <v>671</v>
      </c>
    </row>
    <row r="648" spans="1:1">
      <c r="A648" t="s">
        <v>672</v>
      </c>
    </row>
    <row r="649" spans="1:1">
      <c r="A649" t="s">
        <v>673</v>
      </c>
    </row>
    <row r="650" spans="1:1">
      <c r="A650" t="s">
        <v>674</v>
      </c>
    </row>
    <row r="651" spans="1:1">
      <c r="A651">
        <f>SUBSTITUTE("set template iron-skillet config deviceconfig system dns-setting servers primary {{ DNS_1 }}", "{{ DNS_1 }}", 'values'!B18)</f>
        <v>0</v>
      </c>
    </row>
    <row r="652" spans="1:1">
      <c r="A652">
        <f>SUBSTITUTE("set template iron-skillet config deviceconfig system dns-setting servers secondary {{ DNS_2 }}", "{{ DNS_2 }}", 'values'!B19)</f>
        <v>0</v>
      </c>
    </row>
    <row r="653" spans="1:1">
      <c r="A653">
        <f>SUBSTITUTE("set template iron-skillet config deviceconfig system ntp-servers primary-ntp-server ntp-server-address {{ NTP_1 }}", "{{ NTP_1 }}", 'values'!B15)</f>
        <v>0</v>
      </c>
    </row>
    <row r="654" spans="1:1">
      <c r="A654">
        <f>SUBSTITUTE("set template iron-skillet config deviceconfig system ntp-servers secondary-ntp-server ntp-server-address {{ NTP_2 }}", "{{ NTP_2 }}", 'values'!B16)</f>
        <v>0</v>
      </c>
    </row>
    <row r="655" spans="1:1">
      <c r="A655" t="s">
        <v>675</v>
      </c>
    </row>
    <row r="656" spans="1:1">
      <c r="A656" t="s">
        <v>676</v>
      </c>
    </row>
    <row r="657" spans="1:1">
      <c r="A657" t="s">
        <v>677</v>
      </c>
    </row>
    <row r="658" spans="1:1">
      <c r="A658" t="s">
        <v>678</v>
      </c>
    </row>
    <row r="659" spans="1:1">
      <c r="A659" t="s">
        <v>679</v>
      </c>
    </row>
    <row r="660" spans="1:1">
      <c r="A660" t="s">
        <v>680</v>
      </c>
    </row>
    <row r="661" spans="1:1">
      <c r="A661" t="s">
        <v>681</v>
      </c>
    </row>
    <row r="662" spans="1:1">
      <c r="A662" t="s">
        <v>682</v>
      </c>
    </row>
    <row r="663" spans="1:1">
      <c r="A663" t="s">
        <v>683</v>
      </c>
    </row>
    <row r="664" spans="1:1">
      <c r="A664" t="s">
        <v>684</v>
      </c>
    </row>
    <row r="665" spans="1:1">
      <c r="A665" t="s">
        <v>685</v>
      </c>
    </row>
    <row r="666" spans="1:1">
      <c r="A666" t="s">
        <v>686</v>
      </c>
    </row>
    <row r="667" spans="1:1">
      <c r="A667" t="s">
        <v>687</v>
      </c>
    </row>
    <row r="668" spans="1:1">
      <c r="A668" t="s">
        <v>688</v>
      </c>
    </row>
    <row r="669" spans="1:1">
      <c r="A669" t="s">
        <v>689</v>
      </c>
    </row>
    <row r="670" spans="1:1">
      <c r="A670" t="s">
        <v>690</v>
      </c>
    </row>
    <row r="671" spans="1:1">
      <c r="A671" t="s">
        <v>691</v>
      </c>
    </row>
    <row r="672" spans="1:1">
      <c r="A672" t="s">
        <v>692</v>
      </c>
    </row>
    <row r="673" spans="1:1">
      <c r="A673" t="s">
        <v>693</v>
      </c>
    </row>
    <row r="674" spans="1:1">
      <c r="A674" t="s">
        <v>694</v>
      </c>
    </row>
    <row r="675" spans="1:1">
      <c r="A675" t="s">
        <v>695</v>
      </c>
    </row>
    <row r="676" spans="1:1">
      <c r="A676" t="s">
        <v>696</v>
      </c>
    </row>
    <row r="677" spans="1:1">
      <c r="A677" t="s">
        <v>697</v>
      </c>
    </row>
    <row r="678" spans="1:1">
      <c r="A678" t="s">
        <v>698</v>
      </c>
    </row>
    <row r="679" spans="1:1">
      <c r="A679" t="s">
        <v>699</v>
      </c>
    </row>
    <row r="680" spans="1:1">
      <c r="A680" t="s">
        <v>700</v>
      </c>
    </row>
    <row r="681" spans="1:1">
      <c r="A681" t="s">
        <v>701</v>
      </c>
    </row>
    <row r="682" spans="1:1">
      <c r="A682" t="s">
        <v>702</v>
      </c>
    </row>
    <row r="683" spans="1:1">
      <c r="A683" t="s">
        <v>703</v>
      </c>
    </row>
    <row r="684" spans="1:1">
      <c r="A684" t="s">
        <v>704</v>
      </c>
    </row>
    <row r="685" spans="1:1">
      <c r="A685" t="s">
        <v>705</v>
      </c>
    </row>
    <row r="686" spans="1:1">
      <c r="A686" t="s">
        <v>706</v>
      </c>
    </row>
    <row r="687" spans="1:1">
      <c r="A687" t="s">
        <v>707</v>
      </c>
    </row>
    <row r="688" spans="1:1">
      <c r="A688" t="s">
        <v>708</v>
      </c>
    </row>
    <row r="689" spans="1:1">
      <c r="A689" t="s">
        <v>709</v>
      </c>
    </row>
    <row r="690" spans="1:1">
      <c r="A690" t="s">
        <v>710</v>
      </c>
    </row>
    <row r="691" spans="1:1">
      <c r="A691" t="s">
        <v>711</v>
      </c>
    </row>
    <row r="692" spans="1:1">
      <c r="A692" t="s">
        <v>712</v>
      </c>
    </row>
    <row r="693" spans="1:1">
      <c r="A693" t="s">
        <v>713</v>
      </c>
    </row>
    <row r="694" spans="1:1">
      <c r="A694" t="s">
        <v>714</v>
      </c>
    </row>
    <row r="695" spans="1:1">
      <c r="A695" t="s">
        <v>715</v>
      </c>
    </row>
    <row r="696" spans="1:1">
      <c r="A696" t="s">
        <v>716</v>
      </c>
    </row>
    <row r="697" spans="1:1">
      <c r="A697" t="s">
        <v>717</v>
      </c>
    </row>
    <row r="698" spans="1:1">
      <c r="A698" t="s">
        <v>718</v>
      </c>
    </row>
    <row r="699" spans="1:1">
      <c r="A699" t="s">
        <v>719</v>
      </c>
    </row>
    <row r="700" spans="1:1">
      <c r="A700" t="s">
        <v>720</v>
      </c>
    </row>
    <row r="701" spans="1:1">
      <c r="A701" t="s">
        <v>721</v>
      </c>
    </row>
    <row r="702" spans="1:1">
      <c r="A702" t="s">
        <v>722</v>
      </c>
    </row>
    <row r="703" spans="1:1">
      <c r="A703" t="s">
        <v>723</v>
      </c>
    </row>
    <row r="704" spans="1:1">
      <c r="A704" t="s">
        <v>724</v>
      </c>
    </row>
    <row r="705" spans="1:1">
      <c r="A705" t="s">
        <v>725</v>
      </c>
    </row>
    <row r="706" spans="1:1">
      <c r="A706" t="s">
        <v>726</v>
      </c>
    </row>
    <row r="707" spans="1:1">
      <c r="A707" t="s">
        <v>727</v>
      </c>
    </row>
    <row r="708" spans="1:1">
      <c r="A708" t="s">
        <v>728</v>
      </c>
    </row>
    <row r="709" spans="1:1">
      <c r="A709" t="s">
        <v>729</v>
      </c>
    </row>
    <row r="710" spans="1:1">
      <c r="A710" t="s">
        <v>730</v>
      </c>
    </row>
    <row r="711" spans="1:1">
      <c r="A711" t="s">
        <v>731</v>
      </c>
    </row>
    <row r="712" spans="1:1">
      <c r="A712" t="s">
        <v>732</v>
      </c>
    </row>
    <row r="713" spans="1:1">
      <c r="A713" t="s">
        <v>733</v>
      </c>
    </row>
    <row r="714" spans="1:1">
      <c r="A714" t="s">
        <v>734</v>
      </c>
    </row>
    <row r="715" spans="1:1">
      <c r="A715" t="s">
        <v>735</v>
      </c>
    </row>
    <row r="716" spans="1:1">
      <c r="A716" t="s">
        <v>736</v>
      </c>
    </row>
    <row r="717" spans="1:1">
      <c r="A717" t="s">
        <v>737</v>
      </c>
    </row>
    <row r="718" spans="1:1">
      <c r="A718" t="s">
        <v>738</v>
      </c>
    </row>
    <row r="719" spans="1:1">
      <c r="A719" t="s">
        <v>739</v>
      </c>
    </row>
    <row r="720" spans="1:1">
      <c r="A720" t="s">
        <v>740</v>
      </c>
    </row>
    <row r="721" spans="1:1">
      <c r="A721" t="s">
        <v>741</v>
      </c>
    </row>
    <row r="722" spans="1:1">
      <c r="A722" t="s">
        <v>742</v>
      </c>
    </row>
    <row r="723" spans="1:1">
      <c r="A723" t="s">
        <v>743</v>
      </c>
    </row>
    <row r="724" spans="1:1">
      <c r="A724" t="s">
        <v>744</v>
      </c>
    </row>
    <row r="725" spans="1:1">
      <c r="A725" t="s">
        <v>745</v>
      </c>
    </row>
    <row r="726" spans="1:1">
      <c r="A726" t="s">
        <v>746</v>
      </c>
    </row>
    <row r="727" spans="1:1">
      <c r="A727" t="s">
        <v>747</v>
      </c>
    </row>
    <row r="728" spans="1:1">
      <c r="A728" t="s">
        <v>748</v>
      </c>
    </row>
    <row r="729" spans="1:1">
      <c r="A729" t="s">
        <v>749</v>
      </c>
    </row>
    <row r="730" spans="1:1">
      <c r="A730" t="s">
        <v>750</v>
      </c>
    </row>
    <row r="732" spans="1:1">
      <c r="A732" t="s">
        <v>751</v>
      </c>
    </row>
    <row r="733" spans="1:1">
      <c r="A733" t="s">
        <v>752</v>
      </c>
    </row>
    <row r="734" spans="1:1">
      <c r="A734" t="s">
        <v>753</v>
      </c>
    </row>
    <row r="735" spans="1:1">
      <c r="A735" t="s">
        <v>754</v>
      </c>
    </row>
    <row r="736" spans="1:1">
      <c r="A736" t="s">
        <v>755</v>
      </c>
    </row>
    <row r="737" spans="1:1">
      <c r="A737" t="s">
        <v>756</v>
      </c>
    </row>
    <row r="738" spans="1:1">
      <c r="A738" t="s">
        <v>757</v>
      </c>
    </row>
    <row r="739" spans="1:1">
      <c r="A739" t="s">
        <v>758</v>
      </c>
    </row>
    <row r="740" spans="1:1">
      <c r="A740" t="s">
        <v>759</v>
      </c>
    </row>
    <row r="741" spans="1:1">
      <c r="A741" t="s">
        <v>760</v>
      </c>
    </row>
    <row r="742" spans="1:1">
      <c r="A742" t="s">
        <v>761</v>
      </c>
    </row>
    <row r="743" spans="1:1">
      <c r="A743" t="s">
        <v>762</v>
      </c>
    </row>
    <row r="744" spans="1:1">
      <c r="A744" t="s">
        <v>763</v>
      </c>
    </row>
    <row r="745" spans="1:1">
      <c r="A745" t="s">
        <v>764</v>
      </c>
    </row>
    <row r="746" spans="1:1">
      <c r="A746" t="s">
        <v>765</v>
      </c>
    </row>
    <row r="747" spans="1:1">
      <c r="A747" t="s">
        <v>766</v>
      </c>
    </row>
    <row r="748" spans="1:1">
      <c r="A748" t="s">
        <v>767</v>
      </c>
    </row>
    <row r="749" spans="1:1">
      <c r="A749" t="s">
        <v>768</v>
      </c>
    </row>
    <row r="750" spans="1:1">
      <c r="A750" t="s">
        <v>769</v>
      </c>
    </row>
    <row r="751" spans="1:1">
      <c r="A751" t="s">
        <v>770</v>
      </c>
    </row>
    <row r="752" spans="1:1">
      <c r="A752" t="s">
        <v>771</v>
      </c>
    </row>
    <row r="753" spans="1:1">
      <c r="A753" t="s">
        <v>772</v>
      </c>
    </row>
    <row r="754" spans="1:1">
      <c r="A754" t="s">
        <v>773</v>
      </c>
    </row>
    <row r="755" spans="1:1">
      <c r="A755" t="s">
        <v>774</v>
      </c>
    </row>
    <row r="757" spans="1:1">
      <c r="A757" t="s">
        <v>775</v>
      </c>
    </row>
    <row r="758" spans="1:1">
      <c r="A758">
        <f>SUBSTITUTE("set template {{ STACK }} config deviceconfig setting session packet-buffer-protection-enable yes", "{{ STACK }}", 'values'!B8)</f>
        <v>0</v>
      </c>
    </row>
    <row r="760" spans="1:1">
      <c r="A760" t="s">
        <v>776</v>
      </c>
    </row>
    <row r="761" spans="1:1">
      <c r="A761" t="s">
        <v>777</v>
      </c>
    </row>
    <row r="762" spans="1:1">
      <c r="A762">
        <f>SUBSTITUTE("set template-stack {{ STACK }} templates iron-skillet", "{{ STACK }}", 'values'!B8)</f>
        <v>0</v>
      </c>
    </row>
    <row r="763" spans="1:1">
      <c r="A763">
        <f>SUBSTITUTE("set template-stack {{ STACK }} settings default-vsys vsys1", "{{ STACK }}", 'values'!B8)</f>
        <v>0</v>
      </c>
    </row>
    <row r="764" spans="1:1">
      <c r="A764">
        <f>SUBSTITUTE(SUBSTITUTE("set template-stack {{ STACK }} config devices localhost.localdomain deviceconfig system hostname {{ FW_NAME }}", "{{ FW_NAME }}", 'values'!B10), "{{ STACK }}", 'values'!B8)</f>
        <v>0</v>
      </c>
    </row>
    <row r="766" spans="1:1">
      <c r="A766" t="s">
        <v>778</v>
      </c>
    </row>
    <row r="767" spans="1:1">
      <c r="A767">
        <f>SUBSTITUTE("set template-stack {{ STACK }} config devices localhost.localdomain deviceconfig system type dhcp-client send-hostname yes", "{{ STACK }}", 'values'!B8)</f>
        <v>0</v>
      </c>
    </row>
    <row r="768" spans="1:1">
      <c r="A768">
        <f>SUBSTITUTE("set template-stack {{ STACK }} config devices localhost.localdomain deviceconfig system type dhcp-client send-client-id no", "{{ STACK }}", 'values'!B8)</f>
        <v>0</v>
      </c>
    </row>
    <row r="769" spans="1:1">
      <c r="A769">
        <f>SUBSTITUTE("set template-stack {{ STACK }} config devices localhost.localdomain deviceconfig system type dhcp-client accept-dhcp-hostname no", "{{ STACK }}", 'values'!B8)</f>
        <v>0</v>
      </c>
    </row>
    <row r="770" spans="1:1">
      <c r="A770">
        <f>SUBSTITUTE("set template-stack {{ STACK }} config devices localhost.localdomain deviceconfig system type dhcp-client accept-dhcp-domain no", "{{ STACK }}", 'values'!B8)</f>
        <v>0</v>
      </c>
    </row>
    <row r="772" spans="1:1">
      <c r="A772" t="s">
        <v>779</v>
      </c>
    </row>
    <row r="773" spans="1:1">
      <c r="A773">
        <f>SUBSTITUTE("set template-stack {{ STACK }} config devices localhost.localdomain deviceconfig system type static", "{{ STACK }}", 'values'!B8)</f>
        <v>0</v>
      </c>
    </row>
    <row r="774" spans="1:1">
      <c r="A774">
        <f>SUBSTITUTE(SUBSTITUTE("set template-stack {{ STACK }} config devices localhost.localdomain deviceconfig system ip-address {{ MGMT_IP }}", "{{ MGMT_IP }}", 'values'!B12), "{{ STACK }}", 'values'!B8)</f>
        <v>0</v>
      </c>
    </row>
    <row r="775" spans="1:1">
      <c r="A775">
        <f>SUBSTITUTE(SUBSTITUTE("set template-stack {{ STACK }} config devices localhost.localdomain deviceconfig system netmask {{ MGMT_MASK }}", "{{ MGMT_MASK }}", 'values'!B13), "{{ STACK }}", 'values'!B8)</f>
        <v>0</v>
      </c>
    </row>
    <row r="776" spans="1:1">
      <c r="A776">
        <f>SUBSTITUTE(SUBSTITUTE("set template-stack {{ STACK }} config devices localhost.localdomain deviceconfig system default-gateway {{ MGMT_DG }}", "{{ MGMT_DG }}", 'values'!B14), "{{ STACK }}", 'values'!B8)</f>
        <v>0</v>
      </c>
    </row>
    <row r="778" spans="1:1">
      <c r="A778">
        <f>SUBSTITUTE("set device-group {{ DEVICE_GROUP }} reports ""Host-visit malicious sites plus"" period last-7-calendar-days", "{{ DEVICE_GROUP }}", 'values'!B9)</f>
        <v>0</v>
      </c>
    </row>
    <row r="779" spans="1:1">
      <c r="A779">
        <f>SUBSTITUTE("set device-group {{ DEVICE_GROUP }} reports ""Host-visit malicious sites plus"" topn 500", "{{ DEVICE_GROUP }}", 'values'!B9)</f>
        <v>0</v>
      </c>
    </row>
    <row r="780" spans="1:1">
      <c r="A780">
        <f>SUBSTITUTE("set device-group {{ DEVICE_GROUP }} reports ""Host-visit malicious sites plus"" topm 50", "{{ DEVICE_GROUP }}", 'values'!B9)</f>
        <v>0</v>
      </c>
    </row>
    <row r="781" spans="1:1">
      <c r="A781">
        <f>SUBSTITUTE("set device-group {{ DEVICE_GROUP }} reports ""Host-visit malicious sites plus"" caption ""Host-visit malicious sites plus""", "{{ DEVICE_GROUP }}", 'values'!B9)</f>
        <v>0</v>
      </c>
    </row>
    <row r="782" spans="1:1">
      <c r="A782">
        <f>SUBSTITUTE("set device-group {{ DEVICE_GROUP }} reports ""Host-visit malicious sites plus"" frequency daily", "{{ DEVICE_GROUP }}", 'values'!B9)</f>
        <v>0</v>
      </c>
    </row>
    <row r="783" spans="1:1">
      <c r="A783">
        <f>SUBSTITUTE("set device-group {{ DEVICE_GROUP }} reports ""Host-visit malicious sites plus"" query ""(category eq command-and-control) or (category eq hacking) or (category eq malware) or (category eq phishing) or (category eq grayware)""", "{{ DEVICE_GROUP }}", 'values'!B9)</f>
        <v>0</v>
      </c>
    </row>
    <row r="784" spans="1:1">
      <c r="A784">
        <f>SUBSTITUTE("set device-group {{ DEVICE_GROUP }} reports ""Host-visit malicious sites plus"" type panorama-url sortby repeatcnt", "{{ DEVICE_GROUP }}", 'values'!B9)</f>
        <v>0</v>
      </c>
    </row>
    <row r="785" spans="1:1">
      <c r="A785">
        <f>SUBSTITUTE("set device-group {{ DEVICE_GROUP }} reports ""Host-visit malicious sites plus"" type panorama-url group-by src", "{{ DEVICE_GROUP }}", 'values'!B9)</f>
        <v>0</v>
      </c>
    </row>
    <row r="786" spans="1:1">
      <c r="A786">
        <f>SUBSTITUTE("set device-group {{ DEVICE_GROUP }} reports ""Host-visit malicious sites plus"" type panorama-url aggregate-by [ from srcuser category action ]", "{{ DEVICE_GROUP }}", 'values'!B9)</f>
        <v>0</v>
      </c>
    </row>
    <row r="787" spans="1:1">
      <c r="A787">
        <f>SUBSTITUTE("set device-group {{ DEVICE_GROUP }} reports ""Host-visit malicious sites plus"" type panorama-url values repeatcnt", "{{ DEVICE_GROUP }}", 'values'!B9)</f>
        <v>0</v>
      </c>
    </row>
    <row r="788" spans="1:1">
      <c r="A788">
        <f>SUBSTITUTE("set device-group {{ DEVICE_GROUP }} reports ""Hosts visit malicious sites"" period last-7-calendar-days", "{{ DEVICE_GROUP }}", 'values'!B9)</f>
        <v>0</v>
      </c>
    </row>
    <row r="789" spans="1:1">
      <c r="A789">
        <f>SUBSTITUTE("set device-group {{ DEVICE_GROUP }} reports ""Hosts visit malicious sites"" topn 500", "{{ DEVICE_GROUP }}", 'values'!B9)</f>
        <v>0</v>
      </c>
    </row>
    <row r="790" spans="1:1">
      <c r="A790">
        <f>SUBSTITUTE("set device-group {{ DEVICE_GROUP }} reports ""Hosts visit malicious sites"" topm 50", "{{ DEVICE_GROUP }}", 'values'!B9)</f>
        <v>0</v>
      </c>
    </row>
    <row r="791" spans="1:1">
      <c r="A791">
        <f>SUBSTITUTE("set device-group {{ DEVICE_GROUP }} reports ""Hosts visit malicious sites"" caption ""Hosts visit malicious sites""", "{{ DEVICE_GROUP }}", 'values'!B9)</f>
        <v>0</v>
      </c>
    </row>
    <row r="792" spans="1:1">
      <c r="A792">
        <f>SUBSTITUTE("set device-group {{ DEVICE_GROUP }} reports ""Hosts visit malicious sites"" frequency daily", "{{ DEVICE_GROUP }}", 'values'!B9)</f>
        <v>0</v>
      </c>
    </row>
    <row r="793" spans="1:1">
      <c r="A793">
        <f>SUBSTITUTE("set device-group {{ DEVICE_GROUP }} reports ""Hosts visit malicious sites"" query ""(category eq command-and-control) or (category eq hacking) or (category eq malware) or (category eq phishing) or (category eq grayware)""", "{{ DEVICE_GROUP }}", 'values'!B9)</f>
        <v>0</v>
      </c>
    </row>
    <row r="794" spans="1:1">
      <c r="A794">
        <f>SUBSTITUTE("set device-group {{ DEVICE_GROUP }} reports ""Hosts visit malicious sites"" type panorama-url sortby repeatcnt", "{{ DEVICE_GROUP }}", 'values'!B9)</f>
        <v>0</v>
      </c>
    </row>
    <row r="795" spans="1:1">
      <c r="A795">
        <f>SUBSTITUTE("set device-group {{ DEVICE_GROUP }} reports ""Hosts visit malicious sites"" type panorama-url group-by src", "{{ DEVICE_GROUP }}", 'values'!B9)</f>
        <v>0</v>
      </c>
    </row>
    <row r="796" spans="1:1">
      <c r="A796">
        <f>SUBSTITUTE("set device-group {{ DEVICE_GROUP }} reports ""Hosts visit malicious sites"" type panorama-url aggregate-by [ from srcuser ]", "{{ DEVICE_GROUP }}", 'values'!B9)</f>
        <v>0</v>
      </c>
    </row>
    <row r="797" spans="1:1">
      <c r="A797">
        <f>SUBSTITUTE("set device-group {{ DEVICE_GROUP }} reports ""Hosts visit malicious sites"" type panorama-url values repeatcnt", "{{ DEVICE_GROUP }}", 'values'!B9)</f>
        <v>0</v>
      </c>
    </row>
    <row r="798" spans="1:1">
      <c r="A798">
        <f>SUBSTITUTE("set device-group {{ DEVICE_GROUP }} reports ""Hosts visit questionable sites"" period last-7-calendar-days", "{{ DEVICE_GROUP }}", 'values'!B9)</f>
        <v>0</v>
      </c>
    </row>
    <row r="799" spans="1:1">
      <c r="A799">
        <f>SUBSTITUTE("set device-group {{ DEVICE_GROUP }} reports ""Hosts visit questionable sites"" topn 500", "{{ DEVICE_GROUP }}", 'values'!B9)</f>
        <v>0</v>
      </c>
    </row>
    <row r="800" spans="1:1">
      <c r="A800">
        <f>SUBSTITUTE("set device-group {{ DEVICE_GROUP }} reports ""Hosts visit questionable sites"" topm 50", "{{ DEVICE_GROUP }}", 'values'!B9)</f>
        <v>0</v>
      </c>
    </row>
    <row r="801" spans="1:1">
      <c r="A801">
        <f>SUBSTITUTE("set device-group {{ DEVICE_GROUP }} reports ""Hosts visit questionable sites"" caption ""Hosts visit questionable sites""", "{{ DEVICE_GROUP }}", 'values'!B9)</f>
        <v>0</v>
      </c>
    </row>
    <row r="802" spans="1:1">
      <c r="A802">
        <f>SUBSTITUTE("set device-group {{ DEVICE_GROUP }} reports ""Hosts visit questionable sites"" frequency daily", "{{ DEVICE_GROUP }}", 'values'!B9)</f>
        <v>0</v>
      </c>
    </row>
    <row r="803" spans="1:1">
      <c r="A803">
        <f>SUBSTITUTE("set device-group {{ DEVICE_GROUP }} reports ""Hosts visit questionable sites"" query ""(category eq dynamic-dns) and (category eq parked) and (category eq questionable) and (category eq unknown)""", "{{ DEVICE_GROUP }}", 'values'!B9)</f>
        <v>0</v>
      </c>
    </row>
    <row r="804" spans="1:1">
      <c r="A804">
        <f>SUBSTITUTE("set device-group {{ DEVICE_GROUP }} reports ""Hosts visit questionable sites"" type panorama-url sortby repeatcnt", "{{ DEVICE_GROUP }}", 'values'!B9)</f>
        <v>0</v>
      </c>
    </row>
    <row r="805" spans="1:1">
      <c r="A805">
        <f>SUBSTITUTE("set device-group {{ DEVICE_GROUP }} reports ""Hosts visit questionable sites"" type panorama-url group-by src", "{{ DEVICE_GROUP }}", 'values'!B9)</f>
        <v>0</v>
      </c>
    </row>
    <row r="806" spans="1:1">
      <c r="A806">
        <f>SUBSTITUTE("set device-group {{ DEVICE_GROUP }} reports ""Hosts visit questionable sites"" type panorama-url aggregate-by [ from srcuser ]", "{{ DEVICE_GROUP }}", 'values'!B9)</f>
        <v>0</v>
      </c>
    </row>
    <row r="807" spans="1:1">
      <c r="A807">
        <f>SUBSTITUTE("set device-group {{ DEVICE_GROUP }} reports ""Hosts visit questionable sites"" type panorama-url values repeatcnt", "{{ DEVICE_GROUP }}", 'values'!B9)</f>
        <v>0</v>
      </c>
    </row>
    <row r="808" spans="1:1">
      <c r="A808">
        <f>SUBSTITUTE("set device-group {{ DEVICE_GROUP }} reports ""Host-visit quest sites plus"" period last-7-calendar-days", "{{ DEVICE_GROUP }}", 'values'!B9)</f>
        <v>0</v>
      </c>
    </row>
    <row r="809" spans="1:1">
      <c r="A809">
        <f>SUBSTITUTE("set device-group {{ DEVICE_GROUP }} reports ""Host-visit quest sites plus"" topn 500", "{{ DEVICE_GROUP }}", 'values'!B9)</f>
        <v>0</v>
      </c>
    </row>
    <row r="810" spans="1:1">
      <c r="A810">
        <f>SUBSTITUTE("set device-group {{ DEVICE_GROUP }} reports ""Host-visit quest sites plus"" topm 50", "{{ DEVICE_GROUP }}", 'values'!B9)</f>
        <v>0</v>
      </c>
    </row>
    <row r="811" spans="1:1">
      <c r="A811">
        <f>SUBSTITUTE("set device-group {{ DEVICE_GROUP }} reports ""Host-visit quest sites plus"" caption ""Host-visit quest sites plus""", "{{ DEVICE_GROUP }}", 'values'!B9)</f>
        <v>0</v>
      </c>
    </row>
    <row r="812" spans="1:1">
      <c r="A812">
        <f>SUBSTITUTE("set device-group {{ DEVICE_GROUP }} reports ""Host-visit quest sites plus"" frequency daily", "{{ DEVICE_GROUP }}", 'values'!B9)</f>
        <v>0</v>
      </c>
    </row>
    <row r="813" spans="1:1">
      <c r="A813">
        <f>SUBSTITUTE("set device-group {{ DEVICE_GROUP }} reports ""Host-visit quest sites plus"" query ""(category eq dynamic-dns) and (category eq parked) and (category eq questionable) and (category eq unknown)""", "{{ DEVICE_GROUP }}", 'values'!B9)</f>
        <v>0</v>
      </c>
    </row>
    <row r="814" spans="1:1">
      <c r="A814">
        <f>SUBSTITUTE("set device-group {{ DEVICE_GROUP }} reports ""Host-visit quest sites plus"" description ""Detail of hosts visiting questionable URLs""", "{{ DEVICE_GROUP }}", 'values'!B9)</f>
        <v>0</v>
      </c>
    </row>
    <row r="815" spans="1:1">
      <c r="A815">
        <f>SUBSTITUTE("set device-group {{ DEVICE_GROUP }} reports ""Host-visit quest sites plus"" type panorama-url sortby repeatcnt", "{{ DEVICE_GROUP }}", 'values'!B9)</f>
        <v>0</v>
      </c>
    </row>
    <row r="816" spans="1:1">
      <c r="A816">
        <f>SUBSTITUTE("set device-group {{ DEVICE_GROUP }} reports ""Host-visit quest sites plus"" type panorama-url group-by src", "{{ DEVICE_GROUP }}", 'values'!B9)</f>
        <v>0</v>
      </c>
    </row>
    <row r="817" spans="1:1">
      <c r="A817">
        <f>SUBSTITUTE("set device-group {{ DEVICE_GROUP }} reports ""Host-visit quest sites plus"" type panorama-url aggregate-by [ from srcuser category action ]", "{{ DEVICE_GROUP }}", 'values'!B9)</f>
        <v>0</v>
      </c>
    </row>
    <row r="818" spans="1:1">
      <c r="A818">
        <f>SUBSTITUTE("set device-group {{ DEVICE_GROUP }} reports ""Host-visit quest sites plus"" type panorama-url values repeatcnt", "{{ DEVICE_GROUP }}", 'values'!B9)</f>
        <v>0</v>
      </c>
    </row>
    <row r="819" spans="1:1">
      <c r="A819">
        <f>SUBSTITUTE("set device-group {{ DEVICE_GROUP }} reports ""Wildfire malicious verdicts"" period last-30-calendar-days", "{{ DEVICE_GROUP }}", 'values'!B9)</f>
        <v>0</v>
      </c>
    </row>
    <row r="820" spans="1:1">
      <c r="A820">
        <f>SUBSTITUTE("set device-group {{ DEVICE_GROUP }} reports ""Wildfire malicious verdicts"" topn 500", "{{ DEVICE_GROUP }}", 'values'!B9)</f>
        <v>0</v>
      </c>
    </row>
    <row r="821" spans="1:1">
      <c r="A821">
        <f>SUBSTITUTE("set device-group {{ DEVICE_GROUP }} reports ""Wildfire malicious verdicts"" topm 10", "{{ DEVICE_GROUP }}", 'values'!B9)</f>
        <v>0</v>
      </c>
    </row>
    <row r="822" spans="1:1">
      <c r="A822">
        <f>SUBSTITUTE("set device-group {{ DEVICE_GROUP }} reports ""Wildfire malicious verdicts"" caption ""Wildfire malicious verdicts""", "{{ DEVICE_GROUP }}", 'values'!B9)</f>
        <v>0</v>
      </c>
    </row>
    <row r="823" spans="1:1">
      <c r="A823">
        <f>SUBSTITUTE("set device-group {{ DEVICE_GROUP }} reports ""Wildfire malicious verdicts"" frequency daily", "{{ DEVICE_GROUP }}", 'values'!B9)</f>
        <v>0</v>
      </c>
    </row>
    <row r="824" spans="1:1">
      <c r="A824">
        <f>SUBSTITUTE("set device-group {{ DEVICE_GROUP }} reports ""Wildfire malicious verdicts"" query ""(app neq smtp) and (category neq benign)""", "{{ DEVICE_GROUP }}", 'values'!B9)</f>
        <v>0</v>
      </c>
    </row>
    <row r="825" spans="1:1">
      <c r="A825">
        <f>SUBSTITUTE("set device-group {{ DEVICE_GROUP }} reports ""Wildfire malicious verdicts"" description ""Files uploaded or downloaded that were later found to be malicious. This is a summary. Act on real-time email.""", "{{ DEVICE_GROUP }}", 'values'!B9)</f>
        <v>0</v>
      </c>
    </row>
    <row r="826" spans="1:1">
      <c r="A826">
        <f>SUBSTITUTE("set device-group {{ DEVICE_GROUP }} reports ""Wildfire malicious verdicts"" type panorama-wildfire sortby repeatcnt", "{{ DEVICE_GROUP }}", 'values'!B9)</f>
        <v>0</v>
      </c>
    </row>
    <row r="827" spans="1:1">
      <c r="A827">
        <f>SUBSTITUTE("set device-group {{ DEVICE_GROUP }} reports ""Wildfire malicious verdicts"" type panorama-wildfire aggregate-by [ filedigest container-of-app app category filetype rule ]", "{{ DEVICE_GROUP }}", 'values'!B9)</f>
        <v>0</v>
      </c>
    </row>
    <row r="828" spans="1:1">
      <c r="A828">
        <f>SUBSTITUTE("set device-group {{ DEVICE_GROUP }} reports ""Wildfire malicious verdicts"" type panorama-wildfire values repeatcnt", "{{ DEVICE_GROUP }}", 'values'!B9)</f>
        <v>0</v>
      </c>
    </row>
    <row r="829" spans="1:1">
      <c r="A829">
        <f>SUBSTITUTE("set device-group {{ DEVICE_GROUP }} reports ""Wildfire verdicts SMTP"" period last-30-calendar-days", "{{ DEVICE_GROUP }}", 'values'!B9)</f>
        <v>0</v>
      </c>
    </row>
    <row r="830" spans="1:1">
      <c r="A830">
        <f>SUBSTITUTE("set device-group {{ DEVICE_GROUP }} reports ""Wildfire verdicts SMTP"" topn 500", "{{ DEVICE_GROUP }}", 'values'!B9)</f>
        <v>0</v>
      </c>
    </row>
    <row r="831" spans="1:1">
      <c r="A831">
        <f>SUBSTITUTE("set device-group {{ DEVICE_GROUP }} reports ""Wildfire verdicts SMTP"" topm 10", "{{ DEVICE_GROUP }}", 'values'!B9)</f>
        <v>0</v>
      </c>
    </row>
    <row r="832" spans="1:1">
      <c r="A832">
        <f>SUBSTITUTE("set device-group {{ DEVICE_GROUP }} reports ""Wildfire verdicts SMTP"" caption ""Wildfire verdicts SMTP""", "{{ DEVICE_GROUP }}", 'values'!B9)</f>
        <v>0</v>
      </c>
    </row>
    <row r="833" spans="1:1">
      <c r="A833">
        <f>SUBSTITUTE("set device-group {{ DEVICE_GROUP }} reports ""Wildfire verdicts SMTP"" frequency daily", "{{ DEVICE_GROUP }}", 'values'!B9)</f>
        <v>0</v>
      </c>
    </row>
    <row r="834" spans="1:1">
      <c r="A834">
        <f>SUBSTITUTE("set device-group {{ DEVICE_GROUP }} reports ""Wildfire verdicts SMTP"" query ""(app eq smtp) and (category neq benign)""", "{{ DEVICE_GROUP }}", 'values'!B9)</f>
        <v>0</v>
      </c>
    </row>
    <row r="835" spans="1:1">
      <c r="A835">
        <f>SUBSTITUTE("set device-group {{ DEVICE_GROUP }} reports ""Wildfire verdicts SMTP"" description ""Links sent from emails found to be malicious. """, "{{ DEVICE_GROUP }}", 'values'!B9)</f>
        <v>0</v>
      </c>
    </row>
    <row r="836" spans="1:1">
      <c r="A836">
        <f>SUBSTITUTE("set device-group {{ DEVICE_GROUP }} reports ""Wildfire verdicts SMTP"" type panorama-wildfire sortby repeatcnt", "{{ DEVICE_GROUP }}", 'values'!B9)</f>
        <v>0</v>
      </c>
    </row>
    <row r="837" spans="1:1">
      <c r="A837">
        <f>SUBSTITUTE("set device-group {{ DEVICE_GROUP }} reports ""Wildfire verdicts SMTP"" type panorama-wildfire aggregate-by [ filedigest container-of-app app category filetype rule subject sender recipient misc ]", "{{ DEVICE_GROUP }}", 'values'!B9)</f>
        <v>0</v>
      </c>
    </row>
    <row r="838" spans="1:1">
      <c r="A838">
        <f>SUBSTITUTE("set device-group {{ DEVICE_GROUP }} reports ""Clients sinkholed"" period last-30-calendar-days", "{{ DEVICE_GROUP }}", 'values'!B9)</f>
        <v>0</v>
      </c>
    </row>
    <row r="839" spans="1:1">
      <c r="A839">
        <f>SUBSTITUTE("set device-group {{ DEVICE_GROUP }} reports ""Clients sinkholed"" topn 500", "{{ DEVICE_GROUP }}", 'values'!B9)</f>
        <v>0</v>
      </c>
    </row>
    <row r="840" spans="1:1">
      <c r="A840">
        <f>SUBSTITUTE("set device-group {{ DEVICE_GROUP }} reports ""Clients sinkholed"" topm 50", "{{ DEVICE_GROUP }}", 'values'!B9)</f>
        <v>0</v>
      </c>
    </row>
    <row r="841" spans="1:1">
      <c r="A841">
        <f>SUBSTITUTE("set device-group {{ DEVICE_GROUP }} reports ""Clients sinkholed"" caption ""Clients sinkholed""", "{{ DEVICE_GROUP }}", 'values'!B9)</f>
        <v>0</v>
      </c>
    </row>
    <row r="842" spans="1:1">
      <c r="A842">
        <f>SUBSTITUTE("set device-group {{ DEVICE_GROUP }} reports ""Clients sinkholed"" query ""(rule eq 'DNS Sinkhole Block')""", "{{ DEVICE_GROUP }}", 'values'!B9)</f>
        <v>0</v>
      </c>
    </row>
    <row r="843" spans="1:1">
      <c r="A843">
        <f>SUBSTITUTE("set device-group {{ DEVICE_GROUP }} reports ""Clients sinkholed"" frequency daily", "{{ DEVICE_GROUP }}", 'values'!B9)</f>
        <v>0</v>
      </c>
    </row>
    <row r="844" spans="1:1">
      <c r="A844">
        <f>SUBSTITUTE("set device-group {{ DEVICE_GROUP }} reports ""Clients sinkholed"" type panorama-traffic sortby repeatcnt", "{{ DEVICE_GROUP }}", 'values'!B9)</f>
        <v>0</v>
      </c>
    </row>
    <row r="845" spans="1:1">
      <c r="A845">
        <f>SUBSTITUTE("set device-group {{ DEVICE_GROUP }} reports ""Clients sinkholed"" type panorama-traffic group-by from", "{{ DEVICE_GROUP }}", 'values'!B9)</f>
        <v>0</v>
      </c>
    </row>
    <row r="846" spans="1:1">
      <c r="A846">
        <f>SUBSTITUTE("set device-group {{ DEVICE_GROUP }} reports ""Clients sinkholed"" type panorama-traffic aggregate-by [ src srcuser ]", "{{ DEVICE_GROUP }}", 'values'!B9)</f>
        <v>0</v>
      </c>
    </row>
    <row r="847" spans="1:1">
      <c r="A847">
        <f>SUBSTITUTE("set device-group {{ DEVICE_GROUP }} reports ""Clients sinkholed"" type panorama-traffic values repeatcnt", "{{ DEVICE_GROUP }}", 'values'!B9)</f>
        <v>0</v>
      </c>
    </row>
    <row r="848" spans="1:1">
      <c r="A848">
        <f>SUBSTITUTE("set device-group {{ DEVICE_GROUP }} report-group ""Possible Compromise"" custom-widget 1 custom-report ""Clients sinkholed""", "{{ DEVICE_GROUP }}", 'values'!B9)</f>
        <v>0</v>
      </c>
    </row>
    <row r="849" spans="1:1">
      <c r="A849">
        <f>SUBSTITUTE("set device-group {{ DEVICE_GROUP }} report-group ""Possible Compromise"" custom-widget 2 custom-report ""Wildfire malicious verdicts""", "{{ DEVICE_GROUP }}", 'values'!B9)</f>
        <v>0</v>
      </c>
    </row>
    <row r="850" spans="1:1">
      <c r="A850">
        <f>SUBSTITUTE("set device-group {{ DEVICE_GROUP }} report-group ""Possible Compromise"" custom-widget 3 custom-report ""Wildfire verdicts SMTP""", "{{ DEVICE_GROUP }}", 'values'!B9)</f>
        <v>0</v>
      </c>
    </row>
    <row r="851" spans="1:1">
      <c r="A851">
        <f>SUBSTITUTE("set device-group {{ DEVICE_GROUP }} report-group ""Possible Compromise"" custom-widget 4 custom-report ""Hosts visit malicious sites""", "{{ DEVICE_GROUP }}", 'values'!B9)</f>
        <v>0</v>
      </c>
    </row>
    <row r="852" spans="1:1">
      <c r="A852">
        <f>SUBSTITUTE("set device-group {{ DEVICE_GROUP }} report-group ""Possible Compromise"" custom-widget 5 custom-report ""Host-visit malicious sites plus""", "{{ DEVICE_GROUP }}", 'values'!B9)</f>
        <v>0</v>
      </c>
    </row>
    <row r="853" spans="1:1">
      <c r="A853">
        <f>SUBSTITUTE("set device-group {{ DEVICE_GROUP }} report-group ""Possible Compromise"" custom-widget 6 custom-report ""Hosts visit questionable sites""", "{{ DEVICE_GROUP }}", 'values'!B9)</f>
        <v>0</v>
      </c>
    </row>
    <row r="854" spans="1:1">
      <c r="A854">
        <f>SUBSTITUTE("set device-group {{ DEVICE_GROUP }} report-group ""Possible Compromise"" custom-widget 7 custom-report ""Host-visit quest sites plus""", "{{ DEVICE_GROUP }}", 'values'!B9)</f>
        <v>0</v>
      </c>
    </row>
    <row r="855" spans="1:1">
      <c r="A855">
        <f>SUBSTITUTE("set device-group {{ DEVICE_GROUP }} report-group ""Possible Compromise"" title-page yes", "{{ DEVICE_GROUP }}", 'values'!B9)</f>
        <v>0</v>
      </c>
    </row>
    <row r="856" spans="1:1">
      <c r="A856">
        <f>SUBSTITUTE("set device-group {{ DEVICE_GROUP }} report-group ""Possible Compromise"" variable title value ""Possible Compromise""", "{{ DEVICE_GROUP }}", 'values'!B9)</f>
        <v>0</v>
      </c>
    </row>
    <row r="857" spans="1:1">
      <c r="A857">
        <f>SUBSTITUTE("set device-group {{ DEVICE_GROUP }} email-scheduler ""Possible Compromise"" report-group ""Possible Compromise""", "{{ DEVICE_GROUP }}", 'values'!B9)</f>
        <v>0</v>
      </c>
    </row>
    <row r="858" spans="1:1">
      <c r="A858">
        <f>SUBSTITUTE("set device-group {{ DEVICE_GROUP }} email-scheduler ""Possible Compromise"" recurring disabled", "{{ DEVICE_GROUP }}", 'values'!B9)</f>
        <v>0</v>
      </c>
    </row>
    <row r="859" spans="1:1">
      <c r="A859">
        <f>SUBSTITUTE("set device-group {{ DEVICE_GROUP }} email-scheduler ""Possible Compromise"" email-profile Sample_Email_Profile", "{{ DEVICE_GROUP }}", 'values'!B9)</f>
        <v>0</v>
      </c>
    </row>
    <row r="861" spans="1:1">
      <c r="A861" t="s">
        <v>780</v>
      </c>
    </row>
    <row r="862" spans="1:1">
      <c r="A862" t="s">
        <v>781</v>
      </c>
    </row>
    <row r="863" spans="1:1">
      <c r="A863" t="s">
        <v>782</v>
      </c>
    </row>
    <row r="864" spans="1:1">
      <c r="A864" t="s">
        <v>783</v>
      </c>
    </row>
    <row r="865" spans="1:1">
      <c r="A865" t="s">
        <v>784</v>
      </c>
    </row>
    <row r="866" spans="1:1">
      <c r="A866" t="s">
        <v>785</v>
      </c>
    </row>
    <row r="867" spans="1:1">
      <c r="A867" t="s">
        <v>786</v>
      </c>
    </row>
    <row r="868" spans="1:1">
      <c r="A868" t="s">
        <v>787</v>
      </c>
    </row>
    <row r="869" spans="1:1">
      <c r="A869" t="s">
        <v>788</v>
      </c>
    </row>
    <row r="870" spans="1:1">
      <c r="A870" t="s">
        <v>789</v>
      </c>
    </row>
    <row r="871" spans="1:1">
      <c r="A871" t="s">
        <v>790</v>
      </c>
    </row>
    <row r="872" spans="1:1">
      <c r="A872" t="s">
        <v>791</v>
      </c>
    </row>
    <row r="873" spans="1:1">
      <c r="A873" t="s">
        <v>792</v>
      </c>
    </row>
    <row r="874" spans="1:1">
      <c r="A874" t="s">
        <v>793</v>
      </c>
    </row>
    <row r="875" spans="1:1">
      <c r="A875" t="s">
        <v>794</v>
      </c>
    </row>
    <row r="876" spans="1:1">
      <c r="A876" t="s">
        <v>795</v>
      </c>
    </row>
    <row r="877" spans="1:1">
      <c r="A877" t="s">
        <v>796</v>
      </c>
    </row>
    <row r="878" spans="1:1">
      <c r="A878" t="s">
        <v>797</v>
      </c>
    </row>
    <row r="879" spans="1:1">
      <c r="A879" t="s">
        <v>798</v>
      </c>
    </row>
    <row r="880" spans="1:1">
      <c r="A880" t="s">
        <v>799</v>
      </c>
    </row>
    <row r="881" spans="1:1">
      <c r="A881" t="s">
        <v>800</v>
      </c>
    </row>
    <row r="882" spans="1:1">
      <c r="A882" t="s">
        <v>801</v>
      </c>
    </row>
    <row r="883" spans="1:1">
      <c r="A883" t="s">
        <v>802</v>
      </c>
    </row>
    <row r="884" spans="1:1">
      <c r="A884" t="s">
        <v>803</v>
      </c>
    </row>
    <row r="885" spans="1:1">
      <c r="A885" t="s">
        <v>804</v>
      </c>
    </row>
    <row r="886" spans="1:1">
      <c r="A886" t="s">
        <v>805</v>
      </c>
    </row>
    <row r="887" spans="1:1">
      <c r="A887" t="s">
        <v>806</v>
      </c>
    </row>
    <row r="888" spans="1:1">
      <c r="A888" t="s">
        <v>807</v>
      </c>
    </row>
    <row r="889" spans="1:1">
      <c r="A889" t="s">
        <v>808</v>
      </c>
    </row>
    <row r="890" spans="1:1">
      <c r="A890" t="s">
        <v>809</v>
      </c>
    </row>
    <row r="891" spans="1:1">
      <c r="A891" t="s">
        <v>810</v>
      </c>
    </row>
    <row r="892" spans="1:1">
      <c r="A892" t="s">
        <v>811</v>
      </c>
    </row>
    <row r="893" spans="1:1">
      <c r="A893" t="s">
        <v>812</v>
      </c>
    </row>
    <row r="894" spans="1:1">
      <c r="A894" t="s">
        <v>813</v>
      </c>
    </row>
    <row r="895" spans="1:1">
      <c r="A895" t="s">
        <v>814</v>
      </c>
    </row>
    <row r="896" spans="1:1">
      <c r="A896" t="s">
        <v>815</v>
      </c>
    </row>
    <row r="897" spans="1:1">
      <c r="A897" t="s">
        <v>816</v>
      </c>
    </row>
    <row r="898" spans="1:1">
      <c r="A898" t="s">
        <v>817</v>
      </c>
    </row>
    <row r="899" spans="1:1">
      <c r="A899" t="s">
        <v>818</v>
      </c>
    </row>
    <row r="900" spans="1:1">
      <c r="A900" t="s">
        <v>819</v>
      </c>
    </row>
    <row r="901" spans="1:1">
      <c r="A901" t="s">
        <v>820</v>
      </c>
    </row>
    <row r="902" spans="1:1">
      <c r="A902" t="s">
        <v>821</v>
      </c>
    </row>
    <row r="903" spans="1:1">
      <c r="A903" t="s">
        <v>822</v>
      </c>
    </row>
    <row r="904" spans="1:1">
      <c r="A904" t="s">
        <v>823</v>
      </c>
    </row>
    <row r="905" spans="1:1">
      <c r="A905" t="s">
        <v>824</v>
      </c>
    </row>
    <row r="906" spans="1:1">
      <c r="A906" t="s">
        <v>825</v>
      </c>
    </row>
    <row r="907" spans="1:1">
      <c r="A907" t="s">
        <v>826</v>
      </c>
    </row>
    <row r="908" spans="1:1">
      <c r="A908" t="s">
        <v>827</v>
      </c>
    </row>
    <row r="909" spans="1:1">
      <c r="A909" t="s">
        <v>828</v>
      </c>
    </row>
    <row r="910" spans="1:1">
      <c r="A910" t="s">
        <v>829</v>
      </c>
    </row>
    <row r="911" spans="1:1">
      <c r="A911" t="s">
        <v>830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2022-03-30T15:41:09Z</dcterms:created>
  <dcterms:modified xsi:type="dcterms:W3CDTF">2022-03-30T15:41:09Z</dcterms:modified>
</cp:coreProperties>
</file>