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sa\Documents\PhotonGun\photongun\"/>
    </mc:Choice>
  </mc:AlternateContent>
  <xr:revisionPtr revIDLastSave="0" documentId="13_ncr:1_{9A567BA9-466C-4208-BF69-5976CDED1EA3}" xr6:coauthVersionLast="45" xr6:coauthVersionMax="45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" i="1" l="1"/>
  <c r="J40" i="1"/>
  <c r="J38" i="1"/>
  <c r="J37" i="1"/>
  <c r="J16" i="1"/>
  <c r="J35" i="1"/>
  <c r="J20" i="1"/>
  <c r="J32" i="1"/>
  <c r="J24" i="1"/>
</calcChain>
</file>

<file path=xl/sharedStrings.xml><?xml version="1.0" encoding="utf-8"?>
<sst xmlns="http://schemas.openxmlformats.org/spreadsheetml/2006/main" count="14" uniqueCount="14">
  <si>
    <t>R_SBOOSTB:</t>
  </si>
  <si>
    <t>D_BOOST:</t>
  </si>
  <si>
    <t>I_LED [A]</t>
  </si>
  <si>
    <t>V_IN [Vmin-Vmax]</t>
  </si>
  <si>
    <t>V_OUT [V]</t>
  </si>
  <si>
    <t>I_IN [A]</t>
  </si>
  <si>
    <t>Try: R_GI1 [K Ohm]</t>
  </si>
  <si>
    <t>R_GI2 [K Ohm]</t>
  </si>
  <si>
    <t>GI_ADJ_AUTO:</t>
  </si>
  <si>
    <t>G_ADJ:</t>
  </si>
  <si>
    <t>RSBOOSTBB:</t>
  </si>
  <si>
    <t>t_ON:</t>
  </si>
  <si>
    <t>INDUCTOR</t>
  </si>
  <si>
    <t>Delta_L: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</si>
</sst>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2</xdr:row>
      <xdr:rowOff>123825</xdr:rowOff>
    </xdr:from>
    <xdr:to>
      <xdr:col>5</xdr:col>
      <xdr:colOff>9907</xdr:colOff>
      <xdr:row>6</xdr:row>
      <xdr:rowOff>123931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8306B5-37E5-434D-B218-C0A2FB7C0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504825"/>
          <a:ext cx="2734057" cy="762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5</xdr:col>
      <xdr:colOff>57512</xdr:colOff>
      <xdr:row>12</xdr:row>
      <xdr:rowOff>47738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855350-4188-4B86-B075-1F8CE1362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524000"/>
          <a:ext cx="2591162" cy="80973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13</xdr:row>
      <xdr:rowOff>66675</xdr:rowOff>
    </xdr:from>
    <xdr:to>
      <xdr:col>3</xdr:col>
      <xdr:colOff>457433</xdr:colOff>
      <xdr:row>16</xdr:row>
      <xdr:rowOff>76281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47DAF-F295-4B0E-A717-3C410DF11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543175"/>
          <a:ext cx="1667108" cy="58110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17</xdr:row>
      <xdr:rowOff>180975</xdr:rowOff>
    </xdr:from>
    <xdr:to>
      <xdr:col>4</xdr:col>
      <xdr:colOff>143156</xdr:colOff>
      <xdr:row>21</xdr:row>
      <xdr:rowOff>57239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A57977-04AC-479E-A30A-C93773270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3419475"/>
          <a:ext cx="2010056" cy="638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6</xdr:col>
      <xdr:colOff>48082</xdr:colOff>
      <xdr:row>26</xdr:row>
      <xdr:rowOff>76290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54FB9B-1AF9-46DC-A00C-446F32CE1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381500"/>
          <a:ext cx="3277057" cy="647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26</xdr:row>
      <xdr:rowOff>123825</xdr:rowOff>
    </xdr:from>
    <xdr:to>
      <xdr:col>9</xdr:col>
      <xdr:colOff>505712</xdr:colOff>
      <xdr:row>30</xdr:row>
      <xdr:rowOff>123931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75E1CB-A281-443E-9B71-7C468A80F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5076825"/>
          <a:ext cx="6354062" cy="762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3</xdr:col>
      <xdr:colOff>409816</xdr:colOff>
      <xdr:row>35</xdr:row>
      <xdr:rowOff>95290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669241-8D14-4C47-AF3F-2D4BEA40D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6477000"/>
          <a:ext cx="1724266" cy="28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13</xdr:row>
      <xdr:rowOff>85725</xdr:rowOff>
    </xdr:from>
    <xdr:to>
      <xdr:col>7</xdr:col>
      <xdr:colOff>381303</xdr:colOff>
      <xdr:row>16</xdr:row>
      <xdr:rowOff>123910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9C1312-C4D7-4C14-AE11-6F76AE97D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62225" y="2562225"/>
          <a:ext cx="2172003" cy="609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31</xdr:row>
      <xdr:rowOff>85725</xdr:rowOff>
    </xdr:from>
    <xdr:to>
      <xdr:col>3</xdr:col>
      <xdr:colOff>285964</xdr:colOff>
      <xdr:row>32</xdr:row>
      <xdr:rowOff>104804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97F1BE-E18A-4359-8B4A-C5AEA99A6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6275" y="5991225"/>
          <a:ext cx="153373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3</xdr:col>
      <xdr:colOff>590816</xdr:colOff>
      <xdr:row>38</xdr:row>
      <xdr:rowOff>95316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CAD386-CEF2-4785-9132-7DE0EF0FC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6858000"/>
          <a:ext cx="1905266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7</xdr:col>
      <xdr:colOff>391115</xdr:colOff>
      <xdr:row>47</xdr:row>
      <xdr:rowOff>114396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8AB240C-9376-4B7A-9836-B04425B29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8382000"/>
          <a:ext cx="4229690" cy="685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5</xdr:col>
      <xdr:colOff>162301</xdr:colOff>
      <xdr:row>54</xdr:row>
      <xdr:rowOff>76317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3EC0D00-FBF1-486F-AFAE-8F181FA6C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9525000"/>
          <a:ext cx="2695951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53"/>
  <sheetViews>
    <sheetView tabSelected="1" topLeftCell="A28" workbookViewId="0">
      <selection activeCell="J54" sqref="J54"/>
    </sheetView>
  </sheetViews>
  <sheetFormatPr defaultRowHeight="15" x14ac:dyDescent="0.25"/>
  <cols>
    <col min="2" max="2" width="10.5703125" customWidth="1"/>
    <col min="6" max="6" width="10.42578125" customWidth="1"/>
    <col min="9" max="9" width="20.7109375" customWidth="1"/>
    <col min="10" max="10" width="18.140625" customWidth="1"/>
  </cols>
  <sheetData>
    <row r="3" spans="9:11" x14ac:dyDescent="0.25">
      <c r="I3" s="1" t="s">
        <v>2</v>
      </c>
      <c r="J3">
        <v>3</v>
      </c>
    </row>
    <row r="4" spans="9:11" x14ac:dyDescent="0.25">
      <c r="I4" s="1" t="s">
        <v>3</v>
      </c>
      <c r="J4">
        <v>12</v>
      </c>
      <c r="K4">
        <v>16.8</v>
      </c>
    </row>
    <row r="5" spans="9:11" x14ac:dyDescent="0.25">
      <c r="I5" s="1" t="s">
        <v>4</v>
      </c>
      <c r="J5">
        <v>33</v>
      </c>
    </row>
    <row r="16" spans="9:11" x14ac:dyDescent="0.25">
      <c r="I16" s="1" t="s">
        <v>0</v>
      </c>
      <c r="J16">
        <f>(0.225/J3)*J32</f>
        <v>2.7272727272727271E-2</v>
      </c>
    </row>
    <row r="20" spans="9:10" x14ac:dyDescent="0.25">
      <c r="I20" s="1" t="s">
        <v>1</v>
      </c>
      <c r="J20">
        <f>(J5-J4)/J5</f>
        <v>0.63636363636363635</v>
      </c>
    </row>
    <row r="24" spans="9:10" x14ac:dyDescent="0.25">
      <c r="I24" s="1" t="s">
        <v>5</v>
      </c>
      <c r="J24">
        <f>(J3*1*J5)/(0.9*J4)</f>
        <v>9.1666666666666661</v>
      </c>
    </row>
    <row r="32" spans="9:10" x14ac:dyDescent="0.25">
      <c r="I32" s="1" t="s">
        <v>8</v>
      </c>
      <c r="J32">
        <f>1-J20</f>
        <v>0.36363636363636365</v>
      </c>
    </row>
    <row r="34" spans="2:11" x14ac:dyDescent="0.25">
      <c r="I34" s="1" t="s">
        <v>6</v>
      </c>
      <c r="J34">
        <v>47</v>
      </c>
    </row>
    <row r="35" spans="2:11" x14ac:dyDescent="0.25">
      <c r="I35" s="1" t="s">
        <v>7</v>
      </c>
      <c r="J35">
        <f>J34*(1-J32)/J32</f>
        <v>82.25</v>
      </c>
      <c r="K35">
        <v>82</v>
      </c>
    </row>
    <row r="37" spans="2:11" x14ac:dyDescent="0.25">
      <c r="I37" s="1" t="s">
        <v>9</v>
      </c>
      <c r="J37">
        <f>J34/(K35+J34)</f>
        <v>0.36434108527131781</v>
      </c>
    </row>
    <row r="38" spans="2:11" x14ac:dyDescent="0.25">
      <c r="I38" s="1" t="s">
        <v>10</v>
      </c>
      <c r="J38">
        <f>0.225/J3*J37</f>
        <v>2.7325581395348835E-2</v>
      </c>
    </row>
    <row r="40" spans="2:11" x14ac:dyDescent="0.25">
      <c r="I40" s="1" t="s">
        <v>11</v>
      </c>
      <c r="J40">
        <f>J20/300000</f>
        <v>2.1212121212121211E-6</v>
      </c>
    </row>
    <row r="42" spans="2:11" x14ac:dyDescent="0.25">
      <c r="B42" s="2" t="s">
        <v>12</v>
      </c>
    </row>
    <row r="53" spans="9:10" x14ac:dyDescent="0.25">
      <c r="I53" s="1" t="s">
        <v>13</v>
      </c>
      <c r="J53">
        <f>0.1*((1-J20)/J37)*J24</f>
        <v>0.91489361702127669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Osak</dc:creator>
  <cp:lastModifiedBy>Maciej Osak</cp:lastModifiedBy>
  <dcterms:created xsi:type="dcterms:W3CDTF">2015-06-05T18:17:20Z</dcterms:created>
  <dcterms:modified xsi:type="dcterms:W3CDTF">2023-03-13T16:15:11Z</dcterms:modified>
</cp:coreProperties>
</file>