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Lipase\Planejamento\Construção (CAL)\Fluxos\SPE Bandeira\Prestação de Contas\2020\"/>
    </mc:Choice>
  </mc:AlternateContent>
  <xr:revisionPtr revIDLastSave="0" documentId="8_{D93E4EFA-98FF-4739-9D9B-E7CAE47C589E}" xr6:coauthVersionLast="45" xr6:coauthVersionMax="45" xr10:uidLastSave="{00000000-0000-0000-0000-000000000000}"/>
  <bookViews>
    <workbookView xWindow="-120" yWindow="-120" windowWidth="29040" windowHeight="15840" xr2:uid="{551AE604-0344-49E3-BF9E-B7CCA811DA66}"/>
  </bookViews>
  <sheets>
    <sheet name="Fluxo (Socio)" sheetId="1" r:id="rId1"/>
  </sheets>
  <externalReferences>
    <externalReference r:id="rId2"/>
    <externalReference r:id="rId3"/>
    <externalReference r:id="rId4"/>
  </externalReferences>
  <definedNames>
    <definedName name="color_graphs">#REF!</definedName>
    <definedName name="curvas">#REF!</definedName>
    <definedName name="D_OR">[2]Risco!$G$5</definedName>
    <definedName name="D_PV">[2]Risco!$O$5</definedName>
    <definedName name="D_VT">[2]Risco!$AE$5</definedName>
    <definedName name="D_VV">[2]Risco!$W$5</definedName>
    <definedName name="DC_Col">[2]Risco!$AV$6</definedName>
    <definedName name="DC_Lin">[2]Risco!$AV$5</definedName>
    <definedName name="deccf">#REF!</definedName>
    <definedName name="Exhibits">#REF!</definedName>
    <definedName name="fevcf">#REF!</definedName>
    <definedName name="INCCatual">[1]Atual!$B$3</definedName>
    <definedName name="INCCbase">[1]Atual!$A$3</definedName>
    <definedName name="Ind">[3]INDICES!$B$7:$K$265</definedName>
    <definedName name="jancf">#REF!</definedName>
    <definedName name="LDI_Direitos_Reservados">[2]Painel!$IV$65536</definedName>
    <definedName name="Monthly">#REF!</definedName>
    <definedName name="novcf">#REF!</definedName>
    <definedName name="Tdta">#REF!</definedName>
    <definedName name="Tpc">#REF!</definedName>
    <definedName name="Tqde">#REF!</definedName>
    <definedName name="Tvlr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367" i="1" l="1"/>
  <c r="AK367" i="1"/>
  <c r="S367" i="1"/>
  <c r="AE366" i="1"/>
  <c r="S366" i="1"/>
  <c r="I366" i="1"/>
  <c r="AK365" i="1"/>
  <c r="AU364" i="1"/>
  <c r="AE364" i="1"/>
  <c r="S364" i="1"/>
  <c r="I364" i="1"/>
  <c r="AU363" i="1"/>
  <c r="AK363" i="1"/>
  <c r="AE363" i="1"/>
  <c r="S363" i="1"/>
  <c r="AU362" i="1"/>
  <c r="AE362" i="1"/>
  <c r="I362" i="1"/>
  <c r="AK361" i="1"/>
  <c r="S361" i="1"/>
  <c r="AU360" i="1"/>
  <c r="AK360" i="1"/>
  <c r="AE360" i="1"/>
  <c r="I360" i="1"/>
  <c r="AU359" i="1"/>
  <c r="AK359" i="1"/>
  <c r="S359" i="1"/>
  <c r="I359" i="1"/>
  <c r="AU358" i="1"/>
  <c r="AE358" i="1"/>
  <c r="S358" i="1"/>
  <c r="I358" i="1"/>
  <c r="AE357" i="1"/>
  <c r="S357" i="1"/>
  <c r="AU356" i="1"/>
  <c r="AE356" i="1"/>
  <c r="AK355" i="1"/>
  <c r="AU354" i="1"/>
  <c r="AE354" i="1"/>
  <c r="I354" i="1"/>
  <c r="AK353" i="1"/>
  <c r="S353" i="1"/>
  <c r="AU352" i="1"/>
  <c r="AK352" i="1"/>
  <c r="AE352" i="1"/>
  <c r="I352" i="1"/>
  <c r="AU351" i="1"/>
  <c r="AK351" i="1"/>
  <c r="S351" i="1"/>
  <c r="I351" i="1"/>
  <c r="AU350" i="1"/>
  <c r="AE350" i="1"/>
  <c r="S350" i="1"/>
  <c r="I350" i="1"/>
  <c r="AE349" i="1"/>
  <c r="S349" i="1"/>
  <c r="AE348" i="1"/>
  <c r="I348" i="1"/>
  <c r="AK347" i="1"/>
  <c r="AU346" i="1"/>
  <c r="AE346" i="1"/>
  <c r="I346" i="1"/>
  <c r="AK345" i="1"/>
  <c r="S345" i="1"/>
  <c r="AU344" i="1"/>
  <c r="AK344" i="1"/>
  <c r="AE344" i="1"/>
  <c r="I344" i="1"/>
  <c r="AU343" i="1"/>
  <c r="AK343" i="1"/>
  <c r="S343" i="1"/>
  <c r="I343" i="1"/>
  <c r="AU342" i="1"/>
  <c r="AE342" i="1"/>
  <c r="S342" i="1"/>
  <c r="I342" i="1"/>
  <c r="AK341" i="1"/>
  <c r="AE341" i="1"/>
  <c r="AU340" i="1"/>
  <c r="AE340" i="1"/>
  <c r="S340" i="1"/>
  <c r="I340" i="1"/>
  <c r="AK339" i="1"/>
  <c r="AE339" i="1"/>
  <c r="S339" i="1"/>
  <c r="AU338" i="1"/>
  <c r="AK338" i="1"/>
  <c r="AE338" i="1"/>
  <c r="I338" i="1"/>
  <c r="AU337" i="1"/>
  <c r="I337" i="1"/>
  <c r="AU336" i="1"/>
  <c r="AK336" i="1"/>
  <c r="AE336" i="1"/>
  <c r="S336" i="1"/>
  <c r="AK335" i="1"/>
  <c r="AE335" i="1"/>
  <c r="S335" i="1"/>
  <c r="I335" i="1"/>
  <c r="AU334" i="1"/>
  <c r="AK334" i="1"/>
  <c r="AE334" i="1"/>
  <c r="I334" i="1"/>
  <c r="AU333" i="1"/>
  <c r="AE333" i="1"/>
  <c r="AU332" i="1"/>
  <c r="AK332" i="1"/>
  <c r="S332" i="1"/>
  <c r="I332" i="1"/>
  <c r="AU331" i="1"/>
  <c r="AK331" i="1"/>
  <c r="AE331" i="1"/>
  <c r="S331" i="1"/>
  <c r="I331" i="1"/>
  <c r="AU330" i="1"/>
  <c r="AK330" i="1"/>
  <c r="AE330" i="1"/>
  <c r="S330" i="1"/>
  <c r="I330" i="1"/>
  <c r="AU329" i="1"/>
  <c r="AK329" i="1"/>
  <c r="AE329" i="1"/>
  <c r="S329" i="1"/>
  <c r="I329" i="1"/>
  <c r="AU328" i="1"/>
  <c r="AK328" i="1"/>
  <c r="AE328" i="1"/>
  <c r="S328" i="1"/>
  <c r="I328" i="1"/>
  <c r="AU327" i="1"/>
  <c r="AK327" i="1"/>
  <c r="AE327" i="1"/>
  <c r="S327" i="1"/>
  <c r="I327" i="1"/>
  <c r="AU326" i="1"/>
  <c r="AK326" i="1"/>
  <c r="AE326" i="1"/>
  <c r="S326" i="1"/>
  <c r="I326" i="1"/>
  <c r="AU325" i="1"/>
  <c r="AK325" i="1"/>
  <c r="AE325" i="1"/>
  <c r="S325" i="1"/>
  <c r="I325" i="1"/>
  <c r="AU324" i="1"/>
  <c r="AK324" i="1"/>
  <c r="AE324" i="1"/>
  <c r="S324" i="1"/>
  <c r="I324" i="1"/>
  <c r="AU323" i="1"/>
  <c r="AK323" i="1"/>
  <c r="AE323" i="1"/>
  <c r="S323" i="1"/>
  <c r="I323" i="1"/>
  <c r="AU322" i="1"/>
  <c r="AK322" i="1"/>
  <c r="AE322" i="1"/>
  <c r="S322" i="1"/>
  <c r="I322" i="1"/>
  <c r="AU321" i="1"/>
  <c r="AK321" i="1"/>
  <c r="AE321" i="1"/>
  <c r="S321" i="1"/>
  <c r="I321" i="1"/>
  <c r="AU320" i="1"/>
  <c r="AK320" i="1"/>
  <c r="AE320" i="1"/>
  <c r="S320" i="1"/>
  <c r="I320" i="1"/>
  <c r="AU319" i="1"/>
  <c r="AK319" i="1"/>
  <c r="AE319" i="1"/>
  <c r="S319" i="1"/>
  <c r="I319" i="1"/>
  <c r="AU318" i="1"/>
  <c r="AK318" i="1"/>
  <c r="AE318" i="1"/>
  <c r="S318" i="1"/>
  <c r="I318" i="1"/>
  <c r="AU317" i="1"/>
  <c r="AK317" i="1"/>
  <c r="AE317" i="1"/>
  <c r="S317" i="1"/>
  <c r="I317" i="1"/>
  <c r="AU316" i="1"/>
  <c r="AK316" i="1"/>
  <c r="AE316" i="1"/>
  <c r="S316" i="1"/>
  <c r="I316" i="1"/>
  <c r="AU315" i="1"/>
  <c r="AK315" i="1"/>
  <c r="AE315" i="1"/>
  <c r="I315" i="1"/>
  <c r="AU314" i="1"/>
  <c r="AK314" i="1"/>
  <c r="AE314" i="1"/>
  <c r="AU313" i="1"/>
  <c r="AK313" i="1"/>
  <c r="S313" i="1"/>
  <c r="I313" i="1"/>
  <c r="AK312" i="1"/>
  <c r="AE312" i="1"/>
  <c r="S312" i="1"/>
  <c r="I312" i="1"/>
  <c r="AE311" i="1"/>
  <c r="S311" i="1"/>
  <c r="I311" i="1"/>
  <c r="AU310" i="1"/>
  <c r="AK310" i="1"/>
  <c r="AE310" i="1"/>
  <c r="S310" i="1"/>
  <c r="I310" i="1"/>
  <c r="AU309" i="1"/>
  <c r="AK309" i="1"/>
  <c r="AE309" i="1"/>
  <c r="S309" i="1"/>
  <c r="I309" i="1"/>
  <c r="AU308" i="1"/>
  <c r="AK308" i="1"/>
  <c r="AE308" i="1"/>
  <c r="S308" i="1"/>
  <c r="I308" i="1"/>
  <c r="AU307" i="1"/>
  <c r="AK307" i="1"/>
  <c r="AE307" i="1"/>
  <c r="S307" i="1"/>
  <c r="I307" i="1"/>
  <c r="AU306" i="1"/>
  <c r="AK306" i="1"/>
  <c r="AE306" i="1"/>
  <c r="S306" i="1"/>
  <c r="I306" i="1"/>
  <c r="AU305" i="1"/>
  <c r="AK305" i="1"/>
  <c r="AE305" i="1"/>
  <c r="S305" i="1"/>
  <c r="I305" i="1"/>
  <c r="AU304" i="1"/>
  <c r="AK304" i="1"/>
  <c r="AE304" i="1"/>
  <c r="AK303" i="1"/>
  <c r="S303" i="1"/>
  <c r="I303" i="1"/>
  <c r="AK302" i="1"/>
  <c r="AE302" i="1"/>
  <c r="S302" i="1"/>
  <c r="I302" i="1"/>
  <c r="AU301" i="1"/>
  <c r="AK301" i="1"/>
  <c r="AE301" i="1"/>
  <c r="I301" i="1"/>
  <c r="AU300" i="1"/>
  <c r="AK300" i="1"/>
  <c r="AE300" i="1"/>
  <c r="AU299" i="1"/>
  <c r="AK299" i="1"/>
  <c r="S299" i="1"/>
  <c r="I299" i="1"/>
  <c r="AE298" i="1"/>
  <c r="S298" i="1"/>
  <c r="I298" i="1"/>
  <c r="AU297" i="1"/>
  <c r="AK297" i="1"/>
  <c r="AU296" i="1"/>
  <c r="AE296" i="1"/>
  <c r="S296" i="1"/>
  <c r="I296" i="1"/>
  <c r="AU295" i="1"/>
  <c r="AK295" i="1"/>
  <c r="AE295" i="1"/>
  <c r="S295" i="1"/>
  <c r="AU294" i="1"/>
  <c r="AE294" i="1"/>
  <c r="I294" i="1"/>
  <c r="AE293" i="1"/>
  <c r="S293" i="1"/>
  <c r="AU292" i="1"/>
  <c r="AE292" i="1"/>
  <c r="S292" i="1"/>
  <c r="I292" i="1"/>
  <c r="AK291" i="1"/>
  <c r="AE291" i="1"/>
  <c r="S291" i="1"/>
  <c r="AU290" i="1"/>
  <c r="AK290" i="1"/>
  <c r="AE290" i="1"/>
  <c r="S290" i="1"/>
  <c r="I290" i="1"/>
  <c r="AU289" i="1"/>
  <c r="AK289" i="1"/>
  <c r="AE289" i="1"/>
  <c r="S289" i="1"/>
  <c r="I289" i="1"/>
  <c r="AU288" i="1"/>
  <c r="AK288" i="1"/>
  <c r="AE288" i="1"/>
  <c r="S288" i="1"/>
  <c r="I288" i="1"/>
  <c r="AU287" i="1"/>
  <c r="AK287" i="1"/>
  <c r="AE287" i="1"/>
  <c r="S287" i="1"/>
  <c r="I287" i="1"/>
  <c r="AU286" i="1"/>
  <c r="AK286" i="1"/>
  <c r="AE286" i="1"/>
  <c r="S286" i="1"/>
  <c r="I286" i="1"/>
  <c r="AU285" i="1"/>
  <c r="AK285" i="1"/>
  <c r="AE285" i="1"/>
  <c r="S285" i="1"/>
  <c r="I285" i="1"/>
  <c r="AU284" i="1"/>
  <c r="AK284" i="1"/>
  <c r="AE284" i="1"/>
  <c r="S284" i="1"/>
  <c r="I284" i="1"/>
  <c r="AU283" i="1"/>
  <c r="AK283" i="1"/>
  <c r="AE283" i="1"/>
  <c r="S283" i="1"/>
  <c r="I283" i="1"/>
  <c r="AU282" i="1"/>
  <c r="AK282" i="1"/>
  <c r="AE282" i="1"/>
  <c r="S282" i="1"/>
  <c r="I282" i="1"/>
  <c r="AU281" i="1"/>
  <c r="AK281" i="1"/>
  <c r="AE281" i="1"/>
  <c r="S281" i="1"/>
  <c r="I281" i="1"/>
  <c r="AU280" i="1"/>
  <c r="AK280" i="1"/>
  <c r="AE280" i="1"/>
  <c r="S280" i="1"/>
  <c r="I280" i="1"/>
  <c r="AU279" i="1"/>
  <c r="AK279" i="1"/>
  <c r="AE279" i="1"/>
  <c r="S279" i="1"/>
  <c r="I279" i="1"/>
  <c r="AU278" i="1"/>
  <c r="AK278" i="1"/>
  <c r="AE278" i="1"/>
  <c r="S278" i="1"/>
  <c r="I278" i="1"/>
  <c r="AU277" i="1"/>
  <c r="AK277" i="1"/>
  <c r="AE277" i="1"/>
  <c r="S277" i="1"/>
  <c r="I277" i="1"/>
  <c r="AU276" i="1"/>
  <c r="AK276" i="1"/>
  <c r="AE276" i="1"/>
  <c r="S276" i="1"/>
  <c r="I276" i="1"/>
  <c r="AU275" i="1"/>
  <c r="AK275" i="1"/>
  <c r="AE275" i="1"/>
  <c r="S275" i="1"/>
  <c r="I275" i="1"/>
  <c r="AU274" i="1"/>
  <c r="AK274" i="1"/>
  <c r="AE274" i="1"/>
  <c r="S274" i="1"/>
  <c r="I274" i="1"/>
  <c r="AU273" i="1"/>
  <c r="AK273" i="1"/>
  <c r="AE273" i="1"/>
  <c r="S273" i="1"/>
  <c r="I273" i="1"/>
  <c r="AU272" i="1"/>
  <c r="AK272" i="1"/>
  <c r="AE272" i="1"/>
  <c r="S272" i="1"/>
  <c r="I272" i="1"/>
  <c r="AU271" i="1"/>
  <c r="AK271" i="1"/>
  <c r="AE271" i="1"/>
  <c r="S271" i="1"/>
  <c r="I271" i="1"/>
  <c r="AU270" i="1"/>
  <c r="AK270" i="1"/>
  <c r="AE270" i="1"/>
  <c r="S270" i="1"/>
  <c r="I270" i="1"/>
  <c r="AU269" i="1"/>
  <c r="AK269" i="1"/>
  <c r="AE269" i="1"/>
  <c r="S269" i="1"/>
  <c r="I269" i="1"/>
  <c r="AU268" i="1"/>
  <c r="AK268" i="1"/>
  <c r="AE268" i="1"/>
  <c r="S268" i="1"/>
  <c r="I268" i="1"/>
  <c r="AU267" i="1"/>
  <c r="AK267" i="1"/>
  <c r="AE267" i="1"/>
  <c r="S267" i="1"/>
  <c r="I267" i="1"/>
  <c r="AU266" i="1"/>
  <c r="AK266" i="1"/>
  <c r="AE266" i="1"/>
  <c r="S266" i="1"/>
  <c r="I266" i="1"/>
  <c r="AU265" i="1"/>
  <c r="AK265" i="1"/>
  <c r="AE265" i="1"/>
  <c r="S265" i="1"/>
  <c r="I265" i="1"/>
  <c r="AU264" i="1"/>
  <c r="AK264" i="1"/>
  <c r="AE264" i="1"/>
  <c r="S264" i="1"/>
  <c r="I264" i="1"/>
  <c r="AU263" i="1"/>
  <c r="AK263" i="1"/>
  <c r="AE263" i="1"/>
  <c r="S263" i="1"/>
  <c r="I263" i="1"/>
  <c r="AU262" i="1"/>
  <c r="AK262" i="1"/>
  <c r="AE262" i="1"/>
  <c r="S262" i="1"/>
  <c r="I262" i="1"/>
  <c r="AU261" i="1"/>
  <c r="AK261" i="1"/>
  <c r="AE261" i="1"/>
  <c r="S261" i="1"/>
  <c r="I261" i="1"/>
  <c r="AU260" i="1"/>
  <c r="AK260" i="1"/>
  <c r="AE260" i="1"/>
  <c r="S260" i="1"/>
  <c r="I260" i="1"/>
  <c r="AU259" i="1"/>
  <c r="AK259" i="1"/>
  <c r="AE259" i="1"/>
  <c r="S259" i="1"/>
  <c r="I259" i="1"/>
  <c r="AU258" i="1"/>
  <c r="AK258" i="1"/>
  <c r="AE258" i="1"/>
  <c r="S258" i="1"/>
  <c r="I258" i="1"/>
  <c r="AU257" i="1"/>
  <c r="AK257" i="1"/>
  <c r="AE257" i="1"/>
  <c r="S257" i="1"/>
  <c r="I257" i="1"/>
  <c r="AU256" i="1"/>
  <c r="AK256" i="1"/>
  <c r="AE256" i="1"/>
  <c r="S256" i="1"/>
  <c r="I256" i="1"/>
  <c r="AU255" i="1"/>
  <c r="AK255" i="1"/>
  <c r="AE255" i="1"/>
  <c r="S255" i="1"/>
  <c r="I255" i="1"/>
  <c r="AU254" i="1"/>
  <c r="AK254" i="1"/>
  <c r="AE254" i="1"/>
  <c r="S254" i="1"/>
  <c r="I254" i="1"/>
  <c r="AU253" i="1"/>
  <c r="AK253" i="1"/>
  <c r="AE253" i="1"/>
  <c r="S253" i="1"/>
  <c r="I253" i="1"/>
  <c r="AU252" i="1"/>
  <c r="AK252" i="1"/>
  <c r="AE252" i="1"/>
  <c r="S252" i="1"/>
  <c r="I252" i="1"/>
  <c r="AU251" i="1"/>
  <c r="AK251" i="1"/>
  <c r="AE251" i="1"/>
  <c r="S251" i="1"/>
  <c r="I251" i="1"/>
  <c r="AU250" i="1"/>
  <c r="AK250" i="1"/>
  <c r="AE250" i="1"/>
  <c r="S250" i="1"/>
  <c r="I250" i="1"/>
  <c r="AU249" i="1"/>
  <c r="AK249" i="1"/>
  <c r="AE249" i="1"/>
  <c r="S249" i="1"/>
  <c r="I249" i="1"/>
  <c r="AU248" i="1"/>
  <c r="AK248" i="1"/>
  <c r="AE248" i="1"/>
  <c r="S248" i="1"/>
  <c r="I248" i="1"/>
  <c r="AU247" i="1"/>
  <c r="AK247" i="1"/>
  <c r="AE247" i="1"/>
  <c r="S247" i="1"/>
  <c r="AU246" i="1"/>
  <c r="AK246" i="1"/>
  <c r="AE246" i="1"/>
  <c r="S246" i="1"/>
  <c r="I246" i="1"/>
  <c r="AU245" i="1"/>
  <c r="AK245" i="1"/>
  <c r="AE245" i="1"/>
  <c r="S245" i="1"/>
  <c r="I245" i="1"/>
  <c r="AU244" i="1"/>
  <c r="AK244" i="1"/>
  <c r="AE244" i="1"/>
  <c r="S244" i="1"/>
  <c r="I244" i="1"/>
  <c r="AU243" i="1"/>
  <c r="AK243" i="1"/>
  <c r="AE243" i="1"/>
  <c r="S243" i="1"/>
  <c r="I243" i="1"/>
  <c r="AU242" i="1"/>
  <c r="AK242" i="1"/>
  <c r="AE242" i="1"/>
  <c r="S242" i="1"/>
  <c r="I242" i="1"/>
  <c r="AU241" i="1"/>
  <c r="AK241" i="1"/>
  <c r="AE241" i="1"/>
  <c r="S241" i="1"/>
  <c r="I241" i="1"/>
  <c r="AU240" i="1"/>
  <c r="AK240" i="1"/>
  <c r="AE240" i="1"/>
  <c r="S240" i="1"/>
  <c r="I240" i="1"/>
  <c r="AU239" i="1"/>
  <c r="AK239" i="1"/>
  <c r="AE239" i="1"/>
  <c r="S239" i="1"/>
  <c r="I239" i="1"/>
  <c r="AU238" i="1"/>
  <c r="AK238" i="1"/>
  <c r="AE238" i="1"/>
  <c r="S238" i="1"/>
  <c r="I238" i="1"/>
  <c r="AU237" i="1"/>
  <c r="AK237" i="1"/>
  <c r="AE237" i="1"/>
  <c r="S237" i="1"/>
  <c r="I237" i="1"/>
  <c r="AU236" i="1"/>
  <c r="AK236" i="1"/>
  <c r="AE236" i="1"/>
  <c r="S236" i="1"/>
  <c r="I236" i="1"/>
  <c r="AU235" i="1"/>
  <c r="AK235" i="1"/>
  <c r="AE235" i="1"/>
  <c r="S235" i="1"/>
  <c r="I235" i="1"/>
  <c r="AU234" i="1"/>
  <c r="AK234" i="1"/>
  <c r="AE234" i="1"/>
  <c r="S234" i="1"/>
  <c r="I234" i="1"/>
  <c r="AU233" i="1"/>
  <c r="AK233" i="1"/>
  <c r="AE233" i="1"/>
  <c r="S233" i="1"/>
  <c r="I233" i="1"/>
  <c r="AU232" i="1"/>
  <c r="AK232" i="1"/>
  <c r="AE232" i="1"/>
  <c r="S232" i="1"/>
  <c r="I232" i="1"/>
  <c r="AU231" i="1"/>
  <c r="AK231" i="1"/>
  <c r="AE231" i="1"/>
  <c r="S231" i="1"/>
  <c r="I231" i="1"/>
  <c r="AU230" i="1"/>
  <c r="AK230" i="1"/>
  <c r="AE230" i="1"/>
  <c r="S230" i="1"/>
  <c r="I230" i="1"/>
  <c r="AU229" i="1"/>
  <c r="AK229" i="1"/>
  <c r="AE229" i="1"/>
  <c r="S229" i="1"/>
  <c r="I229" i="1"/>
  <c r="AU228" i="1"/>
  <c r="AK228" i="1"/>
  <c r="AE228" i="1"/>
  <c r="S228" i="1"/>
  <c r="I228" i="1"/>
  <c r="AU227" i="1"/>
  <c r="AK227" i="1"/>
  <c r="AE227" i="1"/>
  <c r="S227" i="1"/>
  <c r="I227" i="1"/>
  <c r="AU226" i="1"/>
  <c r="AK226" i="1"/>
  <c r="AE226" i="1"/>
  <c r="S226" i="1"/>
  <c r="I226" i="1"/>
  <c r="AU225" i="1"/>
  <c r="AK225" i="1"/>
  <c r="AE225" i="1"/>
  <c r="S225" i="1"/>
  <c r="I225" i="1"/>
  <c r="AU224" i="1"/>
  <c r="AK224" i="1"/>
  <c r="AE224" i="1"/>
  <c r="S224" i="1"/>
  <c r="I224" i="1"/>
  <c r="AU223" i="1"/>
  <c r="AK223" i="1"/>
  <c r="AE223" i="1"/>
  <c r="S223" i="1"/>
  <c r="I223" i="1"/>
  <c r="AU222" i="1"/>
  <c r="AK222" i="1"/>
  <c r="AE222" i="1"/>
  <c r="S222" i="1"/>
  <c r="I222" i="1"/>
  <c r="AU221" i="1"/>
  <c r="AK221" i="1"/>
  <c r="AE221" i="1"/>
  <c r="S221" i="1"/>
  <c r="I221" i="1"/>
  <c r="AU220" i="1"/>
  <c r="AK220" i="1"/>
  <c r="AE220" i="1"/>
  <c r="S220" i="1"/>
  <c r="I220" i="1"/>
  <c r="AU219" i="1"/>
  <c r="AK219" i="1"/>
  <c r="AE219" i="1"/>
  <c r="S219" i="1"/>
  <c r="I219" i="1"/>
  <c r="AU218" i="1"/>
  <c r="AK218" i="1"/>
  <c r="AE218" i="1"/>
  <c r="S218" i="1"/>
  <c r="I218" i="1"/>
  <c r="AU217" i="1"/>
  <c r="AK217" i="1"/>
  <c r="AE217" i="1"/>
  <c r="S217" i="1"/>
  <c r="I217" i="1"/>
  <c r="AU216" i="1"/>
  <c r="AK216" i="1"/>
  <c r="AE216" i="1"/>
  <c r="S216" i="1"/>
  <c r="I216" i="1"/>
  <c r="AU215" i="1"/>
  <c r="AK215" i="1"/>
  <c r="AE215" i="1"/>
  <c r="S215" i="1"/>
  <c r="I215" i="1"/>
  <c r="AU214" i="1"/>
  <c r="AK214" i="1"/>
  <c r="AE214" i="1"/>
  <c r="S214" i="1"/>
  <c r="I214" i="1"/>
  <c r="AU213" i="1"/>
  <c r="AK213" i="1"/>
  <c r="AE213" i="1"/>
  <c r="S213" i="1"/>
  <c r="I213" i="1"/>
  <c r="AU212" i="1"/>
  <c r="AK212" i="1"/>
  <c r="AE212" i="1"/>
  <c r="S212" i="1"/>
  <c r="I212" i="1"/>
  <c r="AU211" i="1"/>
  <c r="AK211" i="1"/>
  <c r="AE211" i="1"/>
  <c r="S211" i="1"/>
  <c r="I211" i="1"/>
  <c r="AU210" i="1"/>
  <c r="AK210" i="1"/>
  <c r="AE210" i="1"/>
  <c r="S210" i="1"/>
  <c r="I210" i="1"/>
  <c r="AU209" i="1"/>
  <c r="AK209" i="1"/>
  <c r="AE209" i="1"/>
  <c r="S209" i="1"/>
  <c r="I209" i="1"/>
  <c r="AU208" i="1"/>
  <c r="AK208" i="1"/>
  <c r="AE208" i="1"/>
  <c r="S208" i="1"/>
  <c r="I208" i="1"/>
  <c r="AU207" i="1"/>
  <c r="AK207" i="1"/>
  <c r="AE207" i="1"/>
  <c r="S207" i="1"/>
  <c r="I207" i="1"/>
  <c r="AU206" i="1"/>
  <c r="AK206" i="1"/>
  <c r="AE206" i="1"/>
  <c r="S206" i="1"/>
  <c r="I206" i="1"/>
  <c r="AU205" i="1"/>
  <c r="AK205" i="1"/>
  <c r="AE205" i="1"/>
  <c r="S205" i="1"/>
  <c r="I205" i="1"/>
  <c r="AU204" i="1"/>
  <c r="AK204" i="1"/>
  <c r="AE204" i="1"/>
  <c r="S204" i="1"/>
  <c r="I204" i="1"/>
  <c r="AU203" i="1"/>
  <c r="AK203" i="1"/>
  <c r="I203" i="1"/>
  <c r="AU202" i="1"/>
  <c r="AK202" i="1"/>
  <c r="AE202" i="1"/>
  <c r="S202" i="1"/>
  <c r="I202" i="1"/>
  <c r="AU201" i="1"/>
  <c r="AK201" i="1"/>
  <c r="AE201" i="1"/>
  <c r="S201" i="1"/>
  <c r="I201" i="1"/>
  <c r="AU200" i="1"/>
  <c r="AK200" i="1"/>
  <c r="AE200" i="1"/>
  <c r="S200" i="1"/>
  <c r="I200" i="1"/>
  <c r="AU199" i="1"/>
  <c r="AK199" i="1"/>
  <c r="AE199" i="1"/>
  <c r="S199" i="1"/>
  <c r="I199" i="1"/>
  <c r="AU198" i="1"/>
  <c r="AK198" i="1"/>
  <c r="AE198" i="1"/>
  <c r="S198" i="1"/>
  <c r="I198" i="1"/>
  <c r="AU197" i="1"/>
  <c r="AK197" i="1"/>
  <c r="AE197" i="1"/>
  <c r="S197" i="1"/>
  <c r="I197" i="1"/>
  <c r="AU196" i="1"/>
  <c r="AK196" i="1"/>
  <c r="AE196" i="1"/>
  <c r="S196" i="1"/>
  <c r="I196" i="1"/>
  <c r="AU195" i="1"/>
  <c r="AK195" i="1"/>
  <c r="AE195" i="1"/>
  <c r="S195" i="1"/>
  <c r="I195" i="1"/>
  <c r="AU194" i="1"/>
  <c r="AK194" i="1"/>
  <c r="AE194" i="1"/>
  <c r="S194" i="1"/>
  <c r="I194" i="1"/>
  <c r="AU193" i="1"/>
  <c r="AK193" i="1"/>
  <c r="AE193" i="1"/>
  <c r="S193" i="1"/>
  <c r="I193" i="1"/>
  <c r="AU192" i="1"/>
  <c r="AK192" i="1"/>
  <c r="AE192" i="1"/>
  <c r="S192" i="1"/>
  <c r="I192" i="1"/>
  <c r="AU191" i="1"/>
  <c r="AK191" i="1"/>
  <c r="AE191" i="1"/>
  <c r="S191" i="1"/>
  <c r="I191" i="1"/>
  <c r="AU190" i="1"/>
  <c r="AK190" i="1"/>
  <c r="AE190" i="1"/>
  <c r="S190" i="1"/>
  <c r="I190" i="1"/>
  <c r="AU189" i="1"/>
  <c r="AK189" i="1"/>
  <c r="AE189" i="1"/>
  <c r="S189" i="1"/>
  <c r="I189" i="1"/>
  <c r="AU188" i="1"/>
  <c r="AK188" i="1"/>
  <c r="AE188" i="1"/>
  <c r="S188" i="1"/>
  <c r="I188" i="1"/>
  <c r="AU187" i="1"/>
  <c r="AK187" i="1"/>
  <c r="AE187" i="1"/>
  <c r="S187" i="1"/>
  <c r="I187" i="1"/>
  <c r="AU186" i="1"/>
  <c r="AK186" i="1"/>
  <c r="AE186" i="1"/>
  <c r="S186" i="1"/>
  <c r="I186" i="1"/>
  <c r="AU185" i="1"/>
  <c r="AK185" i="1"/>
  <c r="AE185" i="1"/>
  <c r="S185" i="1"/>
  <c r="I185" i="1"/>
  <c r="AU184" i="1"/>
  <c r="AK184" i="1"/>
  <c r="AE184" i="1"/>
  <c r="S184" i="1"/>
  <c r="I184" i="1"/>
  <c r="AU183" i="1"/>
  <c r="AK183" i="1"/>
  <c r="AE183" i="1"/>
  <c r="S183" i="1"/>
  <c r="I183" i="1"/>
  <c r="AU182" i="1"/>
  <c r="AK182" i="1"/>
  <c r="AE182" i="1"/>
  <c r="S182" i="1"/>
  <c r="I182" i="1"/>
  <c r="AK181" i="1"/>
  <c r="AE181" i="1"/>
  <c r="S181" i="1"/>
  <c r="AU180" i="1"/>
  <c r="AK180" i="1"/>
  <c r="AE180" i="1"/>
  <c r="I180" i="1"/>
  <c r="AU179" i="1"/>
  <c r="AE179" i="1"/>
  <c r="S179" i="1"/>
  <c r="I179" i="1"/>
  <c r="AE178" i="1"/>
  <c r="S178" i="1"/>
  <c r="I178" i="1"/>
  <c r="AU177" i="1"/>
  <c r="AK177" i="1"/>
  <c r="AE177" i="1"/>
  <c r="AU176" i="1"/>
  <c r="AK176" i="1"/>
  <c r="AE176" i="1"/>
  <c r="I176" i="1"/>
  <c r="AU175" i="1"/>
  <c r="AE175" i="1"/>
  <c r="S175" i="1"/>
  <c r="I175" i="1"/>
  <c r="AE174" i="1"/>
  <c r="S174" i="1"/>
  <c r="I174" i="1"/>
  <c r="AU173" i="1"/>
  <c r="AK173" i="1"/>
  <c r="AE173" i="1"/>
  <c r="AU172" i="1"/>
  <c r="AK172" i="1"/>
  <c r="AE172" i="1"/>
  <c r="I172" i="1"/>
  <c r="AU171" i="1"/>
  <c r="AE171" i="1"/>
  <c r="S171" i="1"/>
  <c r="I171" i="1"/>
  <c r="AE170" i="1"/>
  <c r="S170" i="1"/>
  <c r="I170" i="1"/>
  <c r="AU169" i="1"/>
  <c r="AK169" i="1"/>
  <c r="AE169" i="1"/>
  <c r="AU168" i="1"/>
  <c r="AK168" i="1"/>
  <c r="AE168" i="1"/>
  <c r="I168" i="1"/>
  <c r="AU167" i="1"/>
  <c r="AE167" i="1"/>
  <c r="S167" i="1"/>
  <c r="I167" i="1"/>
  <c r="AE166" i="1"/>
  <c r="S166" i="1"/>
  <c r="I166" i="1"/>
  <c r="AU165" i="1"/>
  <c r="AK165" i="1"/>
  <c r="AE165" i="1"/>
  <c r="AU164" i="1"/>
  <c r="AE164" i="1"/>
  <c r="I164" i="1"/>
  <c r="AU163" i="1"/>
  <c r="AE163" i="1"/>
  <c r="S163" i="1"/>
  <c r="I163" i="1"/>
  <c r="AE162" i="1"/>
  <c r="S162" i="1"/>
  <c r="I162" i="1"/>
  <c r="AU161" i="1"/>
  <c r="AK161" i="1"/>
  <c r="AE161" i="1"/>
  <c r="AU160" i="1"/>
  <c r="AK160" i="1"/>
  <c r="AE160" i="1"/>
  <c r="I160" i="1"/>
  <c r="AU159" i="1"/>
  <c r="AE159" i="1"/>
  <c r="S159" i="1"/>
  <c r="I159" i="1"/>
  <c r="AE158" i="1"/>
  <c r="S158" i="1"/>
  <c r="I158" i="1"/>
  <c r="AU157" i="1"/>
  <c r="AK157" i="1"/>
  <c r="AE157" i="1"/>
  <c r="AU156" i="1"/>
  <c r="AE156" i="1"/>
  <c r="I156" i="1"/>
  <c r="AU155" i="1"/>
  <c r="AE155" i="1"/>
  <c r="S155" i="1"/>
  <c r="I155" i="1"/>
  <c r="AE154" i="1"/>
  <c r="S154" i="1"/>
  <c r="I154" i="1"/>
  <c r="AU153" i="1"/>
  <c r="AK153" i="1"/>
  <c r="AE153" i="1"/>
  <c r="AE152" i="1"/>
  <c r="S152" i="1"/>
  <c r="I152" i="1"/>
  <c r="AU151" i="1"/>
  <c r="AK151" i="1"/>
  <c r="AE150" i="1"/>
  <c r="I150" i="1"/>
  <c r="AU149" i="1"/>
  <c r="AK149" i="1"/>
  <c r="AE149" i="1"/>
  <c r="I149" i="1"/>
  <c r="AU148" i="1"/>
  <c r="AK148" i="1"/>
  <c r="AE148" i="1"/>
  <c r="S148" i="1"/>
  <c r="I148" i="1"/>
  <c r="AU147" i="1"/>
  <c r="AE147" i="1"/>
  <c r="S147" i="1"/>
  <c r="I147" i="1"/>
  <c r="AU146" i="1"/>
  <c r="AK146" i="1"/>
  <c r="AE146" i="1"/>
  <c r="S146" i="1"/>
  <c r="I146" i="1"/>
  <c r="AU145" i="1"/>
  <c r="AE145" i="1"/>
  <c r="S145" i="1"/>
  <c r="I145" i="1"/>
  <c r="AU144" i="1"/>
  <c r="AK144" i="1"/>
  <c r="AE144" i="1"/>
  <c r="S144" i="1"/>
  <c r="I144" i="1"/>
  <c r="AU143" i="1"/>
  <c r="AE143" i="1"/>
  <c r="S143" i="1"/>
  <c r="I143" i="1"/>
  <c r="AU142" i="1"/>
  <c r="AK142" i="1"/>
  <c r="AE142" i="1"/>
  <c r="S142" i="1"/>
  <c r="I142" i="1"/>
  <c r="AU141" i="1"/>
  <c r="AE141" i="1"/>
  <c r="S141" i="1"/>
  <c r="I141" i="1"/>
  <c r="AU140" i="1"/>
  <c r="AK140" i="1"/>
  <c r="AE140" i="1"/>
  <c r="S140" i="1"/>
  <c r="I140" i="1"/>
  <c r="AU139" i="1"/>
  <c r="AE139" i="1"/>
  <c r="S139" i="1"/>
  <c r="I139" i="1"/>
  <c r="AU138" i="1"/>
  <c r="AK138" i="1"/>
  <c r="AE138" i="1"/>
  <c r="S138" i="1"/>
  <c r="I138" i="1"/>
  <c r="AU137" i="1"/>
  <c r="AE137" i="1"/>
  <c r="S137" i="1"/>
  <c r="I137" i="1"/>
  <c r="AU136" i="1"/>
  <c r="AK136" i="1"/>
  <c r="AE136" i="1"/>
  <c r="S136" i="1"/>
  <c r="I136" i="1"/>
  <c r="AU135" i="1"/>
  <c r="AE135" i="1"/>
  <c r="S135" i="1"/>
  <c r="I135" i="1"/>
  <c r="AU134" i="1"/>
  <c r="AK134" i="1"/>
  <c r="AE134" i="1"/>
  <c r="S134" i="1"/>
  <c r="I134" i="1"/>
  <c r="AU133" i="1"/>
  <c r="AE133" i="1"/>
  <c r="S133" i="1"/>
  <c r="I133" i="1"/>
  <c r="AU132" i="1"/>
  <c r="AK132" i="1"/>
  <c r="AE132" i="1"/>
  <c r="S132" i="1"/>
  <c r="I132" i="1"/>
  <c r="AU131" i="1"/>
  <c r="AE131" i="1"/>
  <c r="S131" i="1"/>
  <c r="I131" i="1"/>
  <c r="AU130" i="1"/>
  <c r="AK130" i="1"/>
  <c r="AE130" i="1"/>
  <c r="S130" i="1"/>
  <c r="I130" i="1"/>
  <c r="AU129" i="1"/>
  <c r="AE129" i="1"/>
  <c r="S129" i="1"/>
  <c r="I129" i="1"/>
  <c r="AU128" i="1"/>
  <c r="AK128" i="1"/>
  <c r="AE128" i="1"/>
  <c r="S128" i="1"/>
  <c r="I128" i="1"/>
  <c r="AU127" i="1"/>
  <c r="AE127" i="1"/>
  <c r="S127" i="1"/>
  <c r="I127" i="1"/>
  <c r="AU126" i="1"/>
  <c r="AK126" i="1"/>
  <c r="AE126" i="1"/>
  <c r="S126" i="1"/>
  <c r="I126" i="1"/>
  <c r="AU125" i="1"/>
  <c r="AE125" i="1"/>
  <c r="S125" i="1"/>
  <c r="I125" i="1"/>
  <c r="AU124" i="1"/>
  <c r="AK124" i="1"/>
  <c r="AE124" i="1"/>
  <c r="S124" i="1"/>
  <c r="I124" i="1"/>
  <c r="AU123" i="1"/>
  <c r="AE123" i="1"/>
  <c r="S123" i="1"/>
  <c r="I123" i="1"/>
  <c r="AU122" i="1"/>
  <c r="AK122" i="1"/>
  <c r="AE122" i="1"/>
  <c r="S122" i="1"/>
  <c r="I122" i="1"/>
  <c r="AU121" i="1"/>
  <c r="AE121" i="1"/>
  <c r="S121" i="1"/>
  <c r="I121" i="1"/>
  <c r="AU120" i="1"/>
  <c r="AK120" i="1"/>
  <c r="AE120" i="1"/>
  <c r="S120" i="1"/>
  <c r="I120" i="1"/>
  <c r="AU119" i="1"/>
  <c r="AE119" i="1"/>
  <c r="S119" i="1"/>
  <c r="I119" i="1"/>
  <c r="AU118" i="1"/>
  <c r="AK118" i="1"/>
  <c r="AE118" i="1"/>
  <c r="S118" i="1"/>
  <c r="I118" i="1"/>
  <c r="AU117" i="1"/>
  <c r="AE117" i="1"/>
  <c r="S117" i="1"/>
  <c r="I117" i="1"/>
  <c r="AU116" i="1"/>
  <c r="AK116" i="1"/>
  <c r="AE116" i="1"/>
  <c r="S116" i="1"/>
  <c r="I116" i="1"/>
  <c r="AU115" i="1"/>
  <c r="AE115" i="1"/>
  <c r="S115" i="1"/>
  <c r="I115" i="1"/>
  <c r="AU114" i="1"/>
  <c r="AK114" i="1"/>
  <c r="AE114" i="1"/>
  <c r="S114" i="1"/>
  <c r="I114" i="1"/>
  <c r="AU113" i="1"/>
  <c r="AE113" i="1"/>
  <c r="S113" i="1"/>
  <c r="I113" i="1"/>
  <c r="AU112" i="1"/>
  <c r="AK112" i="1"/>
  <c r="AE112" i="1"/>
  <c r="S112" i="1"/>
  <c r="I112" i="1"/>
  <c r="AU111" i="1"/>
  <c r="AE111" i="1"/>
  <c r="S111" i="1"/>
  <c r="I111" i="1"/>
  <c r="AU110" i="1"/>
  <c r="AK110" i="1"/>
  <c r="AE110" i="1"/>
  <c r="S110" i="1"/>
  <c r="I110" i="1"/>
  <c r="AU109" i="1"/>
  <c r="AE109" i="1"/>
  <c r="S109" i="1"/>
  <c r="I109" i="1"/>
  <c r="AU108" i="1"/>
  <c r="AK108" i="1"/>
  <c r="AE108" i="1"/>
  <c r="S108" i="1"/>
  <c r="I108" i="1"/>
  <c r="AE107" i="1"/>
  <c r="I107" i="1"/>
  <c r="AU106" i="1"/>
  <c r="AK106" i="1"/>
  <c r="AE106" i="1"/>
  <c r="S106" i="1"/>
  <c r="AU105" i="1"/>
  <c r="AK105" i="1"/>
  <c r="AE105" i="1"/>
  <c r="S105" i="1"/>
  <c r="I105" i="1"/>
  <c r="AU104" i="1"/>
  <c r="AK104" i="1"/>
  <c r="AE104" i="1"/>
  <c r="S104" i="1"/>
  <c r="I104" i="1"/>
  <c r="AU103" i="1"/>
  <c r="AK103" i="1"/>
  <c r="AE103" i="1"/>
  <c r="S103" i="1"/>
  <c r="I103" i="1"/>
  <c r="AU102" i="1"/>
  <c r="AK102" i="1"/>
  <c r="AE102" i="1"/>
  <c r="S102" i="1"/>
  <c r="I102" i="1"/>
  <c r="AU101" i="1"/>
  <c r="AK101" i="1"/>
  <c r="AE101" i="1"/>
  <c r="S101" i="1"/>
  <c r="I101" i="1"/>
  <c r="AU100" i="1"/>
  <c r="AK100" i="1"/>
  <c r="AE100" i="1"/>
  <c r="S100" i="1"/>
  <c r="I100" i="1"/>
  <c r="AU99" i="1"/>
  <c r="AK99" i="1"/>
  <c r="AE99" i="1"/>
  <c r="S99" i="1"/>
  <c r="I99" i="1"/>
  <c r="AU98" i="1"/>
  <c r="AK98" i="1"/>
  <c r="AE98" i="1"/>
  <c r="S98" i="1"/>
  <c r="I98" i="1"/>
  <c r="AU97" i="1"/>
  <c r="AK97" i="1"/>
  <c r="AE97" i="1"/>
  <c r="S97" i="1"/>
  <c r="I97" i="1"/>
  <c r="AU96" i="1"/>
  <c r="AK96" i="1"/>
  <c r="AE96" i="1"/>
  <c r="S96" i="1"/>
  <c r="I96" i="1"/>
  <c r="AU95" i="1"/>
  <c r="AK95" i="1"/>
  <c r="AE95" i="1"/>
  <c r="S95" i="1"/>
  <c r="I95" i="1"/>
  <c r="AU94" i="1"/>
  <c r="AK94" i="1"/>
  <c r="AE94" i="1"/>
  <c r="S94" i="1"/>
  <c r="I94" i="1"/>
  <c r="AU93" i="1"/>
  <c r="AK93" i="1"/>
  <c r="AE93" i="1"/>
  <c r="S93" i="1"/>
  <c r="I93" i="1"/>
  <c r="AU92" i="1"/>
  <c r="AK92" i="1"/>
  <c r="AE92" i="1"/>
  <c r="S92" i="1"/>
  <c r="I92" i="1"/>
  <c r="AU91" i="1"/>
  <c r="AK91" i="1"/>
  <c r="AE91" i="1"/>
  <c r="S91" i="1"/>
  <c r="I91" i="1"/>
  <c r="AU90" i="1"/>
  <c r="AK90" i="1"/>
  <c r="AE90" i="1"/>
  <c r="S90" i="1"/>
  <c r="I90" i="1"/>
  <c r="AU89" i="1"/>
  <c r="AK89" i="1"/>
  <c r="AE89" i="1"/>
  <c r="S89" i="1"/>
  <c r="I89" i="1"/>
  <c r="AU88" i="1"/>
  <c r="AK88" i="1"/>
  <c r="AE88" i="1"/>
  <c r="S88" i="1"/>
  <c r="I88" i="1"/>
  <c r="AU87" i="1"/>
  <c r="AK87" i="1"/>
  <c r="AE87" i="1"/>
  <c r="S87" i="1"/>
  <c r="I87" i="1"/>
  <c r="AU86" i="1"/>
  <c r="AK86" i="1"/>
  <c r="AE86" i="1"/>
  <c r="S86" i="1"/>
  <c r="I86" i="1"/>
  <c r="AU85" i="1"/>
  <c r="AK85" i="1"/>
  <c r="AE85" i="1"/>
  <c r="S85" i="1"/>
  <c r="I85" i="1"/>
  <c r="AU84" i="1"/>
  <c r="AK84" i="1"/>
  <c r="AE84" i="1"/>
  <c r="S84" i="1"/>
  <c r="I84" i="1"/>
  <c r="AU83" i="1"/>
  <c r="AK83" i="1"/>
  <c r="AE83" i="1"/>
  <c r="S83" i="1"/>
  <c r="I83" i="1"/>
  <c r="AU82" i="1"/>
  <c r="AK82" i="1"/>
  <c r="AE82" i="1"/>
  <c r="S82" i="1"/>
  <c r="I82" i="1"/>
  <c r="AU81" i="1"/>
  <c r="AK81" i="1"/>
  <c r="AE81" i="1"/>
  <c r="S81" i="1"/>
  <c r="I81" i="1"/>
  <c r="AU80" i="1"/>
  <c r="AK80" i="1"/>
  <c r="AE80" i="1"/>
  <c r="S80" i="1"/>
  <c r="I80" i="1"/>
  <c r="AU79" i="1"/>
  <c r="AK79" i="1"/>
  <c r="AE79" i="1"/>
  <c r="S79" i="1"/>
  <c r="I79" i="1"/>
  <c r="AU78" i="1"/>
  <c r="AK78" i="1"/>
  <c r="AE78" i="1"/>
  <c r="S78" i="1"/>
  <c r="I78" i="1"/>
  <c r="AU77" i="1"/>
  <c r="AK77" i="1"/>
  <c r="AE77" i="1"/>
  <c r="AK76" i="1"/>
  <c r="S76" i="1"/>
  <c r="I76" i="1"/>
  <c r="AE75" i="1"/>
  <c r="S75" i="1"/>
  <c r="I75" i="1"/>
  <c r="AU74" i="1"/>
  <c r="AK74" i="1"/>
  <c r="AE74" i="1"/>
  <c r="AU73" i="1"/>
  <c r="AK73" i="1"/>
  <c r="AE73" i="1"/>
  <c r="S73" i="1"/>
  <c r="AU72" i="1"/>
  <c r="AK72" i="1"/>
  <c r="S72" i="1"/>
  <c r="I72" i="1"/>
  <c r="AE71" i="1"/>
  <c r="I71" i="1"/>
  <c r="AU70" i="1"/>
  <c r="AK70" i="1"/>
  <c r="AE70" i="1"/>
  <c r="AU69" i="1"/>
  <c r="AE69" i="1"/>
  <c r="S69" i="1"/>
  <c r="I69" i="1"/>
  <c r="AK68" i="1"/>
  <c r="AE68" i="1"/>
  <c r="S68" i="1"/>
  <c r="AU67" i="1"/>
  <c r="AE67" i="1"/>
  <c r="I67" i="1"/>
  <c r="AE66" i="1"/>
  <c r="S66" i="1"/>
  <c r="AU65" i="1"/>
  <c r="AK65" i="1"/>
  <c r="AE65" i="1"/>
  <c r="S65" i="1"/>
  <c r="I65" i="1"/>
  <c r="AK64" i="1"/>
  <c r="S64" i="1"/>
  <c r="I64" i="1"/>
  <c r="AU63" i="1"/>
  <c r="AK63" i="1"/>
  <c r="AE63" i="1"/>
  <c r="I63" i="1"/>
  <c r="AU62" i="1"/>
  <c r="AE62" i="1"/>
  <c r="S62" i="1"/>
  <c r="I62" i="1"/>
  <c r="AU61" i="1"/>
  <c r="AK61" i="1"/>
  <c r="AE61" i="1"/>
  <c r="AK60" i="1"/>
  <c r="S60" i="1"/>
  <c r="I60" i="1"/>
  <c r="AE59" i="1"/>
  <c r="S59" i="1"/>
  <c r="I59" i="1"/>
  <c r="AU58" i="1"/>
  <c r="AK58" i="1"/>
  <c r="AE58" i="1"/>
  <c r="AU57" i="1"/>
  <c r="AK57" i="1"/>
  <c r="AE57" i="1"/>
  <c r="S57" i="1"/>
  <c r="AU56" i="1"/>
  <c r="AK56" i="1"/>
  <c r="S56" i="1"/>
  <c r="I56" i="1"/>
  <c r="AE55" i="1"/>
  <c r="I55" i="1"/>
  <c r="AU54" i="1"/>
  <c r="AK54" i="1"/>
  <c r="AE54" i="1"/>
  <c r="AU53" i="1"/>
  <c r="AE53" i="1"/>
  <c r="S53" i="1"/>
  <c r="I53" i="1"/>
  <c r="AK52" i="1"/>
  <c r="AE52" i="1"/>
  <c r="S52" i="1"/>
  <c r="AU51" i="1"/>
  <c r="AE51" i="1"/>
  <c r="I51" i="1"/>
  <c r="AU50" i="1"/>
  <c r="AE50" i="1"/>
  <c r="I50" i="1"/>
  <c r="AU49" i="1"/>
  <c r="AK49" i="1"/>
  <c r="S49" i="1"/>
  <c r="AU48" i="1"/>
  <c r="AK48" i="1"/>
  <c r="AE48" i="1"/>
  <c r="S48" i="1"/>
  <c r="I48" i="1"/>
  <c r="AK47" i="1"/>
  <c r="AE47" i="1"/>
  <c r="S47" i="1"/>
  <c r="I47" i="1"/>
  <c r="AU46" i="1"/>
  <c r="AE46" i="1"/>
  <c r="I46" i="1"/>
  <c r="AU45" i="1"/>
  <c r="AK45" i="1"/>
  <c r="AE45" i="1"/>
  <c r="S45" i="1"/>
  <c r="AU44" i="1"/>
  <c r="AK44" i="1"/>
  <c r="AE44" i="1"/>
  <c r="S44" i="1"/>
  <c r="I44" i="1"/>
  <c r="AU43" i="1"/>
  <c r="AK43" i="1"/>
  <c r="AE43" i="1"/>
  <c r="S43" i="1"/>
  <c r="I43" i="1"/>
  <c r="AU42" i="1"/>
  <c r="AE42" i="1"/>
  <c r="S42" i="1"/>
  <c r="I42" i="1"/>
  <c r="AU41" i="1"/>
  <c r="AK41" i="1"/>
  <c r="S41" i="1"/>
  <c r="I41" i="1"/>
  <c r="AU40" i="1"/>
  <c r="AK40" i="1"/>
  <c r="AE40" i="1"/>
  <c r="S40" i="1"/>
  <c r="I40" i="1"/>
  <c r="AU39" i="1"/>
  <c r="AK39" i="1"/>
  <c r="AE39" i="1"/>
  <c r="S39" i="1"/>
  <c r="I39" i="1"/>
  <c r="AU38" i="1"/>
  <c r="AK38" i="1"/>
  <c r="AE38" i="1"/>
  <c r="S38" i="1"/>
  <c r="I38" i="1"/>
  <c r="AU37" i="1"/>
  <c r="AK37" i="1"/>
  <c r="AE37" i="1"/>
  <c r="S37" i="1"/>
  <c r="I37" i="1"/>
  <c r="AU36" i="1"/>
  <c r="AK36" i="1"/>
  <c r="AE36" i="1"/>
  <c r="S36" i="1"/>
  <c r="I36" i="1"/>
  <c r="AU35" i="1"/>
  <c r="AK35" i="1"/>
  <c r="AE35" i="1"/>
  <c r="S35" i="1"/>
  <c r="I35" i="1"/>
  <c r="AU34" i="1"/>
  <c r="AK34" i="1"/>
  <c r="AE34" i="1"/>
  <c r="S34" i="1"/>
  <c r="AW34" i="1" s="1"/>
  <c r="I34" i="1"/>
  <c r="AU33" i="1"/>
  <c r="AK33" i="1"/>
  <c r="AE33" i="1"/>
  <c r="S33" i="1"/>
  <c r="I33" i="1"/>
  <c r="AU32" i="1"/>
  <c r="AK32" i="1"/>
  <c r="AE32" i="1"/>
  <c r="S32" i="1"/>
  <c r="AW32" i="1" s="1"/>
  <c r="I32" i="1"/>
  <c r="AU31" i="1"/>
  <c r="AK31" i="1"/>
  <c r="AE31" i="1"/>
  <c r="S31" i="1"/>
  <c r="I31" i="1"/>
  <c r="AU30" i="1"/>
  <c r="AK30" i="1"/>
  <c r="AE30" i="1"/>
  <c r="S30" i="1"/>
  <c r="AW30" i="1" s="1"/>
  <c r="I30" i="1"/>
  <c r="AU29" i="1"/>
  <c r="AK29" i="1"/>
  <c r="AE29" i="1"/>
  <c r="S29" i="1"/>
  <c r="I29" i="1"/>
  <c r="AU28" i="1"/>
  <c r="AK28" i="1"/>
  <c r="AE28" i="1"/>
  <c r="S28" i="1"/>
  <c r="I28" i="1"/>
  <c r="AU27" i="1"/>
  <c r="AK27" i="1"/>
  <c r="AE27" i="1"/>
  <c r="S27" i="1"/>
  <c r="I27" i="1"/>
  <c r="AU26" i="1"/>
  <c r="AK26" i="1"/>
  <c r="AE26" i="1"/>
  <c r="S26" i="1"/>
  <c r="I26" i="1"/>
  <c r="AU25" i="1"/>
  <c r="AK25" i="1"/>
  <c r="AE25" i="1"/>
  <c r="S25" i="1"/>
  <c r="I25" i="1"/>
  <c r="AU24" i="1"/>
  <c r="AK24" i="1"/>
  <c r="AE24" i="1"/>
  <c r="S24" i="1"/>
  <c r="I24" i="1"/>
  <c r="AU23" i="1"/>
  <c r="AK23" i="1"/>
  <c r="AE23" i="1"/>
  <c r="S23" i="1"/>
  <c r="I23" i="1"/>
  <c r="AU22" i="1"/>
  <c r="AK22" i="1"/>
  <c r="AE22" i="1"/>
  <c r="S22" i="1"/>
  <c r="I22" i="1"/>
  <c r="AU21" i="1"/>
  <c r="AK21" i="1"/>
  <c r="AE21" i="1"/>
  <c r="S21" i="1"/>
  <c r="I21" i="1"/>
  <c r="AU20" i="1"/>
  <c r="AK20" i="1"/>
  <c r="AE20" i="1"/>
  <c r="S20" i="1"/>
  <c r="I20" i="1"/>
  <c r="AU19" i="1"/>
  <c r="AK19" i="1"/>
  <c r="AE19" i="1"/>
  <c r="S19" i="1"/>
  <c r="I19" i="1"/>
  <c r="AU18" i="1"/>
  <c r="AK18" i="1"/>
  <c r="AE18" i="1"/>
  <c r="S18" i="1"/>
  <c r="I18" i="1"/>
  <c r="AU17" i="1"/>
  <c r="AK17" i="1"/>
  <c r="AE17" i="1"/>
  <c r="S17" i="1"/>
  <c r="I17" i="1"/>
  <c r="AU16" i="1"/>
  <c r="AK16" i="1"/>
  <c r="AE16" i="1"/>
  <c r="S16" i="1"/>
  <c r="I16" i="1"/>
  <c r="AU15" i="1"/>
  <c r="AK15" i="1"/>
  <c r="AE15" i="1"/>
  <c r="S15" i="1"/>
  <c r="I15" i="1"/>
  <c r="AR9" i="1"/>
  <c r="AN9" i="1"/>
  <c r="AN8" i="1" s="1"/>
  <c r="AU14" i="1"/>
  <c r="AI9" i="1"/>
  <c r="AK14" i="1"/>
  <c r="AD9" i="1"/>
  <c r="Z9" i="1"/>
  <c r="V9" i="1"/>
  <c r="Q9" i="1"/>
  <c r="M9" i="1"/>
  <c r="S14" i="1"/>
  <c r="H9" i="1"/>
  <c r="I14" i="1"/>
  <c r="AS9" i="1"/>
  <c r="AQ9" i="1"/>
  <c r="AO9" i="1"/>
  <c r="AM9" i="1"/>
  <c r="AJ9" i="1"/>
  <c r="AH9" i="1"/>
  <c r="AK13" i="1"/>
  <c r="AC9" i="1"/>
  <c r="AA9" i="1"/>
  <c r="Y9" i="1"/>
  <c r="W9" i="1"/>
  <c r="AE13" i="1"/>
  <c r="R9" i="1"/>
  <c r="P9" i="1"/>
  <c r="N9" i="1"/>
  <c r="L9" i="1"/>
  <c r="S13" i="1"/>
  <c r="G9" i="1"/>
  <c r="E9" i="1"/>
  <c r="C13" i="1"/>
  <c r="C14" i="1" s="1"/>
  <c r="AU12" i="1"/>
  <c r="AK12" i="1"/>
  <c r="AE12" i="1"/>
  <c r="S12" i="1"/>
  <c r="I12" i="1"/>
  <c r="AX11" i="1"/>
  <c r="BA11" i="1" s="1"/>
  <c r="AU11" i="1"/>
  <c r="AK11" i="1"/>
  <c r="AT9" i="1"/>
  <c r="AP9" i="1"/>
  <c r="AG9" i="1"/>
  <c r="AB9" i="1"/>
  <c r="X9" i="1"/>
  <c r="O9" i="1"/>
  <c r="K9" i="1"/>
  <c r="F9" i="1"/>
  <c r="AC7" i="1"/>
  <c r="H7" i="1"/>
  <c r="BB12" i="1"/>
  <c r="AT5" i="1"/>
  <c r="AS5" i="1"/>
  <c r="AR5" i="1"/>
  <c r="AQ5" i="1"/>
  <c r="AW36" i="1" l="1"/>
  <c r="AW38" i="1"/>
  <c r="AW40" i="1"/>
  <c r="AW44" i="1"/>
  <c r="AW48" i="1"/>
  <c r="AW62" i="1"/>
  <c r="AW72" i="1"/>
  <c r="AM8" i="1"/>
  <c r="AW17" i="1"/>
  <c r="AW19" i="1"/>
  <c r="AW21" i="1"/>
  <c r="AW23" i="1"/>
  <c r="AW25" i="1"/>
  <c r="AW27" i="1"/>
  <c r="AW12" i="1"/>
  <c r="AW16" i="1"/>
  <c r="AW29" i="1"/>
  <c r="AW31" i="1"/>
  <c r="AW33" i="1"/>
  <c r="AW35" i="1"/>
  <c r="AW37" i="1"/>
  <c r="AW39" i="1"/>
  <c r="AW41" i="1"/>
  <c r="AW43" i="1"/>
  <c r="D14" i="1"/>
  <c r="C15" i="1"/>
  <c r="AZ14" i="1"/>
  <c r="BC14" i="1" s="1"/>
  <c r="BB14" i="1"/>
  <c r="AP8" i="1"/>
  <c r="AO8" i="1"/>
  <c r="AW15" i="1"/>
  <c r="AW18" i="1"/>
  <c r="AW20" i="1"/>
  <c r="AW22" i="1"/>
  <c r="AW24" i="1"/>
  <c r="AW26" i="1"/>
  <c r="AW28" i="1"/>
  <c r="AZ12" i="1"/>
  <c r="AW65" i="1"/>
  <c r="AW78" i="1"/>
  <c r="AW80" i="1"/>
  <c r="AW82" i="1"/>
  <c r="AW84" i="1"/>
  <c r="AW86" i="1"/>
  <c r="AW88" i="1"/>
  <c r="AW90" i="1"/>
  <c r="AW92" i="1"/>
  <c r="AW94" i="1"/>
  <c r="AW96" i="1"/>
  <c r="AW98" i="1"/>
  <c r="AW100" i="1"/>
  <c r="AW102" i="1"/>
  <c r="AW104" i="1"/>
  <c r="AW108" i="1"/>
  <c r="AW110" i="1"/>
  <c r="AW112" i="1"/>
  <c r="AW114" i="1"/>
  <c r="AW116" i="1"/>
  <c r="AW118" i="1"/>
  <c r="AW120" i="1"/>
  <c r="AW122" i="1"/>
  <c r="AW124" i="1"/>
  <c r="AW126" i="1"/>
  <c r="AW128" i="1"/>
  <c r="AW130" i="1"/>
  <c r="AW132" i="1"/>
  <c r="AW134" i="1"/>
  <c r="AW136" i="1"/>
  <c r="AW138" i="1"/>
  <c r="AW140" i="1"/>
  <c r="AW142" i="1"/>
  <c r="AW144" i="1"/>
  <c r="AW146" i="1"/>
  <c r="AW148" i="1"/>
  <c r="AU13" i="1"/>
  <c r="AW13" i="1" s="1"/>
  <c r="U9" i="1"/>
  <c r="D13" i="1"/>
  <c r="BB13" i="1"/>
  <c r="AE14" i="1"/>
  <c r="AE9" i="1" s="1"/>
  <c r="AE41" i="1"/>
  <c r="AK50" i="1"/>
  <c r="AK51" i="1"/>
  <c r="AW53" i="1"/>
  <c r="AE56" i="1"/>
  <c r="AW56" i="1" s="1"/>
  <c r="AU60" i="1"/>
  <c r="S63" i="1"/>
  <c r="AW63" i="1" s="1"/>
  <c r="I66" i="1"/>
  <c r="AW66" i="1" s="1"/>
  <c r="AK67" i="1"/>
  <c r="AE72" i="1"/>
  <c r="AU76" i="1"/>
  <c r="D12" i="1"/>
  <c r="I13" i="1"/>
  <c r="I9" i="1" s="1"/>
  <c r="AK46" i="1"/>
  <c r="I49" i="1"/>
  <c r="AW49" i="1" s="1"/>
  <c r="S50" i="1"/>
  <c r="AW50" i="1" s="1"/>
  <c r="S51" i="1"/>
  <c r="I54" i="1"/>
  <c r="S54" i="1"/>
  <c r="AW54" i="1" s="1"/>
  <c r="AK55" i="1"/>
  <c r="AU55" i="1"/>
  <c r="I57" i="1"/>
  <c r="AW57" i="1"/>
  <c r="AE60" i="1"/>
  <c r="AW60" i="1" s="1"/>
  <c r="AK62" i="1"/>
  <c r="AU64" i="1"/>
  <c r="S67" i="1"/>
  <c r="AW67" i="1" s="1"/>
  <c r="I70" i="1"/>
  <c r="S70" i="1"/>
  <c r="AK71" i="1"/>
  <c r="AU71" i="1"/>
  <c r="I73" i="1"/>
  <c r="AW73" i="1" s="1"/>
  <c r="AE76" i="1"/>
  <c r="AW76" i="1" s="1"/>
  <c r="AW79" i="1"/>
  <c r="AW81" i="1"/>
  <c r="AW83" i="1"/>
  <c r="AW85" i="1"/>
  <c r="AW87" i="1"/>
  <c r="AW89" i="1"/>
  <c r="AW91" i="1"/>
  <c r="AW93" i="1"/>
  <c r="AW95" i="1"/>
  <c r="AW97" i="1"/>
  <c r="AW99" i="1"/>
  <c r="AW101" i="1"/>
  <c r="AW103" i="1"/>
  <c r="AW105" i="1"/>
  <c r="AW113" i="1"/>
  <c r="AW121" i="1"/>
  <c r="AW129" i="1"/>
  <c r="AW137" i="1"/>
  <c r="AW145" i="1"/>
  <c r="AZ13" i="1"/>
  <c r="AK42" i="1"/>
  <c r="AW42" i="1" s="1"/>
  <c r="I45" i="1"/>
  <c r="AW45" i="1" s="1"/>
  <c r="S46" i="1"/>
  <c r="AU47" i="1"/>
  <c r="AW47" i="1" s="1"/>
  <c r="AE49" i="1"/>
  <c r="I52" i="1"/>
  <c r="AW52" i="1" s="1"/>
  <c r="AU52" i="1"/>
  <c r="AK53" i="1"/>
  <c r="S55" i="1"/>
  <c r="AW55" i="1" s="1"/>
  <c r="I58" i="1"/>
  <c r="S58" i="1"/>
  <c r="AK59" i="1"/>
  <c r="AW59" i="1" s="1"/>
  <c r="AU59" i="1"/>
  <c r="I61" i="1"/>
  <c r="S61" i="1"/>
  <c r="AE64" i="1"/>
  <c r="AW64" i="1" s="1"/>
  <c r="AK66" i="1"/>
  <c r="AU66" i="1"/>
  <c r="I68" i="1"/>
  <c r="AW68" i="1" s="1"/>
  <c r="AU68" i="1"/>
  <c r="AK69" i="1"/>
  <c r="AW69" i="1" s="1"/>
  <c r="S71" i="1"/>
  <c r="AW71" i="1" s="1"/>
  <c r="I74" i="1"/>
  <c r="S74" i="1"/>
  <c r="AK75" i="1"/>
  <c r="AW75" i="1" s="1"/>
  <c r="AU75" i="1"/>
  <c r="I77" i="1"/>
  <c r="S77" i="1"/>
  <c r="I106" i="1"/>
  <c r="AW106" i="1" s="1"/>
  <c r="S107" i="1"/>
  <c r="AW107" i="1" s="1"/>
  <c r="AK152" i="1"/>
  <c r="AW179" i="1"/>
  <c r="AW182" i="1"/>
  <c r="AW184" i="1"/>
  <c r="AW186" i="1"/>
  <c r="AW188" i="1"/>
  <c r="AW190" i="1"/>
  <c r="AW192" i="1"/>
  <c r="AW194" i="1"/>
  <c r="AW196" i="1"/>
  <c r="AW198" i="1"/>
  <c r="AW200" i="1"/>
  <c r="AW202" i="1"/>
  <c r="AW175" i="1"/>
  <c r="AK150" i="1"/>
  <c r="AW171" i="1"/>
  <c r="AK107" i="1"/>
  <c r="AU107" i="1"/>
  <c r="AK109" i="1"/>
  <c r="AW109" i="1" s="1"/>
  <c r="AK111" i="1"/>
  <c r="AW111" i="1" s="1"/>
  <c r="AK113" i="1"/>
  <c r="AK115" i="1"/>
  <c r="AW115" i="1" s="1"/>
  <c r="AK117" i="1"/>
  <c r="AW117" i="1" s="1"/>
  <c r="AK119" i="1"/>
  <c r="AW119" i="1" s="1"/>
  <c r="AK121" i="1"/>
  <c r="AK123" i="1"/>
  <c r="AW123" i="1" s="1"/>
  <c r="AK125" i="1"/>
  <c r="AW125" i="1" s="1"/>
  <c r="AK127" i="1"/>
  <c r="AW127" i="1" s="1"/>
  <c r="AK129" i="1"/>
  <c r="AK131" i="1"/>
  <c r="AW131" i="1" s="1"/>
  <c r="AK133" i="1"/>
  <c r="AW133" i="1" s="1"/>
  <c r="AK135" i="1"/>
  <c r="AW135" i="1" s="1"/>
  <c r="AK137" i="1"/>
  <c r="AK139" i="1"/>
  <c r="AW139" i="1" s="1"/>
  <c r="AK141" i="1"/>
  <c r="AW141" i="1" s="1"/>
  <c r="AK143" i="1"/>
  <c r="AW143" i="1" s="1"/>
  <c r="AK145" i="1"/>
  <c r="AK147" i="1"/>
  <c r="AW147" i="1" s="1"/>
  <c r="S150" i="1"/>
  <c r="AK156" i="1"/>
  <c r="AK164" i="1"/>
  <c r="S149" i="1"/>
  <c r="AW149" i="1" s="1"/>
  <c r="S156" i="1"/>
  <c r="S160" i="1"/>
  <c r="AW160" i="1" s="1"/>
  <c r="S164" i="1"/>
  <c r="AW164" i="1" s="1"/>
  <c r="S168" i="1"/>
  <c r="AW168" i="1" s="1"/>
  <c r="S172" i="1"/>
  <c r="AW172" i="1" s="1"/>
  <c r="S176" i="1"/>
  <c r="AW176" i="1" s="1"/>
  <c r="S180" i="1"/>
  <c r="AW180" i="1" s="1"/>
  <c r="AU150" i="1"/>
  <c r="I151" i="1"/>
  <c r="S151" i="1"/>
  <c r="AE151" i="1"/>
  <c r="AU152" i="1"/>
  <c r="AW152" i="1" s="1"/>
  <c r="I153" i="1"/>
  <c r="S153" i="1"/>
  <c r="AK154" i="1"/>
  <c r="AW154" i="1" s="1"/>
  <c r="AU154" i="1"/>
  <c r="AK155" i="1"/>
  <c r="AW155" i="1" s="1"/>
  <c r="I157" i="1"/>
  <c r="S157" i="1"/>
  <c r="AW157" i="1" s="1"/>
  <c r="AK158" i="1"/>
  <c r="AW158" i="1" s="1"/>
  <c r="AU158" i="1"/>
  <c r="AK159" i="1"/>
  <c r="AW159" i="1" s="1"/>
  <c r="I161" i="1"/>
  <c r="S161" i="1"/>
  <c r="AW161" i="1" s="1"/>
  <c r="AK162" i="1"/>
  <c r="AW162" i="1" s="1"/>
  <c r="AU162" i="1"/>
  <c r="AK163" i="1"/>
  <c r="AW163" i="1" s="1"/>
  <c r="I165" i="1"/>
  <c r="S165" i="1"/>
  <c r="AK166" i="1"/>
  <c r="AU166" i="1"/>
  <c r="AW166" i="1" s="1"/>
  <c r="AK167" i="1"/>
  <c r="AW167" i="1" s="1"/>
  <c r="I169" i="1"/>
  <c r="S169" i="1"/>
  <c r="AK170" i="1"/>
  <c r="AU170" i="1"/>
  <c r="AK171" i="1"/>
  <c r="I173" i="1"/>
  <c r="S173" i="1"/>
  <c r="AW173" i="1" s="1"/>
  <c r="AK174" i="1"/>
  <c r="AW174" i="1" s="1"/>
  <c r="AU174" i="1"/>
  <c r="AK175" i="1"/>
  <c r="I177" i="1"/>
  <c r="S177" i="1"/>
  <c r="AW177" i="1" s="1"/>
  <c r="AK178" i="1"/>
  <c r="AW178" i="1" s="1"/>
  <c r="AU178" i="1"/>
  <c r="AK179" i="1"/>
  <c r="I181" i="1"/>
  <c r="AW181" i="1" s="1"/>
  <c r="AU181" i="1"/>
  <c r="AW183" i="1"/>
  <c r="AW185" i="1"/>
  <c r="AW187" i="1"/>
  <c r="AW189" i="1"/>
  <c r="AW191" i="1"/>
  <c r="AW193" i="1"/>
  <c r="AW195" i="1"/>
  <c r="AW197" i="1"/>
  <c r="AW199" i="1"/>
  <c r="AW201" i="1"/>
  <c r="AW170" i="1"/>
  <c r="AW204" i="1"/>
  <c r="AW206" i="1"/>
  <c r="AW208" i="1"/>
  <c r="AW210" i="1"/>
  <c r="AW212" i="1"/>
  <c r="AW214" i="1"/>
  <c r="AW216" i="1"/>
  <c r="AW218" i="1"/>
  <c r="AW220" i="1"/>
  <c r="AW222" i="1"/>
  <c r="AW224" i="1"/>
  <c r="AW226" i="1"/>
  <c r="AW228" i="1"/>
  <c r="AW230" i="1"/>
  <c r="AW232" i="1"/>
  <c r="AW234" i="1"/>
  <c r="AW236" i="1"/>
  <c r="AW238" i="1"/>
  <c r="AW240" i="1"/>
  <c r="AW242" i="1"/>
  <c r="AW244" i="1"/>
  <c r="AW246" i="1"/>
  <c r="S203" i="1"/>
  <c r="AW203" i="1" s="1"/>
  <c r="AE203" i="1"/>
  <c r="AW205" i="1"/>
  <c r="AW207" i="1"/>
  <c r="AW209" i="1"/>
  <c r="AW211" i="1"/>
  <c r="AW213" i="1"/>
  <c r="AW215" i="1"/>
  <c r="AW217" i="1"/>
  <c r="AW219" i="1"/>
  <c r="AW221" i="1"/>
  <c r="AW223" i="1"/>
  <c r="AW225" i="1"/>
  <c r="AW227" i="1"/>
  <c r="AW229" i="1"/>
  <c r="AW231" i="1"/>
  <c r="AW233" i="1"/>
  <c r="AW235" i="1"/>
  <c r="AW237" i="1"/>
  <c r="AW239" i="1"/>
  <c r="AW241" i="1"/>
  <c r="AW243" i="1"/>
  <c r="AW245" i="1"/>
  <c r="AW248" i="1"/>
  <c r="AW250" i="1"/>
  <c r="AW252" i="1"/>
  <c r="AW254" i="1"/>
  <c r="AW256" i="1"/>
  <c r="AW258" i="1"/>
  <c r="AW260" i="1"/>
  <c r="AW262" i="1"/>
  <c r="AW264" i="1"/>
  <c r="AW266" i="1"/>
  <c r="AW268" i="1"/>
  <c r="AW270" i="1"/>
  <c r="AW272" i="1"/>
  <c r="AW274" i="1"/>
  <c r="AW276" i="1"/>
  <c r="AW278" i="1"/>
  <c r="AW280" i="1"/>
  <c r="AW282" i="1"/>
  <c r="AW284" i="1"/>
  <c r="AW286" i="1"/>
  <c r="AW288" i="1"/>
  <c r="AW290" i="1"/>
  <c r="I247" i="1"/>
  <c r="AW247" i="1"/>
  <c r="AW249" i="1"/>
  <c r="AW251" i="1"/>
  <c r="AW253" i="1"/>
  <c r="AW255" i="1"/>
  <c r="AW257" i="1"/>
  <c r="AW259" i="1"/>
  <c r="AW261" i="1"/>
  <c r="AW263" i="1"/>
  <c r="AW265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9" i="1"/>
  <c r="I291" i="1"/>
  <c r="AU291" i="1"/>
  <c r="AW291" i="1" s="1"/>
  <c r="AK292" i="1"/>
  <c r="AW292" i="1" s="1"/>
  <c r="S294" i="1"/>
  <c r="I297" i="1"/>
  <c r="S297" i="1"/>
  <c r="AE297" i="1"/>
  <c r="AK298" i="1"/>
  <c r="AW298" i="1" s="1"/>
  <c r="AU298" i="1"/>
  <c r="I300" i="1"/>
  <c r="S300" i="1"/>
  <c r="AW300" i="1" s="1"/>
  <c r="AE303" i="1"/>
  <c r="AW303" i="1" s="1"/>
  <c r="AW306" i="1"/>
  <c r="AW308" i="1"/>
  <c r="AW310" i="1"/>
  <c r="AK293" i="1"/>
  <c r="AU293" i="1"/>
  <c r="I295" i="1"/>
  <c r="AW295" i="1" s="1"/>
  <c r="AK296" i="1"/>
  <c r="S301" i="1"/>
  <c r="AW301" i="1" s="1"/>
  <c r="AU302" i="1"/>
  <c r="I304" i="1"/>
  <c r="S304" i="1"/>
  <c r="AW302" i="1"/>
  <c r="AW305" i="1"/>
  <c r="AW307" i="1"/>
  <c r="AW309" i="1"/>
  <c r="AW313" i="1"/>
  <c r="I293" i="1"/>
  <c r="AW293" i="1" s="1"/>
  <c r="AK294" i="1"/>
  <c r="AW296" i="1"/>
  <c r="AE299" i="1"/>
  <c r="AU303" i="1"/>
  <c r="AK311" i="1"/>
  <c r="AU311" i="1"/>
  <c r="AW311" i="1" s="1"/>
  <c r="AW316" i="1"/>
  <c r="AW318" i="1"/>
  <c r="AW320" i="1"/>
  <c r="AW322" i="1"/>
  <c r="AW324" i="1"/>
  <c r="AW326" i="1"/>
  <c r="AW328" i="1"/>
  <c r="AW330" i="1"/>
  <c r="AU312" i="1"/>
  <c r="AW312" i="1" s="1"/>
  <c r="S315" i="1"/>
  <c r="AW315" i="1" s="1"/>
  <c r="AW317" i="1"/>
  <c r="AW319" i="1"/>
  <c r="AW321" i="1"/>
  <c r="AW323" i="1"/>
  <c r="AW325" i="1"/>
  <c r="AW327" i="1"/>
  <c r="AW329" i="1"/>
  <c r="AW331" i="1"/>
  <c r="AW351" i="1"/>
  <c r="AE313" i="1"/>
  <c r="I314" i="1"/>
  <c r="S314" i="1"/>
  <c r="AW314" i="1" s="1"/>
  <c r="AE332" i="1"/>
  <c r="AW332" i="1" s="1"/>
  <c r="I333" i="1"/>
  <c r="S333" i="1"/>
  <c r="S334" i="1"/>
  <c r="AW334" i="1" s="1"/>
  <c r="AK337" i="1"/>
  <c r="S338" i="1"/>
  <c r="AW338" i="1" s="1"/>
  <c r="I341" i="1"/>
  <c r="S341" i="1"/>
  <c r="AW345" i="1"/>
  <c r="S347" i="1"/>
  <c r="AK349" i="1"/>
  <c r="I356" i="1"/>
  <c r="AW364" i="1"/>
  <c r="AU335" i="1"/>
  <c r="AW335" i="1" s="1"/>
  <c r="I336" i="1"/>
  <c r="AW336" i="1" s="1"/>
  <c r="I339" i="1"/>
  <c r="AW339" i="1" s="1"/>
  <c r="AU339" i="1"/>
  <c r="AK340" i="1"/>
  <c r="AW340" i="1" s="1"/>
  <c r="AU348" i="1"/>
  <c r="AW350" i="1"/>
  <c r="S355" i="1"/>
  <c r="AK357" i="1"/>
  <c r="AK333" i="1"/>
  <c r="S337" i="1"/>
  <c r="AE337" i="1"/>
  <c r="AU341" i="1"/>
  <c r="AW363" i="1"/>
  <c r="AE343" i="1"/>
  <c r="AW343" i="1" s="1"/>
  <c r="S344" i="1"/>
  <c r="AW344" i="1" s="1"/>
  <c r="I345" i="1"/>
  <c r="AU345" i="1"/>
  <c r="AK346" i="1"/>
  <c r="AE351" i="1"/>
  <c r="S352" i="1"/>
  <c r="AW352" i="1" s="1"/>
  <c r="I353" i="1"/>
  <c r="AU353" i="1"/>
  <c r="AW353" i="1" s="1"/>
  <c r="AK354" i="1"/>
  <c r="AE359" i="1"/>
  <c r="AW359" i="1" s="1"/>
  <c r="S360" i="1"/>
  <c r="AW360" i="1" s="1"/>
  <c r="I361" i="1"/>
  <c r="AU361" i="1"/>
  <c r="AK362" i="1"/>
  <c r="I365" i="1"/>
  <c r="S365" i="1"/>
  <c r="AW365" i="1" s="1"/>
  <c r="AE365" i="1"/>
  <c r="AK366" i="1"/>
  <c r="AU366" i="1"/>
  <c r="AE367" i="1"/>
  <c r="AW367" i="1" s="1"/>
  <c r="AE345" i="1"/>
  <c r="S346" i="1"/>
  <c r="I347" i="1"/>
  <c r="AU347" i="1"/>
  <c r="AK348" i="1"/>
  <c r="AE353" i="1"/>
  <c r="S354" i="1"/>
  <c r="AW354" i="1" s="1"/>
  <c r="I355" i="1"/>
  <c r="AU355" i="1"/>
  <c r="AK356" i="1"/>
  <c r="AE361" i="1"/>
  <c r="AW361" i="1" s="1"/>
  <c r="S362" i="1"/>
  <c r="AW362" i="1" s="1"/>
  <c r="I363" i="1"/>
  <c r="AK364" i="1"/>
  <c r="AW366" i="1"/>
  <c r="AK342" i="1"/>
  <c r="AW342" i="1" s="1"/>
  <c r="AE347" i="1"/>
  <c r="S348" i="1"/>
  <c r="I349" i="1"/>
  <c r="AU349" i="1"/>
  <c r="AW349" i="1" s="1"/>
  <c r="AK350" i="1"/>
  <c r="AE355" i="1"/>
  <c r="S356" i="1"/>
  <c r="AW356" i="1" s="1"/>
  <c r="I357" i="1"/>
  <c r="AW357" i="1" s="1"/>
  <c r="AU357" i="1"/>
  <c r="AK358" i="1"/>
  <c r="AW358" i="1" s="1"/>
  <c r="AU365" i="1"/>
  <c r="I367" i="1"/>
  <c r="BC12" i="1" l="1"/>
  <c r="AU9" i="1"/>
  <c r="S9" i="1"/>
  <c r="AW14" i="1"/>
  <c r="AW150" i="1"/>
  <c r="BB15" i="1"/>
  <c r="D15" i="1"/>
  <c r="C16" i="1"/>
  <c r="AZ15" i="1"/>
  <c r="AK9" i="1"/>
  <c r="AX12" i="1"/>
  <c r="BA12" i="1" s="1"/>
  <c r="AW297" i="1"/>
  <c r="AW348" i="1"/>
  <c r="AW346" i="1"/>
  <c r="AW341" i="1"/>
  <c r="AW304" i="1"/>
  <c r="AW169" i="1"/>
  <c r="AW153" i="1"/>
  <c r="AW151" i="1"/>
  <c r="AW77" i="1"/>
  <c r="AW9" i="1" s="1"/>
  <c r="AW74" i="1"/>
  <c r="BC13" i="1"/>
  <c r="AW70" i="1"/>
  <c r="AW51" i="1"/>
  <c r="AW337" i="1"/>
  <c r="AW355" i="1"/>
  <c r="AW347" i="1"/>
  <c r="AW333" i="1"/>
  <c r="AW294" i="1"/>
  <c r="AW165" i="1"/>
  <c r="AW156" i="1"/>
  <c r="AW61" i="1"/>
  <c r="AW58" i="1"/>
  <c r="AW46" i="1"/>
  <c r="BC15" i="1" l="1"/>
  <c r="C17" i="1"/>
  <c r="BB16" i="1"/>
  <c r="D16" i="1"/>
  <c r="AZ16" i="1"/>
  <c r="AX13" i="1"/>
  <c r="BA13" i="1" s="1"/>
  <c r="C18" i="1" l="1"/>
  <c r="AZ17" i="1"/>
  <c r="BB17" i="1"/>
  <c r="D17" i="1"/>
  <c r="BC16" i="1"/>
  <c r="AX14" i="1"/>
  <c r="BC17" i="1" l="1"/>
  <c r="C19" i="1"/>
  <c r="AZ18" i="1"/>
  <c r="BB18" i="1"/>
  <c r="D18" i="1"/>
  <c r="BA14" i="1"/>
  <c r="AX15" i="1"/>
  <c r="BA15" i="1" l="1"/>
  <c r="AX16" i="1"/>
  <c r="BC18" i="1"/>
  <c r="BB19" i="1"/>
  <c r="D19" i="1"/>
  <c r="C20" i="1"/>
  <c r="AZ19" i="1"/>
  <c r="BC19" i="1" s="1"/>
  <c r="BB20" i="1" l="1"/>
  <c r="D20" i="1"/>
  <c r="AZ20" i="1"/>
  <c r="BC20" i="1" s="1"/>
  <c r="C21" i="1"/>
  <c r="BA16" i="1"/>
  <c r="AX17" i="1"/>
  <c r="BA17" i="1" l="1"/>
  <c r="AX18" i="1"/>
  <c r="C22" i="1"/>
  <c r="AZ21" i="1"/>
  <c r="BC21" i="1" s="1"/>
  <c r="BB21" i="1"/>
  <c r="D21" i="1"/>
  <c r="C23" i="1" l="1"/>
  <c r="AZ22" i="1"/>
  <c r="D22" i="1"/>
  <c r="BB22" i="1"/>
  <c r="BA18" i="1"/>
  <c r="AX19" i="1"/>
  <c r="BA19" i="1" l="1"/>
  <c r="AX20" i="1"/>
  <c r="BC22" i="1"/>
  <c r="BB23" i="1"/>
  <c r="D23" i="1"/>
  <c r="C24" i="1"/>
  <c r="AZ23" i="1"/>
  <c r="BC23" i="1" s="1"/>
  <c r="BB24" i="1" l="1"/>
  <c r="D24" i="1"/>
  <c r="C25" i="1"/>
  <c r="AZ24" i="1"/>
  <c r="BC24" i="1" s="1"/>
  <c r="BA20" i="1"/>
  <c r="AX21" i="1"/>
  <c r="C26" i="1" l="1"/>
  <c r="AZ25" i="1"/>
  <c r="BC25" i="1" s="1"/>
  <c r="BB25" i="1"/>
  <c r="D25" i="1"/>
  <c r="BA21" i="1"/>
  <c r="AX22" i="1"/>
  <c r="BA22" i="1" l="1"/>
  <c r="AX23" i="1"/>
  <c r="C27" i="1"/>
  <c r="AZ26" i="1"/>
  <c r="BC26" i="1" s="1"/>
  <c r="BB26" i="1"/>
  <c r="D26" i="1"/>
  <c r="BB27" i="1" l="1"/>
  <c r="D27" i="1"/>
  <c r="C28" i="1"/>
  <c r="AZ27" i="1"/>
  <c r="BC27" i="1" s="1"/>
  <c r="BA23" i="1"/>
  <c r="AX24" i="1"/>
  <c r="BB28" i="1" l="1"/>
  <c r="D28" i="1"/>
  <c r="AZ28" i="1"/>
  <c r="BC28" i="1" s="1"/>
  <c r="C29" i="1"/>
  <c r="BA24" i="1"/>
  <c r="AX25" i="1"/>
  <c r="C30" i="1" l="1"/>
  <c r="AZ29" i="1"/>
  <c r="BC29" i="1" s="1"/>
  <c r="BB29" i="1"/>
  <c r="D29" i="1"/>
  <c r="BA25" i="1"/>
  <c r="AX26" i="1"/>
  <c r="BA26" i="1" l="1"/>
  <c r="AX27" i="1"/>
  <c r="C31" i="1"/>
  <c r="AZ30" i="1"/>
  <c r="BB30" i="1"/>
  <c r="D30" i="1"/>
  <c r="BB31" i="1" l="1"/>
  <c r="D31" i="1"/>
  <c r="C32" i="1"/>
  <c r="AZ31" i="1"/>
  <c r="BC30" i="1"/>
  <c r="BA27" i="1"/>
  <c r="AX28" i="1"/>
  <c r="BB32" i="1" l="1"/>
  <c r="D32" i="1"/>
  <c r="C33" i="1"/>
  <c r="AZ32" i="1"/>
  <c r="BC32" i="1" s="1"/>
  <c r="BC31" i="1"/>
  <c r="BA28" i="1"/>
  <c r="AX29" i="1"/>
  <c r="C34" i="1" l="1"/>
  <c r="AZ33" i="1"/>
  <c r="BB33" i="1"/>
  <c r="D33" i="1"/>
  <c r="BA29" i="1"/>
  <c r="AX30" i="1"/>
  <c r="BA30" i="1" l="1"/>
  <c r="AX31" i="1"/>
  <c r="BC33" i="1"/>
  <c r="C35" i="1"/>
  <c r="AZ34" i="1"/>
  <c r="BC34" i="1" s="1"/>
  <c r="D34" i="1"/>
  <c r="BB34" i="1"/>
  <c r="BB35" i="1" l="1"/>
  <c r="D35" i="1"/>
  <c r="C36" i="1"/>
  <c r="AZ35" i="1"/>
  <c r="BA31" i="1"/>
  <c r="AX32" i="1"/>
  <c r="BC35" i="1" l="1"/>
  <c r="C37" i="1"/>
  <c r="BB36" i="1"/>
  <c r="D36" i="1"/>
  <c r="AZ36" i="1"/>
  <c r="BA32" i="1"/>
  <c r="AX33" i="1"/>
  <c r="C38" i="1" l="1"/>
  <c r="AZ37" i="1"/>
  <c r="BB37" i="1"/>
  <c r="D37" i="1"/>
  <c r="BC36" i="1"/>
  <c r="BA33" i="1"/>
  <c r="AX34" i="1"/>
  <c r="C39" i="1" l="1"/>
  <c r="AZ38" i="1"/>
  <c r="BC38" i="1" s="1"/>
  <c r="BB38" i="1"/>
  <c r="D38" i="1"/>
  <c r="BA34" i="1"/>
  <c r="AX35" i="1"/>
  <c r="BC37" i="1"/>
  <c r="BB39" i="1" l="1"/>
  <c r="D39" i="1"/>
  <c r="C40" i="1"/>
  <c r="AZ39" i="1"/>
  <c r="BC39" i="1" s="1"/>
  <c r="BA35" i="1"/>
  <c r="AX36" i="1"/>
  <c r="BB40" i="1" l="1"/>
  <c r="AZ40" i="1"/>
  <c r="BC40" i="1" s="1"/>
  <c r="C41" i="1"/>
  <c r="D40" i="1"/>
  <c r="BA36" i="1"/>
  <c r="AX37" i="1"/>
  <c r="BA37" i="1" l="1"/>
  <c r="AX38" i="1"/>
  <c r="D41" i="1"/>
  <c r="AZ41" i="1"/>
  <c r="BC41" i="1" s="1"/>
  <c r="C42" i="1"/>
  <c r="BB41" i="1"/>
  <c r="C43" i="1" l="1"/>
  <c r="AZ42" i="1"/>
  <c r="BC42" i="1" s="1"/>
  <c r="BB42" i="1"/>
  <c r="D42" i="1"/>
  <c r="BA38" i="1"/>
  <c r="AX39" i="1"/>
  <c r="BA39" i="1" l="1"/>
  <c r="AX40" i="1"/>
  <c r="BB43" i="1"/>
  <c r="AZ43" i="1"/>
  <c r="BC43" i="1" s="1"/>
  <c r="C44" i="1"/>
  <c r="D43" i="1"/>
  <c r="BB44" i="1" l="1"/>
  <c r="D44" i="1"/>
  <c r="AZ44" i="1"/>
  <c r="BC44" i="1" s="1"/>
  <c r="C45" i="1"/>
  <c r="BA40" i="1"/>
  <c r="AX41" i="1"/>
  <c r="BB45" i="1" l="1"/>
  <c r="D45" i="1"/>
  <c r="AZ45" i="1"/>
  <c r="BC45" i="1" s="1"/>
  <c r="C46" i="1"/>
  <c r="BA41" i="1"/>
  <c r="AX42" i="1"/>
  <c r="C47" i="1" l="1"/>
  <c r="AZ46" i="1"/>
  <c r="BC46" i="1" s="1"/>
  <c r="BB46" i="1"/>
  <c r="D46" i="1"/>
  <c r="BA42" i="1"/>
  <c r="AX43" i="1"/>
  <c r="BA43" i="1" l="1"/>
  <c r="AX44" i="1"/>
  <c r="BB47" i="1"/>
  <c r="AZ47" i="1"/>
  <c r="BC47" i="1" s="1"/>
  <c r="C48" i="1"/>
  <c r="D47" i="1"/>
  <c r="BA44" i="1" l="1"/>
  <c r="AX45" i="1"/>
  <c r="BB48" i="1"/>
  <c r="D48" i="1"/>
  <c r="AZ48" i="1"/>
  <c r="C49" i="1"/>
  <c r="C50" i="1" l="1"/>
  <c r="BB49" i="1"/>
  <c r="D49" i="1"/>
  <c r="AZ49" i="1"/>
  <c r="BC49" i="1" s="1"/>
  <c r="BA45" i="1"/>
  <c r="AX46" i="1"/>
  <c r="BC48" i="1"/>
  <c r="BA46" i="1" l="1"/>
  <c r="AX47" i="1"/>
  <c r="C51" i="1"/>
  <c r="AZ50" i="1"/>
  <c r="BB50" i="1"/>
  <c r="D50" i="1"/>
  <c r="BC50" i="1" l="1"/>
  <c r="C52" i="1"/>
  <c r="AZ51" i="1"/>
  <c r="BC51" i="1" s="1"/>
  <c r="BB51" i="1"/>
  <c r="D51" i="1"/>
  <c r="BA47" i="1"/>
  <c r="AX48" i="1"/>
  <c r="BB52" i="1" l="1"/>
  <c r="D52" i="1"/>
  <c r="AZ52" i="1"/>
  <c r="BC52" i="1" s="1"/>
  <c r="C53" i="1"/>
  <c r="BA48" i="1"/>
  <c r="AX49" i="1"/>
  <c r="BB53" i="1" l="1"/>
  <c r="D53" i="1"/>
  <c r="C54" i="1"/>
  <c r="AZ53" i="1"/>
  <c r="BC53" i="1" s="1"/>
  <c r="BA49" i="1"/>
  <c r="AX50" i="1"/>
  <c r="C55" i="1" l="1"/>
  <c r="AZ54" i="1"/>
  <c r="BB54" i="1"/>
  <c r="D54" i="1"/>
  <c r="BA50" i="1"/>
  <c r="AX51" i="1"/>
  <c r="BA51" i="1" l="1"/>
  <c r="AX52" i="1"/>
  <c r="BC54" i="1"/>
  <c r="C56" i="1"/>
  <c r="AZ55" i="1"/>
  <c r="BB55" i="1"/>
  <c r="D55" i="1"/>
  <c r="BB56" i="1" l="1"/>
  <c r="D56" i="1"/>
  <c r="C57" i="1"/>
  <c r="AZ56" i="1"/>
  <c r="BC56" i="1" s="1"/>
  <c r="BA52" i="1"/>
  <c r="AX53" i="1"/>
  <c r="BC55" i="1"/>
  <c r="BB57" i="1" l="1"/>
  <c r="D57" i="1"/>
  <c r="C58" i="1"/>
  <c r="AZ57" i="1"/>
  <c r="BC57" i="1" s="1"/>
  <c r="BA53" i="1"/>
  <c r="AX54" i="1"/>
  <c r="C59" i="1" l="1"/>
  <c r="AZ58" i="1"/>
  <c r="BB58" i="1"/>
  <c r="D58" i="1"/>
  <c r="BA54" i="1"/>
  <c r="AX55" i="1"/>
  <c r="BA55" i="1" l="1"/>
  <c r="AX56" i="1"/>
  <c r="BC58" i="1"/>
  <c r="C60" i="1"/>
  <c r="AZ59" i="1"/>
  <c r="BB59" i="1"/>
  <c r="D59" i="1"/>
  <c r="BB60" i="1" l="1"/>
  <c r="D60" i="1"/>
  <c r="C61" i="1"/>
  <c r="AZ60" i="1"/>
  <c r="BC60" i="1" s="1"/>
  <c r="BA56" i="1"/>
  <c r="AX57" i="1"/>
  <c r="BC59" i="1"/>
  <c r="BB61" i="1" l="1"/>
  <c r="D61" i="1"/>
  <c r="C62" i="1"/>
  <c r="AZ61" i="1"/>
  <c r="BC61" i="1" s="1"/>
  <c r="BA57" i="1"/>
  <c r="AX58" i="1"/>
  <c r="C63" i="1" l="1"/>
  <c r="AZ62" i="1"/>
  <c r="BB62" i="1"/>
  <c r="D62" i="1"/>
  <c r="BA58" i="1"/>
  <c r="AX59" i="1"/>
  <c r="BA59" i="1" l="1"/>
  <c r="AX60" i="1"/>
  <c r="BC62" i="1"/>
  <c r="C64" i="1"/>
  <c r="AZ63" i="1"/>
  <c r="BB63" i="1"/>
  <c r="D63" i="1"/>
  <c r="BA60" i="1" l="1"/>
  <c r="AX61" i="1"/>
  <c r="BB64" i="1"/>
  <c r="D64" i="1"/>
  <c r="C65" i="1"/>
  <c r="AZ64" i="1"/>
  <c r="BC64" i="1" s="1"/>
  <c r="BC63" i="1"/>
  <c r="BA61" i="1" l="1"/>
  <c r="AX62" i="1"/>
  <c r="BB65" i="1"/>
  <c r="D65" i="1"/>
  <c r="C66" i="1"/>
  <c r="AZ65" i="1"/>
  <c r="BA62" i="1" l="1"/>
  <c r="AX63" i="1"/>
  <c r="BC65" i="1"/>
  <c r="C67" i="1"/>
  <c r="AZ66" i="1"/>
  <c r="BC66" i="1" s="1"/>
  <c r="BB66" i="1"/>
  <c r="D66" i="1"/>
  <c r="C68" i="1" l="1"/>
  <c r="AZ67" i="1"/>
  <c r="BB67" i="1"/>
  <c r="D67" i="1"/>
  <c r="BA63" i="1"/>
  <c r="AX64" i="1"/>
  <c r="BA64" i="1" l="1"/>
  <c r="AX65" i="1"/>
  <c r="BC67" i="1"/>
  <c r="BB68" i="1"/>
  <c r="D68" i="1"/>
  <c r="AZ68" i="1"/>
  <c r="C69" i="1"/>
  <c r="BB69" i="1" l="1"/>
  <c r="D69" i="1"/>
  <c r="C70" i="1"/>
  <c r="AZ69" i="1"/>
  <c r="BC69" i="1" s="1"/>
  <c r="BC68" i="1"/>
  <c r="BA65" i="1"/>
  <c r="AX66" i="1"/>
  <c r="BA66" i="1" l="1"/>
  <c r="AX67" i="1"/>
  <c r="C71" i="1"/>
  <c r="AZ70" i="1"/>
  <c r="BC70" i="1" s="1"/>
  <c r="BB70" i="1"/>
  <c r="D70" i="1"/>
  <c r="C72" i="1" l="1"/>
  <c r="AZ71" i="1"/>
  <c r="BB71" i="1"/>
  <c r="D71" i="1"/>
  <c r="BA67" i="1"/>
  <c r="AX68" i="1"/>
  <c r="BA68" i="1" l="1"/>
  <c r="AX69" i="1"/>
  <c r="BC71" i="1"/>
  <c r="BB72" i="1"/>
  <c r="D72" i="1"/>
  <c r="C73" i="1"/>
  <c r="AZ72" i="1"/>
  <c r="BA69" i="1" l="1"/>
  <c r="AX70" i="1"/>
  <c r="BC72" i="1"/>
  <c r="BB73" i="1"/>
  <c r="D73" i="1"/>
  <c r="C74" i="1"/>
  <c r="AZ73" i="1"/>
  <c r="BC73" i="1" l="1"/>
  <c r="BA70" i="1"/>
  <c r="AX71" i="1"/>
  <c r="C75" i="1"/>
  <c r="AZ74" i="1"/>
  <c r="BB74" i="1"/>
  <c r="D74" i="1"/>
  <c r="C76" i="1" l="1"/>
  <c r="AZ75" i="1"/>
  <c r="BC75" i="1" s="1"/>
  <c r="BB75" i="1"/>
  <c r="D75" i="1"/>
  <c r="BA71" i="1"/>
  <c r="AX72" i="1"/>
  <c r="BC74" i="1"/>
  <c r="BA72" i="1" l="1"/>
  <c r="AX73" i="1"/>
  <c r="BB76" i="1"/>
  <c r="D76" i="1"/>
  <c r="C77" i="1"/>
  <c r="AZ76" i="1"/>
  <c r="BB77" i="1" l="1"/>
  <c r="D77" i="1"/>
  <c r="C78" i="1"/>
  <c r="AZ77" i="1"/>
  <c r="BC77" i="1" s="1"/>
  <c r="BC76" i="1"/>
  <c r="BA73" i="1"/>
  <c r="AX74" i="1"/>
  <c r="C79" i="1" l="1"/>
  <c r="AZ78" i="1"/>
  <c r="BB78" i="1"/>
  <c r="D78" i="1"/>
  <c r="BA74" i="1"/>
  <c r="AX75" i="1"/>
  <c r="BA75" i="1" l="1"/>
  <c r="AX76" i="1"/>
  <c r="BC78" i="1"/>
  <c r="C80" i="1"/>
  <c r="AZ79" i="1"/>
  <c r="BC79" i="1" s="1"/>
  <c r="BB79" i="1"/>
  <c r="D79" i="1"/>
  <c r="BB80" i="1" l="1"/>
  <c r="D80" i="1"/>
  <c r="C81" i="1"/>
  <c r="AZ80" i="1"/>
  <c r="BC80" i="1" s="1"/>
  <c r="BA76" i="1"/>
  <c r="AX77" i="1"/>
  <c r="BB81" i="1" l="1"/>
  <c r="D81" i="1"/>
  <c r="C82" i="1"/>
  <c r="AZ81" i="1"/>
  <c r="BC81" i="1" s="1"/>
  <c r="BA77" i="1"/>
  <c r="AX78" i="1"/>
  <c r="C83" i="1" l="1"/>
  <c r="AZ82" i="1"/>
  <c r="BB82" i="1"/>
  <c r="D82" i="1"/>
  <c r="BA78" i="1"/>
  <c r="AX79" i="1"/>
  <c r="BA79" i="1" l="1"/>
  <c r="AX80" i="1"/>
  <c r="BC82" i="1"/>
  <c r="C84" i="1"/>
  <c r="AZ83" i="1"/>
  <c r="BB83" i="1"/>
  <c r="D83" i="1"/>
  <c r="BB84" i="1" l="1"/>
  <c r="D84" i="1"/>
  <c r="C85" i="1"/>
  <c r="AZ84" i="1"/>
  <c r="BC84" i="1" s="1"/>
  <c r="BA80" i="1"/>
  <c r="AX81" i="1"/>
  <c r="BC83" i="1"/>
  <c r="BB85" i="1" l="1"/>
  <c r="D85" i="1"/>
  <c r="C86" i="1"/>
  <c r="AZ85" i="1"/>
  <c r="BA81" i="1"/>
  <c r="AX82" i="1"/>
  <c r="C87" i="1" l="1"/>
  <c r="AZ86" i="1"/>
  <c r="BB86" i="1"/>
  <c r="D86" i="1"/>
  <c r="BC85" i="1"/>
  <c r="BA82" i="1"/>
  <c r="AX83" i="1"/>
  <c r="BA83" i="1" l="1"/>
  <c r="AX84" i="1"/>
  <c r="BC86" i="1"/>
  <c r="C88" i="1"/>
  <c r="AZ87" i="1"/>
  <c r="BC87" i="1" s="1"/>
  <c r="BB87" i="1"/>
  <c r="D87" i="1"/>
  <c r="BB88" i="1" l="1"/>
  <c r="D88" i="1"/>
  <c r="C89" i="1"/>
  <c r="AZ88" i="1"/>
  <c r="BC88" i="1" s="1"/>
  <c r="BA84" i="1"/>
  <c r="AX85" i="1"/>
  <c r="BB89" i="1" l="1"/>
  <c r="D89" i="1"/>
  <c r="C90" i="1"/>
  <c r="AZ89" i="1"/>
  <c r="BC89" i="1" s="1"/>
  <c r="BA85" i="1"/>
  <c r="AX86" i="1"/>
  <c r="C91" i="1" l="1"/>
  <c r="AZ90" i="1"/>
  <c r="BB90" i="1"/>
  <c r="D90" i="1"/>
  <c r="BA86" i="1"/>
  <c r="AX87" i="1"/>
  <c r="BA87" i="1" l="1"/>
  <c r="AX88" i="1"/>
  <c r="BC90" i="1"/>
  <c r="C92" i="1"/>
  <c r="AZ91" i="1"/>
  <c r="BB91" i="1"/>
  <c r="D91" i="1"/>
  <c r="BB92" i="1" l="1"/>
  <c r="D92" i="1"/>
  <c r="C93" i="1"/>
  <c r="AZ92" i="1"/>
  <c r="BC92" i="1" s="1"/>
  <c r="BA88" i="1"/>
  <c r="AX89" i="1"/>
  <c r="BC91" i="1"/>
  <c r="BB93" i="1" l="1"/>
  <c r="D93" i="1"/>
  <c r="C94" i="1"/>
  <c r="AZ93" i="1"/>
  <c r="BC93" i="1" s="1"/>
  <c r="BA89" i="1"/>
  <c r="AX90" i="1"/>
  <c r="C95" i="1" l="1"/>
  <c r="AZ94" i="1"/>
  <c r="BC94" i="1" s="1"/>
  <c r="BB94" i="1"/>
  <c r="D94" i="1"/>
  <c r="BA90" i="1"/>
  <c r="AX91" i="1"/>
  <c r="BA91" i="1" l="1"/>
  <c r="AX92" i="1"/>
  <c r="C96" i="1"/>
  <c r="AZ95" i="1"/>
  <c r="BC95" i="1" s="1"/>
  <c r="BB95" i="1"/>
  <c r="D95" i="1"/>
  <c r="BA92" i="1" l="1"/>
  <c r="AX93" i="1"/>
  <c r="BB96" i="1"/>
  <c r="D96" i="1"/>
  <c r="C97" i="1"/>
  <c r="AZ96" i="1"/>
  <c r="BC96" i="1" l="1"/>
  <c r="BA93" i="1"/>
  <c r="AX94" i="1"/>
  <c r="BB97" i="1"/>
  <c r="D97" i="1"/>
  <c r="C98" i="1"/>
  <c r="AZ97" i="1"/>
  <c r="BC97" i="1" l="1"/>
  <c r="BA94" i="1"/>
  <c r="AX95" i="1"/>
  <c r="C99" i="1"/>
  <c r="AZ98" i="1"/>
  <c r="BB98" i="1"/>
  <c r="D98" i="1"/>
  <c r="C100" i="1" l="1"/>
  <c r="AZ99" i="1"/>
  <c r="BC99" i="1" s="1"/>
  <c r="BB99" i="1"/>
  <c r="D99" i="1"/>
  <c r="BA95" i="1"/>
  <c r="AX96" i="1"/>
  <c r="BC98" i="1"/>
  <c r="BA96" i="1" l="1"/>
  <c r="AX97" i="1"/>
  <c r="BB100" i="1"/>
  <c r="D100" i="1"/>
  <c r="C101" i="1"/>
  <c r="AZ100" i="1"/>
  <c r="BC100" i="1" l="1"/>
  <c r="BA97" i="1"/>
  <c r="AX98" i="1"/>
  <c r="BB101" i="1"/>
  <c r="D101" i="1"/>
  <c r="C102" i="1"/>
  <c r="AZ101" i="1"/>
  <c r="BC101" i="1" l="1"/>
  <c r="BA98" i="1"/>
  <c r="AX99" i="1"/>
  <c r="C103" i="1"/>
  <c r="AZ102" i="1"/>
  <c r="BB102" i="1"/>
  <c r="D102" i="1"/>
  <c r="C104" i="1" l="1"/>
  <c r="AZ103" i="1"/>
  <c r="BC103" i="1" s="1"/>
  <c r="BB103" i="1"/>
  <c r="D103" i="1"/>
  <c r="BA99" i="1"/>
  <c r="AX100" i="1"/>
  <c r="BC102" i="1"/>
  <c r="BA100" i="1" l="1"/>
  <c r="AX101" i="1"/>
  <c r="BB104" i="1"/>
  <c r="D104" i="1"/>
  <c r="C105" i="1"/>
  <c r="AZ104" i="1"/>
  <c r="BC104" i="1" s="1"/>
  <c r="BA101" i="1" l="1"/>
  <c r="AX102" i="1"/>
  <c r="BB105" i="1"/>
  <c r="AZ105" i="1"/>
  <c r="BC105" i="1" s="1"/>
  <c r="C106" i="1"/>
  <c r="D105" i="1"/>
  <c r="BA102" i="1" l="1"/>
  <c r="AX103" i="1"/>
  <c r="D106" i="1"/>
  <c r="AZ106" i="1"/>
  <c r="BC106" i="1" s="1"/>
  <c r="C107" i="1"/>
  <c r="BB106" i="1"/>
  <c r="BA103" i="1" l="1"/>
  <c r="AX104" i="1"/>
  <c r="C108" i="1"/>
  <c r="AZ107" i="1"/>
  <c r="BC107" i="1" s="1"/>
  <c r="D107" i="1"/>
  <c r="BB107" i="1"/>
  <c r="D108" i="1" l="1"/>
  <c r="C109" i="1"/>
  <c r="AZ108" i="1"/>
  <c r="BC108" i="1" s="1"/>
  <c r="BA104" i="1"/>
  <c r="AX105" i="1"/>
  <c r="AZ109" i="1" l="1"/>
  <c r="BC109" i="1" s="1"/>
  <c r="C110" i="1"/>
  <c r="D109" i="1"/>
  <c r="BA105" i="1"/>
  <c r="AX106" i="1"/>
  <c r="D110" i="1" l="1"/>
  <c r="C111" i="1"/>
  <c r="AZ110" i="1"/>
  <c r="BC110" i="1" s="1"/>
  <c r="BA106" i="1"/>
  <c r="AX107" i="1"/>
  <c r="AZ111" i="1" l="1"/>
  <c r="BC111" i="1" s="1"/>
  <c r="C112" i="1"/>
  <c r="D111" i="1"/>
  <c r="BA107" i="1"/>
  <c r="AX108" i="1"/>
  <c r="D112" i="1" l="1"/>
  <c r="C113" i="1"/>
  <c r="AZ112" i="1"/>
  <c r="BC112" i="1" s="1"/>
  <c r="BA108" i="1"/>
  <c r="AX109" i="1"/>
  <c r="AZ113" i="1" l="1"/>
  <c r="BC113" i="1" s="1"/>
  <c r="C114" i="1"/>
  <c r="D113" i="1"/>
  <c r="BA109" i="1"/>
  <c r="AX110" i="1"/>
  <c r="D114" i="1" l="1"/>
  <c r="C115" i="1"/>
  <c r="AZ114" i="1"/>
  <c r="BC114" i="1" s="1"/>
  <c r="BA110" i="1"/>
  <c r="AX111" i="1"/>
  <c r="AZ115" i="1" l="1"/>
  <c r="BC115" i="1" s="1"/>
  <c r="C116" i="1"/>
  <c r="D115" i="1"/>
  <c r="BA111" i="1"/>
  <c r="AX112" i="1"/>
  <c r="D116" i="1" l="1"/>
  <c r="C117" i="1"/>
  <c r="AZ116" i="1"/>
  <c r="BC116" i="1" s="1"/>
  <c r="BA112" i="1"/>
  <c r="AX113" i="1"/>
  <c r="AZ117" i="1" l="1"/>
  <c r="BC117" i="1" s="1"/>
  <c r="C118" i="1"/>
  <c r="D117" i="1"/>
  <c r="BA113" i="1"/>
  <c r="AX114" i="1"/>
  <c r="D118" i="1" l="1"/>
  <c r="C119" i="1"/>
  <c r="AZ118" i="1"/>
  <c r="BC118" i="1" s="1"/>
  <c r="BA114" i="1"/>
  <c r="AX115" i="1"/>
  <c r="AZ119" i="1" l="1"/>
  <c r="BC119" i="1" s="1"/>
  <c r="C120" i="1"/>
  <c r="D119" i="1"/>
  <c r="BA115" i="1"/>
  <c r="AX116" i="1"/>
  <c r="D120" i="1" l="1"/>
  <c r="C121" i="1"/>
  <c r="AZ120" i="1"/>
  <c r="BC120" i="1" s="1"/>
  <c r="BA116" i="1"/>
  <c r="AX117" i="1"/>
  <c r="AZ121" i="1" l="1"/>
  <c r="BC121" i="1" s="1"/>
  <c r="C122" i="1"/>
  <c r="D121" i="1"/>
  <c r="BA117" i="1"/>
  <c r="AX118" i="1"/>
  <c r="D122" i="1" l="1"/>
  <c r="C123" i="1"/>
  <c r="AZ122" i="1"/>
  <c r="BC122" i="1" s="1"/>
  <c r="BA118" i="1"/>
  <c r="AX119" i="1"/>
  <c r="BA119" i="1" l="1"/>
  <c r="AX120" i="1"/>
  <c r="AZ123" i="1"/>
  <c r="BC123" i="1" s="1"/>
  <c r="C124" i="1"/>
  <c r="D123" i="1"/>
  <c r="D124" i="1" l="1"/>
  <c r="C125" i="1"/>
  <c r="AZ124" i="1"/>
  <c r="BC124" i="1" s="1"/>
  <c r="BA120" i="1"/>
  <c r="AX121" i="1"/>
  <c r="AZ125" i="1" l="1"/>
  <c r="BC125" i="1" s="1"/>
  <c r="C126" i="1"/>
  <c r="D125" i="1"/>
  <c r="BA121" i="1"/>
  <c r="AX122" i="1"/>
  <c r="D126" i="1" l="1"/>
  <c r="C127" i="1"/>
  <c r="AZ126" i="1"/>
  <c r="BC126" i="1" s="1"/>
  <c r="BA122" i="1"/>
  <c r="AX123" i="1"/>
  <c r="AZ127" i="1" l="1"/>
  <c r="BC127" i="1" s="1"/>
  <c r="C128" i="1"/>
  <c r="D127" i="1"/>
  <c r="BA123" i="1"/>
  <c r="AX124" i="1"/>
  <c r="BA124" i="1" l="1"/>
  <c r="AX125" i="1"/>
  <c r="D128" i="1"/>
  <c r="C129" i="1"/>
  <c r="AZ128" i="1"/>
  <c r="BC128" i="1" s="1"/>
  <c r="AZ129" i="1" l="1"/>
  <c r="BC129" i="1" s="1"/>
  <c r="C130" i="1"/>
  <c r="D129" i="1"/>
  <c r="BA125" i="1"/>
  <c r="AX126" i="1"/>
  <c r="D130" i="1" l="1"/>
  <c r="C131" i="1"/>
  <c r="AZ130" i="1"/>
  <c r="BC130" i="1" s="1"/>
  <c r="BA126" i="1"/>
  <c r="AX127" i="1"/>
  <c r="AZ131" i="1" l="1"/>
  <c r="BC131" i="1" s="1"/>
  <c r="C132" i="1"/>
  <c r="D131" i="1"/>
  <c r="BA127" i="1"/>
  <c r="AX128" i="1"/>
  <c r="D132" i="1" l="1"/>
  <c r="C133" i="1"/>
  <c r="AZ132" i="1"/>
  <c r="BC132" i="1" s="1"/>
  <c r="BA128" i="1"/>
  <c r="AX129" i="1"/>
  <c r="AZ133" i="1" l="1"/>
  <c r="BC133" i="1" s="1"/>
  <c r="C134" i="1"/>
  <c r="D133" i="1"/>
  <c r="BA129" i="1"/>
  <c r="AX130" i="1"/>
  <c r="D134" i="1" l="1"/>
  <c r="C135" i="1"/>
  <c r="AZ134" i="1"/>
  <c r="BC134" i="1" s="1"/>
  <c r="BA130" i="1"/>
  <c r="AX131" i="1"/>
  <c r="AZ135" i="1" l="1"/>
  <c r="BC135" i="1" s="1"/>
  <c r="C136" i="1"/>
  <c r="D135" i="1"/>
  <c r="BA131" i="1"/>
  <c r="AX132" i="1"/>
  <c r="D136" i="1" l="1"/>
  <c r="C137" i="1"/>
  <c r="AZ136" i="1"/>
  <c r="BC136" i="1" s="1"/>
  <c r="BA132" i="1"/>
  <c r="AX133" i="1"/>
  <c r="AZ137" i="1" l="1"/>
  <c r="BC137" i="1" s="1"/>
  <c r="C138" i="1"/>
  <c r="D137" i="1"/>
  <c r="BA133" i="1"/>
  <c r="AX134" i="1"/>
  <c r="D138" i="1" l="1"/>
  <c r="C139" i="1"/>
  <c r="AZ138" i="1"/>
  <c r="BC138" i="1" s="1"/>
  <c r="BA134" i="1"/>
  <c r="AX135" i="1"/>
  <c r="AZ139" i="1" l="1"/>
  <c r="BC139" i="1" s="1"/>
  <c r="C140" i="1"/>
  <c r="D139" i="1"/>
  <c r="BA135" i="1"/>
  <c r="AX136" i="1"/>
  <c r="D140" i="1" l="1"/>
  <c r="C141" i="1"/>
  <c r="AZ140" i="1"/>
  <c r="BC140" i="1" s="1"/>
  <c r="BA136" i="1"/>
  <c r="AX137" i="1"/>
  <c r="AZ141" i="1" l="1"/>
  <c r="BC141" i="1" s="1"/>
  <c r="C142" i="1"/>
  <c r="D141" i="1"/>
  <c r="BA137" i="1"/>
  <c r="AX138" i="1"/>
  <c r="D142" i="1" l="1"/>
  <c r="C143" i="1"/>
  <c r="AZ142" i="1"/>
  <c r="BC142" i="1" s="1"/>
  <c r="BA138" i="1"/>
  <c r="AX139" i="1"/>
  <c r="AZ143" i="1" l="1"/>
  <c r="BC143" i="1" s="1"/>
  <c r="C144" i="1"/>
  <c r="D143" i="1"/>
  <c r="BA139" i="1"/>
  <c r="AX140" i="1"/>
  <c r="D144" i="1" l="1"/>
  <c r="C145" i="1"/>
  <c r="AZ144" i="1"/>
  <c r="BC144" i="1" s="1"/>
  <c r="BA140" i="1"/>
  <c r="AX141" i="1"/>
  <c r="AZ145" i="1" l="1"/>
  <c r="BC145" i="1" s="1"/>
  <c r="C146" i="1"/>
  <c r="D145" i="1"/>
  <c r="BA141" i="1"/>
  <c r="AX142" i="1"/>
  <c r="D146" i="1" l="1"/>
  <c r="C147" i="1"/>
  <c r="AZ146" i="1"/>
  <c r="BC146" i="1" s="1"/>
  <c r="BA142" i="1"/>
  <c r="AX143" i="1"/>
  <c r="AZ147" i="1" l="1"/>
  <c r="BC147" i="1" s="1"/>
  <c r="C148" i="1"/>
  <c r="D147" i="1"/>
  <c r="BA143" i="1"/>
  <c r="AX144" i="1"/>
  <c r="C149" i="1" l="1"/>
  <c r="D148" i="1"/>
  <c r="AZ148" i="1"/>
  <c r="BC148" i="1" s="1"/>
  <c r="BA144" i="1"/>
  <c r="AX145" i="1"/>
  <c r="BA145" i="1" l="1"/>
  <c r="AX146" i="1"/>
  <c r="AZ149" i="1"/>
  <c r="BC149" i="1" s="1"/>
  <c r="C150" i="1"/>
  <c r="D149" i="1"/>
  <c r="D150" i="1" l="1"/>
  <c r="C151" i="1"/>
  <c r="AZ150" i="1"/>
  <c r="BC150" i="1" s="1"/>
  <c r="BA146" i="1"/>
  <c r="AX147" i="1"/>
  <c r="AZ151" i="1" l="1"/>
  <c r="BC151" i="1" s="1"/>
  <c r="C152" i="1"/>
  <c r="D151" i="1"/>
  <c r="BA147" i="1"/>
  <c r="AX148" i="1"/>
  <c r="D152" i="1" l="1"/>
  <c r="C153" i="1"/>
  <c r="AZ152" i="1"/>
  <c r="BC152" i="1" s="1"/>
  <c r="BA148" i="1"/>
  <c r="AX149" i="1"/>
  <c r="AZ153" i="1" l="1"/>
  <c r="BC153" i="1" s="1"/>
  <c r="C154" i="1"/>
  <c r="D153" i="1"/>
  <c r="BA149" i="1"/>
  <c r="AX150" i="1"/>
  <c r="D154" i="1" l="1"/>
  <c r="AZ154" i="1"/>
  <c r="BC154" i="1" s="1"/>
  <c r="C155" i="1"/>
  <c r="BA150" i="1"/>
  <c r="AX151" i="1"/>
  <c r="AZ155" i="1" l="1"/>
  <c r="BC155" i="1" s="1"/>
  <c r="C156" i="1"/>
  <c r="D155" i="1"/>
  <c r="BA151" i="1"/>
  <c r="AX152" i="1"/>
  <c r="D156" i="1" l="1"/>
  <c r="AZ156" i="1"/>
  <c r="BC156" i="1" s="1"/>
  <c r="C157" i="1"/>
  <c r="BA152" i="1"/>
  <c r="AX153" i="1"/>
  <c r="AZ157" i="1" l="1"/>
  <c r="BC157" i="1" s="1"/>
  <c r="C158" i="1"/>
  <c r="D157" i="1"/>
  <c r="BA153" i="1"/>
  <c r="AX154" i="1"/>
  <c r="D158" i="1" l="1"/>
  <c r="AZ158" i="1"/>
  <c r="BC158" i="1" s="1"/>
  <c r="C159" i="1"/>
  <c r="BA154" i="1"/>
  <c r="AX155" i="1"/>
  <c r="BA155" i="1" l="1"/>
  <c r="AX156" i="1"/>
  <c r="AZ159" i="1"/>
  <c r="BC159" i="1" s="1"/>
  <c r="C160" i="1"/>
  <c r="D159" i="1"/>
  <c r="D160" i="1" l="1"/>
  <c r="AZ160" i="1"/>
  <c r="BC160" i="1" s="1"/>
  <c r="C161" i="1"/>
  <c r="BA156" i="1"/>
  <c r="AX157" i="1"/>
  <c r="AZ161" i="1" l="1"/>
  <c r="BC161" i="1" s="1"/>
  <c r="C162" i="1"/>
  <c r="D161" i="1"/>
  <c r="BA157" i="1"/>
  <c r="AX158" i="1"/>
  <c r="D162" i="1" l="1"/>
  <c r="AZ162" i="1"/>
  <c r="BC162" i="1" s="1"/>
  <c r="C163" i="1"/>
  <c r="BA158" i="1"/>
  <c r="AX159" i="1"/>
  <c r="AZ163" i="1" l="1"/>
  <c r="BC163" i="1" s="1"/>
  <c r="C164" i="1"/>
  <c r="D163" i="1"/>
  <c r="BA159" i="1"/>
  <c r="AX160" i="1"/>
  <c r="D164" i="1" l="1"/>
  <c r="AZ164" i="1"/>
  <c r="BC164" i="1" s="1"/>
  <c r="C165" i="1"/>
  <c r="BA160" i="1"/>
  <c r="AX161" i="1"/>
  <c r="AZ165" i="1" l="1"/>
  <c r="BC165" i="1" s="1"/>
  <c r="C166" i="1"/>
  <c r="D165" i="1"/>
  <c r="BA161" i="1"/>
  <c r="AX162" i="1"/>
  <c r="D166" i="1" l="1"/>
  <c r="AZ166" i="1"/>
  <c r="BC166" i="1" s="1"/>
  <c r="C167" i="1"/>
  <c r="BA162" i="1"/>
  <c r="AX163" i="1"/>
  <c r="AZ167" i="1" l="1"/>
  <c r="BC167" i="1" s="1"/>
  <c r="C168" i="1"/>
  <c r="D167" i="1"/>
  <c r="BA163" i="1"/>
  <c r="AX164" i="1"/>
  <c r="D168" i="1" l="1"/>
  <c r="AZ168" i="1"/>
  <c r="BC168" i="1" s="1"/>
  <c r="C169" i="1"/>
  <c r="BA164" i="1"/>
  <c r="AX165" i="1"/>
  <c r="AZ169" i="1" l="1"/>
  <c r="BC169" i="1" s="1"/>
  <c r="C170" i="1"/>
  <c r="D169" i="1"/>
  <c r="BA165" i="1"/>
  <c r="AX166" i="1"/>
  <c r="D170" i="1" l="1"/>
  <c r="AZ170" i="1"/>
  <c r="BC170" i="1" s="1"/>
  <c r="C171" i="1"/>
  <c r="BA166" i="1"/>
  <c r="AX167" i="1"/>
  <c r="AZ171" i="1" l="1"/>
  <c r="BC171" i="1" s="1"/>
  <c r="C172" i="1"/>
  <c r="D171" i="1"/>
  <c r="BA167" i="1"/>
  <c r="AX168" i="1"/>
  <c r="D172" i="1" l="1"/>
  <c r="AZ172" i="1"/>
  <c r="BC172" i="1" s="1"/>
  <c r="C173" i="1"/>
  <c r="BA168" i="1"/>
  <c r="AX169" i="1"/>
  <c r="AZ173" i="1" l="1"/>
  <c r="BC173" i="1" s="1"/>
  <c r="C174" i="1"/>
  <c r="D173" i="1"/>
  <c r="BA169" i="1"/>
  <c r="AX170" i="1"/>
  <c r="D174" i="1" l="1"/>
  <c r="AZ174" i="1"/>
  <c r="BC174" i="1" s="1"/>
  <c r="C175" i="1"/>
  <c r="BA170" i="1"/>
  <c r="AX171" i="1"/>
  <c r="AZ175" i="1" l="1"/>
  <c r="BC175" i="1" s="1"/>
  <c r="C176" i="1"/>
  <c r="D175" i="1"/>
  <c r="BA171" i="1"/>
  <c r="AX172" i="1"/>
  <c r="D176" i="1" l="1"/>
  <c r="AZ176" i="1"/>
  <c r="BC176" i="1" s="1"/>
  <c r="C177" i="1"/>
  <c r="BA172" i="1"/>
  <c r="AX173" i="1"/>
  <c r="AZ177" i="1" l="1"/>
  <c r="BC177" i="1" s="1"/>
  <c r="C178" i="1"/>
  <c r="D177" i="1"/>
  <c r="BA173" i="1"/>
  <c r="AX174" i="1"/>
  <c r="D178" i="1" l="1"/>
  <c r="AZ178" i="1"/>
  <c r="BC178" i="1" s="1"/>
  <c r="C179" i="1"/>
  <c r="BA174" i="1"/>
  <c r="AX175" i="1"/>
  <c r="AZ179" i="1" l="1"/>
  <c r="BC179" i="1" s="1"/>
  <c r="C180" i="1"/>
  <c r="D179" i="1"/>
  <c r="BA175" i="1"/>
  <c r="AX176" i="1"/>
  <c r="BB180" i="1" l="1"/>
  <c r="D180" i="1"/>
  <c r="C181" i="1"/>
  <c r="AZ180" i="1"/>
  <c r="BC180" i="1" s="1"/>
  <c r="BA176" i="1"/>
  <c r="AX177" i="1"/>
  <c r="BB181" i="1" l="1"/>
  <c r="D181" i="1"/>
  <c r="C182" i="1"/>
  <c r="AZ181" i="1"/>
  <c r="BC181" i="1" s="1"/>
  <c r="BA177" i="1"/>
  <c r="AX178" i="1"/>
  <c r="C183" i="1" l="1"/>
  <c r="AZ182" i="1"/>
  <c r="BC182" i="1" s="1"/>
  <c r="BB182" i="1"/>
  <c r="D182" i="1"/>
  <c r="BA178" i="1"/>
  <c r="AX179" i="1"/>
  <c r="BA179" i="1" l="1"/>
  <c r="AX180" i="1"/>
  <c r="C184" i="1"/>
  <c r="AZ183" i="1"/>
  <c r="BC183" i="1" s="1"/>
  <c r="BB183" i="1"/>
  <c r="D183" i="1"/>
  <c r="BB184" i="1" l="1"/>
  <c r="D184" i="1"/>
  <c r="C185" i="1"/>
  <c r="AZ184" i="1"/>
  <c r="BC184" i="1" s="1"/>
  <c r="BA180" i="1"/>
  <c r="AX181" i="1"/>
  <c r="BA181" i="1" l="1"/>
  <c r="AX182" i="1"/>
  <c r="BB185" i="1"/>
  <c r="D185" i="1"/>
  <c r="C186" i="1"/>
  <c r="AZ185" i="1"/>
  <c r="BC185" i="1" s="1"/>
  <c r="BA182" i="1" l="1"/>
  <c r="AX183" i="1"/>
  <c r="C187" i="1"/>
  <c r="AZ186" i="1"/>
  <c r="BB186" i="1"/>
  <c r="D186" i="1"/>
  <c r="BC186" i="1" l="1"/>
  <c r="C188" i="1"/>
  <c r="D187" i="1"/>
  <c r="BA183" i="1"/>
  <c r="AX184" i="1"/>
  <c r="BA184" i="1" l="1"/>
  <c r="AX185" i="1"/>
  <c r="D188" i="1"/>
  <c r="C189" i="1"/>
  <c r="BA185" i="1" l="1"/>
  <c r="AX186" i="1"/>
  <c r="D189" i="1"/>
  <c r="C190" i="1"/>
  <c r="BA186" i="1" l="1"/>
  <c r="AX187" i="1"/>
  <c r="C191" i="1"/>
  <c r="D190" i="1"/>
  <c r="C192" i="1" l="1"/>
  <c r="D191" i="1"/>
  <c r="BA187" i="1"/>
  <c r="AX188" i="1"/>
  <c r="AZ187" i="1"/>
  <c r="BA188" i="1" l="1"/>
  <c r="AX189" i="1"/>
  <c r="AZ188" i="1"/>
  <c r="D192" i="1"/>
  <c r="C193" i="1"/>
  <c r="D193" i="1" l="1"/>
  <c r="C194" i="1"/>
  <c r="AX190" i="1"/>
  <c r="AZ189" i="1"/>
  <c r="C195" i="1" l="1"/>
  <c r="D194" i="1"/>
  <c r="BA190" i="1"/>
  <c r="AX191" i="1"/>
  <c r="AZ190" i="1"/>
  <c r="BA189" i="1"/>
  <c r="AX192" i="1" l="1"/>
  <c r="AZ191" i="1"/>
  <c r="C196" i="1"/>
  <c r="D195" i="1"/>
  <c r="BA192" i="1" l="1"/>
  <c r="AX193" i="1"/>
  <c r="AZ192" i="1"/>
  <c r="D196" i="1"/>
  <c r="C197" i="1"/>
  <c r="BA191" i="1"/>
  <c r="D197" i="1" l="1"/>
  <c r="C198" i="1"/>
  <c r="BA193" i="1"/>
  <c r="AX194" i="1"/>
  <c r="AZ193" i="1"/>
  <c r="C199" i="1" l="1"/>
  <c r="D198" i="1"/>
  <c r="BA194" i="1"/>
  <c r="AX195" i="1"/>
  <c r="AZ194" i="1"/>
  <c r="AX196" i="1" l="1"/>
  <c r="AZ195" i="1"/>
  <c r="C200" i="1"/>
  <c r="D199" i="1"/>
  <c r="BA196" i="1" l="1"/>
  <c r="AX197" i="1"/>
  <c r="AZ196" i="1"/>
  <c r="D200" i="1"/>
  <c r="C201" i="1"/>
  <c r="BA195" i="1"/>
  <c r="D201" i="1" l="1"/>
  <c r="C202" i="1"/>
  <c r="BA197" i="1"/>
  <c r="AX198" i="1"/>
  <c r="AZ197" i="1"/>
  <c r="C203" i="1" l="1"/>
  <c r="D202" i="1"/>
  <c r="AX199" i="1"/>
  <c r="AZ198" i="1"/>
  <c r="BA198" i="1" s="1"/>
  <c r="C204" i="1" l="1"/>
  <c r="D203" i="1"/>
  <c r="BA199" i="1"/>
  <c r="AX200" i="1"/>
  <c r="AZ199" i="1"/>
  <c r="AX201" i="1" l="1"/>
  <c r="AZ200" i="1"/>
  <c r="BA200" i="1" s="1"/>
  <c r="D204" i="1"/>
  <c r="C205" i="1"/>
  <c r="AX202" i="1" l="1"/>
  <c r="AZ201" i="1"/>
  <c r="D205" i="1"/>
  <c r="C206" i="1"/>
  <c r="C207" i="1" l="1"/>
  <c r="D206" i="1"/>
  <c r="BA202" i="1"/>
  <c r="AX203" i="1"/>
  <c r="AZ202" i="1"/>
  <c r="BA201" i="1"/>
  <c r="BA203" i="1" l="1"/>
  <c r="AX204" i="1"/>
  <c r="AZ203" i="1"/>
  <c r="C208" i="1"/>
  <c r="D207" i="1"/>
  <c r="BA204" i="1" l="1"/>
  <c r="AX205" i="1"/>
  <c r="AZ204" i="1"/>
  <c r="D208" i="1"/>
  <c r="C209" i="1"/>
  <c r="AX206" i="1" l="1"/>
  <c r="AZ205" i="1"/>
  <c r="D209" i="1"/>
  <c r="C210" i="1"/>
  <c r="C211" i="1" l="1"/>
  <c r="D210" i="1"/>
  <c r="BA206" i="1"/>
  <c r="AX207" i="1"/>
  <c r="AZ206" i="1"/>
  <c r="BA205" i="1"/>
  <c r="BA207" i="1" l="1"/>
  <c r="AX208" i="1"/>
  <c r="AZ207" i="1"/>
  <c r="C212" i="1"/>
  <c r="D211" i="1"/>
  <c r="AX209" i="1" l="1"/>
  <c r="AZ208" i="1"/>
  <c r="D212" i="1"/>
  <c r="C213" i="1"/>
  <c r="D213" i="1" l="1"/>
  <c r="C214" i="1"/>
  <c r="AX210" i="1"/>
  <c r="AZ209" i="1"/>
  <c r="BA208" i="1"/>
  <c r="C215" i="1" l="1"/>
  <c r="D214" i="1"/>
  <c r="BA210" i="1"/>
  <c r="AX211" i="1"/>
  <c r="AZ210" i="1"/>
  <c r="BA209" i="1"/>
  <c r="AX212" i="1" l="1"/>
  <c r="AZ211" i="1"/>
  <c r="C216" i="1"/>
  <c r="D215" i="1"/>
  <c r="D216" i="1" l="1"/>
  <c r="C217" i="1"/>
  <c r="BA212" i="1"/>
  <c r="AX213" i="1"/>
  <c r="AZ212" i="1"/>
  <c r="BA211" i="1"/>
  <c r="D217" i="1" l="1"/>
  <c r="C218" i="1"/>
  <c r="BA213" i="1"/>
  <c r="AX214" i="1"/>
  <c r="AZ213" i="1"/>
  <c r="BA214" i="1" l="1"/>
  <c r="AX215" i="1"/>
  <c r="AZ214" i="1"/>
  <c r="C219" i="1"/>
  <c r="D218" i="1"/>
  <c r="BA215" i="1" l="1"/>
  <c r="AX216" i="1"/>
  <c r="AZ215" i="1"/>
  <c r="C220" i="1"/>
  <c r="D219" i="1"/>
  <c r="D220" i="1" l="1"/>
  <c r="C221" i="1"/>
  <c r="BA216" i="1"/>
  <c r="AX217" i="1"/>
  <c r="AZ216" i="1"/>
  <c r="D221" i="1" l="1"/>
  <c r="C222" i="1"/>
  <c r="BA217" i="1"/>
  <c r="AX218" i="1"/>
  <c r="AZ217" i="1"/>
  <c r="AX219" i="1" l="1"/>
  <c r="AZ218" i="1"/>
  <c r="C223" i="1"/>
  <c r="D222" i="1"/>
  <c r="C224" i="1" l="1"/>
  <c r="D223" i="1"/>
  <c r="BA219" i="1"/>
  <c r="AX220" i="1"/>
  <c r="AZ219" i="1"/>
  <c r="BA218" i="1"/>
  <c r="BA220" i="1" l="1"/>
  <c r="AX221" i="1"/>
  <c r="AZ220" i="1"/>
  <c r="D224" i="1"/>
  <c r="C225" i="1"/>
  <c r="D225" i="1" l="1"/>
  <c r="C226" i="1"/>
  <c r="AX222" i="1"/>
  <c r="AZ221" i="1"/>
  <c r="BA222" i="1" l="1"/>
  <c r="AX223" i="1"/>
  <c r="AZ222" i="1"/>
  <c r="C227" i="1"/>
  <c r="D226" i="1"/>
  <c r="BA221" i="1"/>
  <c r="BA223" i="1" l="1"/>
  <c r="AX224" i="1"/>
  <c r="AZ223" i="1"/>
  <c r="C228" i="1"/>
  <c r="D227" i="1"/>
  <c r="D228" i="1" l="1"/>
  <c r="C229" i="1"/>
  <c r="AX225" i="1"/>
  <c r="AZ224" i="1"/>
  <c r="BA224" i="1" s="1"/>
  <c r="AX226" i="1" l="1"/>
  <c r="AZ225" i="1"/>
  <c r="D229" i="1"/>
  <c r="C230" i="1"/>
  <c r="C231" i="1" l="1"/>
  <c r="D230" i="1"/>
  <c r="BA226" i="1"/>
  <c r="AX227" i="1"/>
  <c r="AZ226" i="1"/>
  <c r="BA225" i="1"/>
  <c r="AX228" i="1" l="1"/>
  <c r="AZ227" i="1"/>
  <c r="C232" i="1"/>
  <c r="D231" i="1"/>
  <c r="D232" i="1" l="1"/>
  <c r="C233" i="1"/>
  <c r="BA227" i="1"/>
  <c r="BA228" i="1"/>
  <c r="AX229" i="1"/>
  <c r="AZ228" i="1"/>
  <c r="AX230" i="1" l="1"/>
  <c r="AZ229" i="1"/>
  <c r="D233" i="1"/>
  <c r="C234" i="1"/>
  <c r="C235" i="1" l="1"/>
  <c r="D234" i="1"/>
  <c r="BA230" i="1"/>
  <c r="AX231" i="1"/>
  <c r="AZ230" i="1"/>
  <c r="BA229" i="1"/>
  <c r="BA231" i="1" l="1"/>
  <c r="AX232" i="1"/>
  <c r="AZ231" i="1"/>
  <c r="C236" i="1"/>
  <c r="D235" i="1"/>
  <c r="BA232" i="1" l="1"/>
  <c r="AX233" i="1"/>
  <c r="AZ232" i="1"/>
  <c r="D236" i="1"/>
  <c r="C237" i="1"/>
  <c r="D237" i="1" l="1"/>
  <c r="C238" i="1"/>
  <c r="BA233" i="1"/>
  <c r="AX234" i="1"/>
  <c r="AZ233" i="1"/>
  <c r="AX235" i="1" l="1"/>
  <c r="AZ234" i="1"/>
  <c r="C239" i="1"/>
  <c r="D238" i="1"/>
  <c r="C240" i="1" l="1"/>
  <c r="D239" i="1"/>
  <c r="BA235" i="1"/>
  <c r="AX236" i="1"/>
  <c r="AZ235" i="1"/>
  <c r="BA234" i="1"/>
  <c r="BA236" i="1" l="1"/>
  <c r="AX237" i="1"/>
  <c r="AZ236" i="1"/>
  <c r="D240" i="1"/>
  <c r="C241" i="1"/>
  <c r="AX238" i="1" l="1"/>
  <c r="AZ237" i="1"/>
  <c r="BA237" i="1" s="1"/>
  <c r="D241" i="1"/>
  <c r="C242" i="1"/>
  <c r="BA238" i="1" l="1"/>
  <c r="AX239" i="1"/>
  <c r="AZ238" i="1"/>
  <c r="C243" i="1"/>
  <c r="D242" i="1"/>
  <c r="AX240" i="1" l="1"/>
  <c r="AZ239" i="1"/>
  <c r="C244" i="1"/>
  <c r="D243" i="1"/>
  <c r="D244" i="1" l="1"/>
  <c r="C245" i="1"/>
  <c r="BA240" i="1"/>
  <c r="AX241" i="1"/>
  <c r="AZ240" i="1"/>
  <c r="BA239" i="1"/>
  <c r="AX242" i="1" l="1"/>
  <c r="AZ241" i="1"/>
  <c r="D245" i="1"/>
  <c r="C246" i="1"/>
  <c r="BA242" i="1" l="1"/>
  <c r="AX243" i="1"/>
  <c r="AZ242" i="1"/>
  <c r="BA241" i="1"/>
  <c r="C247" i="1"/>
  <c r="D246" i="1"/>
  <c r="D247" i="1" l="1"/>
  <c r="C248" i="1"/>
  <c r="BA243" i="1"/>
  <c r="AX244" i="1"/>
  <c r="AZ243" i="1"/>
  <c r="D248" i="1" l="1"/>
  <c r="C249" i="1"/>
  <c r="BA244" i="1"/>
  <c r="AX245" i="1"/>
  <c r="AZ244" i="1"/>
  <c r="AX246" i="1" l="1"/>
  <c r="AZ245" i="1"/>
  <c r="C250" i="1"/>
  <c r="D249" i="1"/>
  <c r="C251" i="1" l="1"/>
  <c r="D250" i="1"/>
  <c r="BA246" i="1"/>
  <c r="AX247" i="1"/>
  <c r="AZ246" i="1"/>
  <c r="BA245" i="1"/>
  <c r="BA247" i="1" l="1"/>
  <c r="AX248" i="1"/>
  <c r="AZ247" i="1"/>
  <c r="D251" i="1"/>
  <c r="C252" i="1"/>
  <c r="BA248" i="1" l="1"/>
  <c r="AX249" i="1"/>
  <c r="AZ248" i="1"/>
  <c r="D252" i="1"/>
  <c r="C253" i="1"/>
  <c r="AX250" i="1" l="1"/>
  <c r="AZ249" i="1"/>
  <c r="C254" i="1"/>
  <c r="D253" i="1"/>
  <c r="C255" i="1" l="1"/>
  <c r="D254" i="1"/>
  <c r="AX251" i="1"/>
  <c r="AZ250" i="1"/>
  <c r="BA249" i="1"/>
  <c r="BA251" i="1" l="1"/>
  <c r="AX252" i="1"/>
  <c r="AZ251" i="1"/>
  <c r="BA250" i="1"/>
  <c r="D255" i="1"/>
  <c r="C256" i="1"/>
  <c r="BA252" i="1" l="1"/>
  <c r="AX253" i="1"/>
  <c r="AZ252" i="1"/>
  <c r="D256" i="1"/>
  <c r="C257" i="1"/>
  <c r="C258" i="1" l="1"/>
  <c r="D257" i="1"/>
  <c r="AX254" i="1"/>
  <c r="AZ253" i="1"/>
  <c r="AX255" i="1" l="1"/>
  <c r="AZ254" i="1"/>
  <c r="BA253" i="1"/>
  <c r="C259" i="1"/>
  <c r="D258" i="1"/>
  <c r="BA255" i="1" l="1"/>
  <c r="AX256" i="1"/>
  <c r="AZ255" i="1"/>
  <c r="D259" i="1"/>
  <c r="C260" i="1"/>
  <c r="BA254" i="1"/>
  <c r="D260" i="1" l="1"/>
  <c r="C261" i="1"/>
  <c r="AX257" i="1"/>
  <c r="AZ256" i="1"/>
  <c r="BA256" i="1" s="1"/>
  <c r="C262" i="1" l="1"/>
  <c r="D261" i="1"/>
  <c r="BA257" i="1"/>
  <c r="AX258" i="1"/>
  <c r="AZ257" i="1"/>
  <c r="AX259" i="1" l="1"/>
  <c r="AZ258" i="1"/>
  <c r="C263" i="1"/>
  <c r="D262" i="1"/>
  <c r="BA259" i="1" l="1"/>
  <c r="AX260" i="1"/>
  <c r="AZ259" i="1"/>
  <c r="D263" i="1"/>
  <c r="C264" i="1"/>
  <c r="BA258" i="1"/>
  <c r="D264" i="1" l="1"/>
  <c r="C265" i="1"/>
  <c r="BA260" i="1"/>
  <c r="AX261" i="1"/>
  <c r="AZ260" i="1"/>
  <c r="C266" i="1" l="1"/>
  <c r="D265" i="1"/>
  <c r="BA261" i="1"/>
  <c r="AX262" i="1"/>
  <c r="AZ261" i="1"/>
  <c r="C267" i="1" l="1"/>
  <c r="D266" i="1"/>
  <c r="BA262" i="1"/>
  <c r="AX263" i="1"/>
  <c r="AZ262" i="1"/>
  <c r="D267" i="1" l="1"/>
  <c r="C268" i="1"/>
  <c r="AX264" i="1"/>
  <c r="AZ263" i="1"/>
  <c r="BA263" i="1" s="1"/>
  <c r="AX265" i="1" l="1"/>
  <c r="AZ264" i="1"/>
  <c r="D268" i="1"/>
  <c r="C269" i="1"/>
  <c r="C270" i="1" l="1"/>
  <c r="D269" i="1"/>
  <c r="AX266" i="1"/>
  <c r="AZ265" i="1"/>
  <c r="BA264" i="1"/>
  <c r="BA266" i="1" l="1"/>
  <c r="AX267" i="1"/>
  <c r="AZ266" i="1"/>
  <c r="BA265" i="1"/>
  <c r="C271" i="1"/>
  <c r="D270" i="1"/>
  <c r="AX268" i="1" l="1"/>
  <c r="AZ267" i="1"/>
  <c r="BA267" i="1" s="1"/>
  <c r="D271" i="1"/>
  <c r="C272" i="1"/>
  <c r="D272" i="1" l="1"/>
  <c r="C273" i="1"/>
  <c r="AX269" i="1"/>
  <c r="AZ268" i="1"/>
  <c r="C274" i="1" l="1"/>
  <c r="D273" i="1"/>
  <c r="BA269" i="1"/>
  <c r="AX270" i="1"/>
  <c r="AZ269" i="1"/>
  <c r="BA268" i="1"/>
  <c r="BA270" i="1" l="1"/>
  <c r="AX271" i="1"/>
  <c r="AZ270" i="1"/>
  <c r="C275" i="1"/>
  <c r="D274" i="1"/>
  <c r="BA271" i="1" l="1"/>
  <c r="AX272" i="1"/>
  <c r="AZ271" i="1"/>
  <c r="D275" i="1"/>
  <c r="C276" i="1"/>
  <c r="D276" i="1" l="1"/>
  <c r="C277" i="1"/>
  <c r="AX273" i="1"/>
  <c r="AZ272" i="1"/>
  <c r="C278" i="1" l="1"/>
  <c r="D277" i="1"/>
  <c r="AX274" i="1"/>
  <c r="AZ273" i="1"/>
  <c r="BA272" i="1"/>
  <c r="BA274" i="1" l="1"/>
  <c r="AX275" i="1"/>
  <c r="AZ274" i="1"/>
  <c r="BA273" i="1"/>
  <c r="C279" i="1"/>
  <c r="D278" i="1"/>
  <c r="D279" i="1" l="1"/>
  <c r="C280" i="1"/>
  <c r="BA275" i="1"/>
  <c r="AX276" i="1"/>
  <c r="AZ275" i="1"/>
  <c r="AX277" i="1" l="1"/>
  <c r="AZ276" i="1"/>
  <c r="D280" i="1"/>
  <c r="C281" i="1"/>
  <c r="C282" i="1" l="1"/>
  <c r="D281" i="1"/>
  <c r="BA277" i="1"/>
  <c r="AX278" i="1"/>
  <c r="AZ277" i="1"/>
  <c r="BA276" i="1"/>
  <c r="AX279" i="1" l="1"/>
  <c r="AZ278" i="1"/>
  <c r="C283" i="1"/>
  <c r="D282" i="1"/>
  <c r="BA279" i="1" l="1"/>
  <c r="AX280" i="1"/>
  <c r="AZ279" i="1"/>
  <c r="BA278" i="1"/>
  <c r="D283" i="1"/>
  <c r="C284" i="1"/>
  <c r="D284" i="1" l="1"/>
  <c r="C285" i="1"/>
  <c r="BA280" i="1"/>
  <c r="AX281" i="1"/>
  <c r="AZ280" i="1"/>
  <c r="AX282" i="1" l="1"/>
  <c r="AZ281" i="1"/>
  <c r="BA281" i="1" s="1"/>
  <c r="C286" i="1"/>
  <c r="D285" i="1"/>
  <c r="C287" i="1" l="1"/>
  <c r="D286" i="1"/>
  <c r="BA282" i="1"/>
  <c r="AX283" i="1"/>
  <c r="AZ282" i="1"/>
  <c r="AX284" i="1" l="1"/>
  <c r="AZ283" i="1"/>
  <c r="D287" i="1"/>
  <c r="C288" i="1"/>
  <c r="D288" i="1" l="1"/>
  <c r="C289" i="1"/>
  <c r="BA284" i="1"/>
  <c r="AX285" i="1"/>
  <c r="AZ284" i="1"/>
  <c r="BA283" i="1"/>
  <c r="AX286" i="1" l="1"/>
  <c r="AZ285" i="1"/>
  <c r="C290" i="1"/>
  <c r="D289" i="1"/>
  <c r="AX287" i="1" l="1"/>
  <c r="AZ286" i="1"/>
  <c r="BA285" i="1"/>
  <c r="C291" i="1"/>
  <c r="D290" i="1"/>
  <c r="AX288" i="1" l="1"/>
  <c r="AZ287" i="1"/>
  <c r="D291" i="1"/>
  <c r="C292" i="1"/>
  <c r="BA286" i="1"/>
  <c r="D292" i="1" l="1"/>
  <c r="C293" i="1"/>
  <c r="AX289" i="1"/>
  <c r="AZ288" i="1"/>
  <c r="BA287" i="1"/>
  <c r="C294" i="1" l="1"/>
  <c r="D293" i="1"/>
  <c r="BA288" i="1"/>
  <c r="BA289" i="1"/>
  <c r="AX290" i="1"/>
  <c r="AZ289" i="1"/>
  <c r="AX291" i="1" l="1"/>
  <c r="AZ290" i="1"/>
  <c r="C295" i="1"/>
  <c r="D294" i="1"/>
  <c r="BA290" i="1" l="1"/>
  <c r="BA291" i="1"/>
  <c r="AX292" i="1"/>
  <c r="AZ291" i="1"/>
  <c r="D295" i="1"/>
  <c r="C296" i="1"/>
  <c r="D296" i="1" l="1"/>
  <c r="C297" i="1"/>
  <c r="AX293" i="1"/>
  <c r="AZ292" i="1"/>
  <c r="C298" i="1" l="1"/>
  <c r="D297" i="1"/>
  <c r="BA293" i="1"/>
  <c r="AX294" i="1"/>
  <c r="AZ293" i="1"/>
  <c r="BA292" i="1"/>
  <c r="AX295" i="1" l="1"/>
  <c r="AZ294" i="1"/>
  <c r="C299" i="1"/>
  <c r="D298" i="1"/>
  <c r="AX296" i="1" l="1"/>
  <c r="AZ295" i="1"/>
  <c r="D299" i="1"/>
  <c r="C300" i="1"/>
  <c r="BA294" i="1"/>
  <c r="AX297" i="1" l="1"/>
  <c r="AZ296" i="1"/>
  <c r="D300" i="1"/>
  <c r="C301" i="1"/>
  <c r="BA295" i="1"/>
  <c r="C302" i="1" l="1"/>
  <c r="D301" i="1"/>
  <c r="BA297" i="1"/>
  <c r="AX298" i="1"/>
  <c r="AZ297" i="1"/>
  <c r="BA296" i="1"/>
  <c r="C303" i="1" l="1"/>
  <c r="D302" i="1"/>
  <c r="BA298" i="1"/>
  <c r="AX299" i="1"/>
  <c r="AZ298" i="1"/>
  <c r="D303" i="1" l="1"/>
  <c r="C304" i="1"/>
  <c r="AX300" i="1"/>
  <c r="AZ299" i="1"/>
  <c r="AX301" i="1" l="1"/>
  <c r="AZ300" i="1"/>
  <c r="D304" i="1"/>
  <c r="C305" i="1"/>
  <c r="BA299" i="1"/>
  <c r="C306" i="1" l="1"/>
  <c r="D305" i="1"/>
  <c r="BA301" i="1"/>
  <c r="AX302" i="1"/>
  <c r="AZ301" i="1"/>
  <c r="BA300" i="1"/>
  <c r="AX303" i="1" l="1"/>
  <c r="AZ302" i="1"/>
  <c r="C307" i="1"/>
  <c r="D306" i="1"/>
  <c r="D307" i="1" l="1"/>
  <c r="C308" i="1"/>
  <c r="BA302" i="1"/>
  <c r="BA303" i="1"/>
  <c r="AX304" i="1"/>
  <c r="AZ303" i="1"/>
  <c r="AX305" i="1" l="1"/>
  <c r="AZ304" i="1"/>
  <c r="D308" i="1"/>
  <c r="C309" i="1"/>
  <c r="C310" i="1" l="1"/>
  <c r="D309" i="1"/>
  <c r="BA305" i="1"/>
  <c r="AX306" i="1"/>
  <c r="AZ305" i="1"/>
  <c r="BA304" i="1"/>
  <c r="AX307" i="1" l="1"/>
  <c r="AZ306" i="1"/>
  <c r="C311" i="1"/>
  <c r="D310" i="1"/>
  <c r="AX308" i="1" l="1"/>
  <c r="AZ307" i="1"/>
  <c r="C312" i="1"/>
  <c r="D311" i="1"/>
  <c r="BA306" i="1"/>
  <c r="AX309" i="1" l="1"/>
  <c r="AZ308" i="1"/>
  <c r="BA307" i="1"/>
  <c r="D312" i="1"/>
  <c r="C313" i="1"/>
  <c r="D313" i="1" l="1"/>
  <c r="C314" i="1"/>
  <c r="AX310" i="1"/>
  <c r="AZ309" i="1"/>
  <c r="BA308" i="1"/>
  <c r="AX311" i="1" l="1"/>
  <c r="AZ310" i="1"/>
  <c r="BA310" i="1" s="1"/>
  <c r="BA309" i="1"/>
  <c r="C315" i="1"/>
  <c r="D314" i="1"/>
  <c r="D315" i="1" l="1"/>
  <c r="C316" i="1"/>
  <c r="AX312" i="1"/>
  <c r="AZ311" i="1"/>
  <c r="D316" i="1" l="1"/>
  <c r="C317" i="1"/>
  <c r="AX313" i="1"/>
  <c r="AZ312" i="1"/>
  <c r="BA311" i="1"/>
  <c r="C318" i="1" l="1"/>
  <c r="D317" i="1"/>
  <c r="BA313" i="1"/>
  <c r="AX314" i="1"/>
  <c r="AZ313" i="1"/>
  <c r="BA312" i="1"/>
  <c r="C319" i="1" l="1"/>
  <c r="D318" i="1"/>
  <c r="BA314" i="1"/>
  <c r="AX315" i="1"/>
  <c r="AZ314" i="1"/>
  <c r="D319" i="1" l="1"/>
  <c r="C320" i="1"/>
  <c r="AX316" i="1"/>
  <c r="AZ315" i="1"/>
  <c r="AX317" i="1" l="1"/>
  <c r="AZ316" i="1"/>
  <c r="D320" i="1"/>
  <c r="C321" i="1"/>
  <c r="BA315" i="1"/>
  <c r="AX318" i="1" l="1"/>
  <c r="AZ317" i="1"/>
  <c r="C322" i="1"/>
  <c r="D321" i="1"/>
  <c r="BA316" i="1"/>
  <c r="AX319" i="1" l="1"/>
  <c r="AZ318" i="1"/>
  <c r="BA318" i="1" s="1"/>
  <c r="C323" i="1"/>
  <c r="D322" i="1"/>
  <c r="BA317" i="1"/>
  <c r="D323" i="1" l="1"/>
  <c r="C324" i="1"/>
  <c r="AX320" i="1"/>
  <c r="AZ319" i="1"/>
  <c r="BA319" i="1" s="1"/>
  <c r="BA320" i="1" l="1"/>
  <c r="AX321" i="1"/>
  <c r="AZ320" i="1"/>
  <c r="D324" i="1"/>
  <c r="C325" i="1"/>
  <c r="C326" i="1" l="1"/>
  <c r="D325" i="1"/>
  <c r="BA321" i="1"/>
  <c r="AX322" i="1"/>
  <c r="AZ321" i="1"/>
  <c r="BA322" i="1" l="1"/>
  <c r="AX323" i="1"/>
  <c r="AZ322" i="1"/>
  <c r="C327" i="1"/>
  <c r="D326" i="1"/>
  <c r="AX324" i="1" l="1"/>
  <c r="AZ323" i="1"/>
  <c r="D327" i="1"/>
  <c r="C328" i="1"/>
  <c r="AX325" i="1" l="1"/>
  <c r="AZ324" i="1"/>
  <c r="BA323" i="1"/>
  <c r="D328" i="1"/>
  <c r="C329" i="1"/>
  <c r="C330" i="1" l="1"/>
  <c r="D329" i="1"/>
  <c r="AX326" i="1"/>
  <c r="AZ325" i="1"/>
  <c r="BA324" i="1"/>
  <c r="BA326" i="1" l="1"/>
  <c r="AX327" i="1"/>
  <c r="AZ326" i="1"/>
  <c r="BA325" i="1"/>
  <c r="C331" i="1"/>
  <c r="D330" i="1"/>
  <c r="D331" i="1" l="1"/>
  <c r="C332" i="1"/>
  <c r="AX328" i="1"/>
  <c r="AZ327" i="1"/>
  <c r="C333" i="1" l="1"/>
  <c r="D332" i="1"/>
  <c r="AX329" i="1"/>
  <c r="AZ328" i="1"/>
  <c r="BA327" i="1"/>
  <c r="AX330" i="1" l="1"/>
  <c r="AZ329" i="1"/>
  <c r="C334" i="1"/>
  <c r="D333" i="1"/>
  <c r="BA328" i="1"/>
  <c r="AX331" i="1" l="1"/>
  <c r="AZ330" i="1"/>
  <c r="BA330" i="1" s="1"/>
  <c r="BA329" i="1"/>
  <c r="C335" i="1"/>
  <c r="D334" i="1"/>
  <c r="D335" i="1" l="1"/>
  <c r="C336" i="1"/>
  <c r="AX332" i="1"/>
  <c r="AZ331" i="1"/>
  <c r="BA331" i="1" l="1"/>
  <c r="BA332" i="1"/>
  <c r="AX333" i="1"/>
  <c r="AZ332" i="1"/>
  <c r="D336" i="1"/>
  <c r="C337" i="1"/>
  <c r="AX334" i="1" l="1"/>
  <c r="AZ333" i="1"/>
  <c r="C338" i="1"/>
  <c r="D337" i="1"/>
  <c r="AX335" i="1" l="1"/>
  <c r="AZ334" i="1"/>
  <c r="D338" i="1"/>
  <c r="C339" i="1"/>
  <c r="BA333" i="1"/>
  <c r="D339" i="1" l="1"/>
  <c r="C340" i="1"/>
  <c r="AX336" i="1"/>
  <c r="AZ335" i="1"/>
  <c r="BA334" i="1"/>
  <c r="C341" i="1" l="1"/>
  <c r="D340" i="1"/>
  <c r="BA336" i="1"/>
  <c r="AX337" i="1"/>
  <c r="AZ336" i="1"/>
  <c r="BA335" i="1"/>
  <c r="BA337" i="1" l="1"/>
  <c r="AX338" i="1"/>
  <c r="AZ337" i="1"/>
  <c r="C342" i="1"/>
  <c r="D341" i="1"/>
  <c r="C343" i="1" l="1"/>
  <c r="D342" i="1"/>
  <c r="BA338" i="1"/>
  <c r="AX339" i="1"/>
  <c r="AZ338" i="1"/>
  <c r="BA339" i="1" l="1"/>
  <c r="AX340" i="1"/>
  <c r="AZ339" i="1"/>
  <c r="C344" i="1"/>
  <c r="D343" i="1"/>
  <c r="AX341" i="1" l="1"/>
  <c r="AZ340" i="1"/>
  <c r="BA340" i="1" s="1"/>
  <c r="C345" i="1"/>
  <c r="D344" i="1"/>
  <c r="AX342" i="1" l="1"/>
  <c r="AZ341" i="1"/>
  <c r="C346" i="1"/>
  <c r="D345" i="1"/>
  <c r="D346" i="1" l="1"/>
  <c r="C347" i="1"/>
  <c r="AX343" i="1"/>
  <c r="AZ342" i="1"/>
  <c r="BA341" i="1"/>
  <c r="C348" i="1" l="1"/>
  <c r="D347" i="1"/>
  <c r="BA342" i="1"/>
  <c r="BA343" i="1"/>
  <c r="AX344" i="1"/>
  <c r="AZ343" i="1"/>
  <c r="AX345" i="1" l="1"/>
  <c r="AZ344" i="1"/>
  <c r="C349" i="1"/>
  <c r="D348" i="1"/>
  <c r="AX346" i="1" l="1"/>
  <c r="AZ345" i="1"/>
  <c r="BA344" i="1"/>
  <c r="C350" i="1"/>
  <c r="D349" i="1"/>
  <c r="AX347" i="1" l="1"/>
  <c r="AZ346" i="1"/>
  <c r="D350" i="1"/>
  <c r="C351" i="1"/>
  <c r="BA345" i="1"/>
  <c r="C352" i="1" l="1"/>
  <c r="D351" i="1"/>
  <c r="BA346" i="1"/>
  <c r="BA347" i="1"/>
  <c r="AX348" i="1"/>
  <c r="AZ347" i="1"/>
  <c r="AX349" i="1" l="1"/>
  <c r="AZ348" i="1"/>
  <c r="C353" i="1"/>
  <c r="D352" i="1"/>
  <c r="C354" i="1" l="1"/>
  <c r="D353" i="1"/>
  <c r="AX350" i="1"/>
  <c r="AZ349" i="1"/>
  <c r="BA348" i="1"/>
  <c r="D354" i="1" l="1"/>
  <c r="C355" i="1"/>
  <c r="AX351" i="1"/>
  <c r="AZ350" i="1"/>
  <c r="BA350" i="1" s="1"/>
  <c r="BA349" i="1"/>
  <c r="AX352" i="1" l="1"/>
  <c r="AZ351" i="1"/>
  <c r="C356" i="1"/>
  <c r="D355" i="1"/>
  <c r="AX353" i="1" l="1"/>
  <c r="AZ352" i="1"/>
  <c r="C357" i="1"/>
  <c r="D356" i="1"/>
  <c r="BA351" i="1"/>
  <c r="AX354" i="1" l="1"/>
  <c r="AZ353" i="1"/>
  <c r="BA352" i="1"/>
  <c r="C358" i="1"/>
  <c r="D357" i="1"/>
  <c r="BA353" i="1" l="1"/>
  <c r="D358" i="1"/>
  <c r="C359" i="1"/>
  <c r="BA354" i="1"/>
  <c r="AX355" i="1"/>
  <c r="AZ354" i="1"/>
  <c r="AX356" i="1" l="1"/>
  <c r="AZ355" i="1"/>
  <c r="C360" i="1"/>
  <c r="D359" i="1"/>
  <c r="C361" i="1" l="1"/>
  <c r="D360" i="1"/>
  <c r="AX357" i="1"/>
  <c r="AZ356" i="1"/>
  <c r="BA355" i="1"/>
  <c r="AX358" i="1" l="1"/>
  <c r="AZ357" i="1"/>
  <c r="BA356" i="1"/>
  <c r="C362" i="1"/>
  <c r="D361" i="1"/>
  <c r="AX359" i="1" l="1"/>
  <c r="AZ358" i="1"/>
  <c r="D362" i="1"/>
  <c r="C363" i="1"/>
  <c r="BA357" i="1"/>
  <c r="C364" i="1" l="1"/>
  <c r="D363" i="1"/>
  <c r="AX360" i="1"/>
  <c r="AZ359" i="1"/>
  <c r="BA358" i="1"/>
  <c r="AX361" i="1" l="1"/>
  <c r="AZ360" i="1"/>
  <c r="C365" i="1"/>
  <c r="D364" i="1"/>
  <c r="BA359" i="1"/>
  <c r="BA361" i="1" l="1"/>
  <c r="AX362" i="1"/>
  <c r="AZ361" i="1"/>
  <c r="C366" i="1"/>
  <c r="D365" i="1"/>
  <c r="BA360" i="1"/>
  <c r="BA362" i="1" l="1"/>
  <c r="AX363" i="1"/>
  <c r="AZ362" i="1"/>
  <c r="D366" i="1"/>
  <c r="C367" i="1"/>
  <c r="AX364" i="1" l="1"/>
  <c r="AZ363" i="1"/>
  <c r="D367" i="1"/>
  <c r="V2" i="1" l="1"/>
  <c r="R2" i="1"/>
  <c r="L2" i="1"/>
  <c r="G2" i="1"/>
  <c r="AM2" i="1"/>
  <c r="AR2" i="1"/>
  <c r="AG2" i="1"/>
  <c r="AI2" i="1"/>
  <c r="Q2" i="1"/>
  <c r="AC2" i="1"/>
  <c r="P2" i="1"/>
  <c r="Z2" i="1"/>
  <c r="Y2" i="1"/>
  <c r="E2" i="1"/>
  <c r="W2" i="1"/>
  <c r="K2" i="1"/>
  <c r="F2" i="1"/>
  <c r="O2" i="1"/>
  <c r="H2" i="1"/>
  <c r="AH2" i="1"/>
  <c r="AA2" i="1"/>
  <c r="AQ2" i="1"/>
  <c r="N2" i="1"/>
  <c r="AB2" i="1"/>
  <c r="AD2" i="1"/>
  <c r="AN2" i="1"/>
  <c r="X2" i="1"/>
  <c r="U2" i="1"/>
  <c r="AE2" i="1" s="1"/>
  <c r="AO2" i="1"/>
  <c r="AJ2" i="1"/>
  <c r="AP2" i="1"/>
  <c r="M2" i="1"/>
  <c r="AX365" i="1"/>
  <c r="AZ364" i="1"/>
  <c r="BA363" i="1"/>
  <c r="AK2" i="1" l="1"/>
  <c r="L1" i="1"/>
  <c r="AX366" i="1"/>
  <c r="AZ365" i="1"/>
  <c r="BA365" i="1" s="1"/>
  <c r="I2" i="1"/>
  <c r="BA364" i="1"/>
  <c r="AU2" i="1"/>
  <c r="S2" i="1"/>
  <c r="BA366" i="1" l="1"/>
  <c r="AX367" i="1"/>
  <c r="AZ366" i="1"/>
  <c r="AZ367" i="1" l="1"/>
  <c r="AZ9" i="1" l="1"/>
  <c r="BA367" i="1"/>
  <c r="BB187" i="1" l="1"/>
  <c r="BC187" i="1" s="1"/>
  <c r="BB188" i="1"/>
  <c r="BC188" i="1" s="1"/>
  <c r="BB189" i="1" l="1"/>
  <c r="BC189" i="1" l="1"/>
  <c r="BB190" i="1"/>
  <c r="BB191" i="1"/>
  <c r="BC191" i="1" s="1"/>
  <c r="BC190" i="1" l="1"/>
  <c r="BB192" i="1"/>
  <c r="BB193" i="1"/>
  <c r="BC193" i="1" s="1"/>
  <c r="BB194" i="1"/>
  <c r="BC194" i="1" s="1"/>
  <c r="BC192" i="1" l="1"/>
  <c r="BB195" i="1"/>
  <c r="BB196" i="1"/>
  <c r="BC196" i="1" s="1"/>
  <c r="BC195" i="1" l="1"/>
  <c r="BB197" i="1"/>
  <c r="BC197" i="1" l="1"/>
  <c r="BB198" i="1"/>
  <c r="BC198" i="1" l="1"/>
  <c r="BB199" i="1"/>
  <c r="BC199" i="1" l="1"/>
  <c r="BB200" i="1"/>
  <c r="BC200" i="1" l="1"/>
  <c r="BB201" i="1"/>
  <c r="BC201" i="1" l="1"/>
  <c r="BB202" i="1"/>
  <c r="BC202" i="1" l="1"/>
  <c r="BB203" i="1"/>
  <c r="BC203" i="1" l="1"/>
  <c r="BB204" i="1"/>
  <c r="BC204" i="1" l="1"/>
  <c r="BB205" i="1"/>
  <c r="BC205" i="1" l="1"/>
  <c r="BB206" i="1"/>
  <c r="BC206" i="1" l="1"/>
  <c r="BB207" i="1"/>
  <c r="BC207" i="1" l="1"/>
  <c r="BB208" i="1"/>
  <c r="BC208" i="1" l="1"/>
  <c r="BB209" i="1"/>
  <c r="BC209" i="1" l="1"/>
  <c r="BB210" i="1"/>
  <c r="BC210" i="1" l="1"/>
  <c r="BB211" i="1"/>
  <c r="BC211" i="1" l="1"/>
  <c r="BB212" i="1"/>
  <c r="BC212" i="1" l="1"/>
  <c r="BB213" i="1"/>
  <c r="BC213" i="1" l="1"/>
  <c r="BB214" i="1"/>
  <c r="BC214" i="1" l="1"/>
  <c r="BB215" i="1"/>
  <c r="BC215" i="1" l="1"/>
  <c r="BB216" i="1"/>
  <c r="BC216" i="1" l="1"/>
  <c r="BB217" i="1"/>
  <c r="BC217" i="1" l="1"/>
  <c r="BB218" i="1"/>
  <c r="BC218" i="1" l="1"/>
  <c r="BB219" i="1"/>
  <c r="BC219" i="1" l="1"/>
  <c r="BB220" i="1"/>
  <c r="BC220" i="1" l="1"/>
  <c r="BB221" i="1"/>
  <c r="BC221" i="1" l="1"/>
  <c r="BB222" i="1"/>
  <c r="BC222" i="1" l="1"/>
  <c r="BB223" i="1"/>
  <c r="BC223" i="1" l="1"/>
  <c r="BB224" i="1"/>
  <c r="BC224" i="1" l="1"/>
  <c r="BB225" i="1"/>
  <c r="BC225" i="1" l="1"/>
  <c r="BB226" i="1"/>
  <c r="BC226" i="1" l="1"/>
  <c r="BB227" i="1"/>
  <c r="BC227" i="1" l="1"/>
  <c r="BB228" i="1"/>
  <c r="BC228" i="1" l="1"/>
  <c r="BB229" i="1"/>
  <c r="BC229" i="1" l="1"/>
  <c r="BB230" i="1"/>
  <c r="BC230" i="1" l="1"/>
  <c r="BB231" i="1"/>
  <c r="BC231" i="1" l="1"/>
  <c r="BB232" i="1"/>
  <c r="BC232" i="1" l="1"/>
  <c r="BB233" i="1"/>
  <c r="BC233" i="1" l="1"/>
  <c r="BB234" i="1"/>
  <c r="BC234" i="1" l="1"/>
  <c r="BB235" i="1"/>
  <c r="BC235" i="1" l="1"/>
  <c r="BB236" i="1"/>
  <c r="BC236" i="1" l="1"/>
  <c r="BB237" i="1"/>
  <c r="BC237" i="1" l="1"/>
  <c r="BB238" i="1"/>
  <c r="BC238" i="1" l="1"/>
  <c r="BB239" i="1"/>
  <c r="BC239" i="1" l="1"/>
  <c r="BB240" i="1"/>
  <c r="BC240" i="1" l="1"/>
  <c r="BB241" i="1"/>
  <c r="BC241" i="1" l="1"/>
  <c r="BB242" i="1"/>
  <c r="BC242" i="1" l="1"/>
  <c r="BB243" i="1"/>
  <c r="BC243" i="1" l="1"/>
  <c r="BB244" i="1"/>
  <c r="BC244" i="1" l="1"/>
  <c r="BB245" i="1"/>
  <c r="BC245" i="1" l="1"/>
  <c r="BB246" i="1"/>
  <c r="BC246" i="1" l="1"/>
  <c r="BB247" i="1"/>
  <c r="BC247" i="1" l="1"/>
  <c r="BB248" i="1"/>
  <c r="BC248" i="1" l="1"/>
  <c r="BB249" i="1"/>
  <c r="BC249" i="1" l="1"/>
  <c r="BB250" i="1"/>
  <c r="BC250" i="1" l="1"/>
  <c r="BB251" i="1"/>
  <c r="BC251" i="1" l="1"/>
  <c r="BB252" i="1"/>
  <c r="BC252" i="1" l="1"/>
  <c r="BB253" i="1"/>
  <c r="BC253" i="1" l="1"/>
  <c r="BB254" i="1"/>
  <c r="BC254" i="1" l="1"/>
  <c r="BB255" i="1"/>
  <c r="BC255" i="1" l="1"/>
  <c r="BB256" i="1"/>
  <c r="BC256" i="1" l="1"/>
  <c r="BB257" i="1"/>
  <c r="BC257" i="1" l="1"/>
  <c r="BB258" i="1"/>
  <c r="BC258" i="1" l="1"/>
  <c r="BB259" i="1"/>
  <c r="BC259" i="1" l="1"/>
  <c r="BB260" i="1"/>
  <c r="BC260" i="1" l="1"/>
  <c r="BB261" i="1"/>
  <c r="BC261" i="1" l="1"/>
  <c r="BB262" i="1"/>
  <c r="BC262" i="1" l="1"/>
  <c r="BB263" i="1"/>
  <c r="BC263" i="1" l="1"/>
  <c r="BB264" i="1"/>
  <c r="BC264" i="1" l="1"/>
  <c r="BB265" i="1"/>
  <c r="BC265" i="1" l="1"/>
  <c r="BB266" i="1"/>
  <c r="BC266" i="1" l="1"/>
  <c r="BB267" i="1"/>
  <c r="BC267" i="1" l="1"/>
  <c r="BB268" i="1"/>
  <c r="BC268" i="1" l="1"/>
  <c r="BB269" i="1"/>
  <c r="BC269" i="1" l="1"/>
  <c r="BB270" i="1"/>
  <c r="BC270" i="1" l="1"/>
  <c r="BB271" i="1"/>
  <c r="BC271" i="1" l="1"/>
  <c r="BB272" i="1"/>
  <c r="BC272" i="1" l="1"/>
  <c r="BB273" i="1"/>
  <c r="BC273" i="1" l="1"/>
  <c r="BB274" i="1"/>
  <c r="BC274" i="1" l="1"/>
  <c r="BB275" i="1"/>
  <c r="BC275" i="1" l="1"/>
  <c r="BB276" i="1"/>
  <c r="BC276" i="1" l="1"/>
  <c r="BB277" i="1"/>
  <c r="BC277" i="1" l="1"/>
  <c r="BB278" i="1"/>
  <c r="BC278" i="1" l="1"/>
  <c r="BB279" i="1"/>
  <c r="BC279" i="1" l="1"/>
  <c r="BB280" i="1"/>
  <c r="BC280" i="1" l="1"/>
  <c r="BB281" i="1"/>
  <c r="BC281" i="1" l="1"/>
  <c r="BB282" i="1"/>
  <c r="BC282" i="1" l="1"/>
  <c r="BB283" i="1"/>
  <c r="BC283" i="1" l="1"/>
  <c r="BB284" i="1"/>
  <c r="BC284" i="1" l="1"/>
  <c r="BB285" i="1"/>
  <c r="BC285" i="1" l="1"/>
  <c r="BB286" i="1"/>
  <c r="BC286" i="1" l="1"/>
  <c r="BB287" i="1"/>
  <c r="BC287" i="1" l="1"/>
  <c r="BB288" i="1"/>
  <c r="BC288" i="1" l="1"/>
  <c r="BB289" i="1"/>
  <c r="BC289" i="1" l="1"/>
  <c r="BB290" i="1"/>
  <c r="BC290" i="1" l="1"/>
  <c r="BB291" i="1"/>
  <c r="BC291" i="1" l="1"/>
  <c r="BB292" i="1"/>
  <c r="BC292" i="1" l="1"/>
  <c r="BB293" i="1"/>
  <c r="BC293" i="1" l="1"/>
  <c r="BB294" i="1"/>
  <c r="BC294" i="1" l="1"/>
  <c r="BB295" i="1"/>
  <c r="BC295" i="1" l="1"/>
  <c r="BB296" i="1"/>
  <c r="BC296" i="1" l="1"/>
  <c r="BB297" i="1"/>
  <c r="BC297" i="1" l="1"/>
  <c r="BB298" i="1"/>
  <c r="BC298" i="1" l="1"/>
  <c r="BB299" i="1"/>
  <c r="BC299" i="1" l="1"/>
  <c r="BB300" i="1"/>
  <c r="BC300" i="1" l="1"/>
  <c r="BB301" i="1"/>
  <c r="BC301" i="1" l="1"/>
  <c r="BB302" i="1"/>
  <c r="BC302" i="1" l="1"/>
  <c r="BB303" i="1"/>
  <c r="BC303" i="1" l="1"/>
  <c r="BB304" i="1"/>
  <c r="BC304" i="1" l="1"/>
  <c r="BB305" i="1"/>
  <c r="BC305" i="1" l="1"/>
  <c r="BB306" i="1"/>
  <c r="BC306" i="1" l="1"/>
  <c r="BB307" i="1"/>
  <c r="BC307" i="1" l="1"/>
  <c r="BB308" i="1"/>
  <c r="BC308" i="1" l="1"/>
  <c r="BB309" i="1"/>
  <c r="BC309" i="1" l="1"/>
  <c r="BB310" i="1"/>
  <c r="BC310" i="1" l="1"/>
  <c r="BB311" i="1"/>
  <c r="BC311" i="1" l="1"/>
  <c r="BB312" i="1"/>
  <c r="BC312" i="1" l="1"/>
  <c r="BB313" i="1"/>
  <c r="BC313" i="1" l="1"/>
  <c r="BB314" i="1"/>
  <c r="BC314" i="1" l="1"/>
  <c r="BB315" i="1"/>
  <c r="BC315" i="1" l="1"/>
  <c r="BB316" i="1"/>
  <c r="BC316" i="1" l="1"/>
  <c r="BB317" i="1"/>
  <c r="BC317" i="1" l="1"/>
  <c r="BB318" i="1"/>
  <c r="BC318" i="1" l="1"/>
  <c r="BB319" i="1"/>
  <c r="BC319" i="1" l="1"/>
  <c r="BB320" i="1"/>
  <c r="BC320" i="1" l="1"/>
  <c r="BB321" i="1"/>
  <c r="BC321" i="1" l="1"/>
  <c r="BB322" i="1"/>
  <c r="BC322" i="1" l="1"/>
  <c r="BB323" i="1"/>
  <c r="BC323" i="1" l="1"/>
  <c r="BB324" i="1"/>
  <c r="BC324" i="1" l="1"/>
  <c r="BB325" i="1"/>
  <c r="BC325" i="1" l="1"/>
  <c r="BB326" i="1"/>
  <c r="BC326" i="1" l="1"/>
  <c r="BB327" i="1"/>
  <c r="BC327" i="1" l="1"/>
  <c r="BB328" i="1"/>
  <c r="BC328" i="1" l="1"/>
  <c r="BB329" i="1"/>
  <c r="BC329" i="1" l="1"/>
  <c r="BB330" i="1"/>
  <c r="BC330" i="1" l="1"/>
  <c r="BB331" i="1"/>
  <c r="BC331" i="1" l="1"/>
  <c r="BB332" i="1"/>
  <c r="BC332" i="1" l="1"/>
  <c r="BB333" i="1"/>
  <c r="BC333" i="1" l="1"/>
  <c r="BB334" i="1"/>
  <c r="BC334" i="1" l="1"/>
  <c r="BB335" i="1"/>
  <c r="BC335" i="1" l="1"/>
  <c r="BB336" i="1"/>
  <c r="BC336" i="1" l="1"/>
  <c r="BB337" i="1"/>
  <c r="BC337" i="1" l="1"/>
  <c r="BB338" i="1"/>
  <c r="BC338" i="1" l="1"/>
  <c r="BB339" i="1"/>
  <c r="BC339" i="1" l="1"/>
  <c r="BB340" i="1"/>
  <c r="BC340" i="1" l="1"/>
  <c r="BB341" i="1"/>
  <c r="BC341" i="1" l="1"/>
  <c r="BB342" i="1"/>
  <c r="BC342" i="1" l="1"/>
  <c r="BB343" i="1"/>
  <c r="BC343" i="1" l="1"/>
  <c r="BB344" i="1"/>
  <c r="BC344" i="1" l="1"/>
  <c r="BB345" i="1"/>
  <c r="BC345" i="1" l="1"/>
  <c r="BB346" i="1"/>
  <c r="BC346" i="1" l="1"/>
  <c r="BB347" i="1"/>
  <c r="BC347" i="1" l="1"/>
  <c r="BB348" i="1"/>
  <c r="BC348" i="1" l="1"/>
  <c r="BB349" i="1"/>
  <c r="BC349" i="1" l="1"/>
  <c r="BB350" i="1"/>
  <c r="BC350" i="1" l="1"/>
  <c r="BB351" i="1"/>
  <c r="BC351" i="1" l="1"/>
  <c r="BB352" i="1"/>
  <c r="BC352" i="1" l="1"/>
  <c r="BB353" i="1"/>
  <c r="BC353" i="1" l="1"/>
  <c r="BB354" i="1"/>
  <c r="BC354" i="1" l="1"/>
  <c r="BB355" i="1"/>
  <c r="BC355" i="1" l="1"/>
  <c r="BB356" i="1"/>
  <c r="BC356" i="1" l="1"/>
  <c r="BB357" i="1"/>
  <c r="BC357" i="1" l="1"/>
  <c r="BB358" i="1"/>
  <c r="BC358" i="1" l="1"/>
  <c r="BB359" i="1"/>
  <c r="BC359" i="1" l="1"/>
  <c r="BB360" i="1"/>
  <c r="BC360" i="1" l="1"/>
  <c r="BB361" i="1"/>
  <c r="BC361" i="1" l="1"/>
  <c r="BB362" i="1"/>
  <c r="BC362" i="1" l="1"/>
  <c r="BB363" i="1"/>
  <c r="BC363" i="1" l="1"/>
  <c r="BB364" i="1"/>
  <c r="BC364" i="1" l="1"/>
  <c r="BB365" i="1"/>
  <c r="BC365" i="1" l="1"/>
  <c r="BB366" i="1"/>
  <c r="BC366" i="1" l="1"/>
  <c r="BB367" i="1"/>
  <c r="BB9" i="1" l="1"/>
  <c r="BC367" i="1"/>
  <c r="BC9" i="1" s="1"/>
</calcChain>
</file>

<file path=xl/sharedStrings.xml><?xml version="1.0" encoding="utf-8"?>
<sst xmlns="http://schemas.openxmlformats.org/spreadsheetml/2006/main" count="60" uniqueCount="55">
  <si>
    <t>RECEITAS (+)</t>
  </si>
  <si>
    <t>CUSTOS (-)</t>
  </si>
  <si>
    <t>DESPESAS (-)</t>
  </si>
  <si>
    <t>FINANCIAMENTOS (+)</t>
  </si>
  <si>
    <t>APORTES e DISTRIBUIÇÕES (+)</t>
  </si>
  <si>
    <t>MOVIMENTO e SALDO TOTAL</t>
  </si>
  <si>
    <t>I / R "SEM" VENDAS ESTOQUE TOTAL</t>
  </si>
  <si>
    <t xml:space="preserve">Vendas   </t>
  </si>
  <si>
    <t>SCPs</t>
  </si>
  <si>
    <t>Outras</t>
  </si>
  <si>
    <t>Impostos PIS/Cofins</t>
  </si>
  <si>
    <t>TOTAL</t>
  </si>
  <si>
    <t>Terreno</t>
  </si>
  <si>
    <t>Obra</t>
  </si>
  <si>
    <t>Aprovações</t>
  </si>
  <si>
    <t>Projetos</t>
  </si>
  <si>
    <t>Engenharia Preliminar</t>
  </si>
  <si>
    <t>Jurídico  (RI / Emolumentos)</t>
  </si>
  <si>
    <t>Decoração de Areas Comuns</t>
  </si>
  <si>
    <t>Despesas Jurídicas (Honorários)</t>
  </si>
  <si>
    <t>Marketing</t>
  </si>
  <si>
    <t>Despesas Comercial / Relacionamento</t>
  </si>
  <si>
    <t>Despesas de Pessoal</t>
  </si>
  <si>
    <t>Gestão Financeira</t>
  </si>
  <si>
    <t>Reembolso Despesas</t>
  </si>
  <si>
    <t>Tribut. IRPJ/CSLL</t>
  </si>
  <si>
    <t>Despesas / Receitas Financeiras</t>
  </si>
  <si>
    <t>Liberação</t>
  </si>
  <si>
    <t>Amortização</t>
  </si>
  <si>
    <t>Juros</t>
  </si>
  <si>
    <t>Fee</t>
  </si>
  <si>
    <t>Aportes</t>
  </si>
  <si>
    <t>Distribuições</t>
  </si>
  <si>
    <t>Movimento Mensal Total</t>
  </si>
  <si>
    <t>Saldo Acumulado LSP</t>
  </si>
  <si>
    <t>Investimento</t>
  </si>
  <si>
    <t>Saldo Acumulado Após Investimento</t>
  </si>
  <si>
    <t>Retorno</t>
  </si>
  <si>
    <t>Investimento / Retorno</t>
  </si>
  <si>
    <t>Raso</t>
  </si>
  <si>
    <t>Taxa Construtora</t>
  </si>
  <si>
    <t>Campanha</t>
  </si>
  <si>
    <t>Stand</t>
  </si>
  <si>
    <t>Taxas</t>
  </si>
  <si>
    <t>IOF</t>
  </si>
  <si>
    <t>LPI &gt; LSP</t>
  </si>
  <si>
    <t>Bratke &gt; Kinea FII</t>
  </si>
  <si>
    <t>CM (Kinea)</t>
  </si>
  <si>
    <t>SCP</t>
  </si>
  <si>
    <t>Medição</t>
  </si>
  <si>
    <t>Total</t>
  </si>
  <si>
    <t>Total de unidades disponiveis para venda</t>
  </si>
  <si>
    <t>Saldo Inicial</t>
  </si>
  <si>
    <t xml:space="preserve">FLUXO DE CAIXA - </t>
  </si>
  <si>
    <t>Lindenberg Reserva Itaim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</si>
</sst>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000_);_(* \(#,##0.00000\);_(* &quot;-&quot;??_);_(@_)"/>
    <numFmt numFmtId="165" formatCode="_-* #,##0_-;\-* #,##0_-;_-* &quot;-&quot;??_-;_-@_-"/>
    <numFmt numFmtId="166" formatCode="&quot;Inic Proj &quot;mmm/yy"/>
    <numFmt numFmtId="167" formatCode="[$-416]mmm\-yy;@"/>
    <numFmt numFmtId="168" formatCode="_(* #,##0_);_(* \(#,##0\);_(* &quot;-&quot;??_);_(@_)"/>
    <numFmt numFmtId="169" formatCode="&quot;Incorp &quot;mmm/yy"/>
    <numFmt numFmtId="170" formatCode="&quot;Obra &quot;mmm/yy"/>
    <numFmt numFmtId="171" formatCode="&quot;Chvs &quot;mmm/yy"/>
    <numFmt numFmtId="172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indexed="9"/>
      <name val="Arial"/>
      <family val="2"/>
    </font>
    <font>
      <sz val="10"/>
      <color theme="1"/>
      <name val="Arial"/>
      <family val="2"/>
    </font>
    <font>
      <b/>
      <sz val="10"/>
      <color indexed="17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medium">
        <color indexed="64"/>
      </top>
      <bottom style="thin">
        <color indexed="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9"/>
      </top>
      <bottom style="thin">
        <color indexed="9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9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center"/>
    </xf>
    <xf numFmtId="43" fontId="2" fillId="0" borderId="0" xfId="0" applyNumberFormat="1" applyFont="1"/>
    <xf numFmtId="0" fontId="4" fillId="2" borderId="0" xfId="0" applyFont="1" applyFill="1"/>
    <xf numFmtId="164" fontId="4" fillId="0" borderId="0" xfId="0" applyNumberFormat="1" applyFont="1"/>
    <xf numFmtId="0" fontId="4" fillId="0" borderId="1" xfId="0" applyFont="1" applyBorder="1" applyAlignment="1">
      <alignment horizontal="center"/>
    </xf>
    <xf numFmtId="43" fontId="4" fillId="0" borderId="0" xfId="1" applyFont="1" applyFill="1"/>
    <xf numFmtId="165" fontId="4" fillId="0" borderId="0" xfId="1" applyNumberFormat="1" applyFont="1"/>
    <xf numFmtId="165" fontId="4" fillId="0" borderId="2" xfId="1" applyNumberFormat="1" applyFont="1" applyBorder="1"/>
    <xf numFmtId="165" fontId="4" fillId="0" borderId="3" xfId="1" applyNumberFormat="1" applyFont="1" applyFill="1" applyBorder="1"/>
    <xf numFmtId="165" fontId="5" fillId="0" borderId="3" xfId="1" applyNumberFormat="1" applyFont="1" applyFill="1" applyBorder="1" applyAlignment="1">
      <alignment horizontal="center" vertical="center" wrapText="1"/>
    </xf>
    <xf numFmtId="165" fontId="5" fillId="2" borderId="3" xfId="1" applyNumberFormat="1" applyFont="1" applyFill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horizontal="left" vertical="center"/>
    </xf>
    <xf numFmtId="165" fontId="5" fillId="0" borderId="4" xfId="1" applyNumberFormat="1" applyFont="1" applyFill="1" applyBorder="1" applyAlignment="1">
      <alignment horizontal="centerContinuous" vertical="center" wrapText="1"/>
    </xf>
    <xf numFmtId="165" fontId="4" fillId="0" borderId="5" xfId="1" applyNumberFormat="1" applyFont="1" applyBorder="1"/>
    <xf numFmtId="0" fontId="2" fillId="0" borderId="6" xfId="0" applyFont="1" applyBorder="1"/>
    <xf numFmtId="166" fontId="3" fillId="0" borderId="7" xfId="0" applyNumberFormat="1" applyFont="1" applyBorder="1" applyAlignment="1">
      <alignment horizontal="center" vertical="center" wrapText="1"/>
    </xf>
    <xf numFmtId="167" fontId="5" fillId="0" borderId="8" xfId="0" applyNumberFormat="1" applyFont="1" applyBorder="1" applyAlignment="1">
      <alignment horizontal="center" vertical="center" wrapText="1"/>
    </xf>
    <xf numFmtId="0" fontId="3" fillId="0" borderId="0" xfId="0" applyFont="1"/>
    <xf numFmtId="167" fontId="3" fillId="2" borderId="8" xfId="0" applyNumberFormat="1" applyFont="1" applyFill="1" applyBorder="1" applyAlignment="1">
      <alignment horizontal="center" vertical="center" wrapText="1"/>
    </xf>
    <xf numFmtId="168" fontId="6" fillId="0" borderId="0" xfId="1" applyNumberFormat="1" applyFont="1" applyFill="1" applyBorder="1" applyAlignment="1">
      <alignment horizontal="center" vertical="center"/>
    </xf>
    <xf numFmtId="168" fontId="2" fillId="0" borderId="9" xfId="1" applyNumberFormat="1" applyFont="1" applyFill="1" applyBorder="1" applyAlignment="1">
      <alignment horizontal="left" vertical="center"/>
    </xf>
    <xf numFmtId="168" fontId="2" fillId="0" borderId="0" xfId="1" applyNumberFormat="1" applyFont="1" applyFill="1" applyBorder="1" applyAlignment="1">
      <alignment horizontal="center" vertical="center"/>
    </xf>
    <xf numFmtId="168" fontId="3" fillId="0" borderId="0" xfId="1" applyNumberFormat="1" applyFont="1" applyFill="1" applyBorder="1" applyAlignment="1">
      <alignment horizontal="center" vertical="center"/>
    </xf>
    <xf numFmtId="167" fontId="3" fillId="0" borderId="8" xfId="0" applyNumberFormat="1" applyFont="1" applyBorder="1" applyAlignment="1">
      <alignment horizontal="center" vertical="center" wrapText="1"/>
    </xf>
    <xf numFmtId="168" fontId="3" fillId="0" borderId="0" xfId="0" applyNumberFormat="1" applyFont="1"/>
    <xf numFmtId="43" fontId="3" fillId="0" borderId="8" xfId="1" applyFont="1" applyFill="1" applyBorder="1" applyAlignment="1">
      <alignment horizontal="center" vertical="center" wrapText="1"/>
    </xf>
    <xf numFmtId="167" fontId="7" fillId="0" borderId="8" xfId="0" applyNumberFormat="1" applyFont="1" applyBorder="1" applyAlignment="1">
      <alignment horizontal="center" vertical="center" wrapText="1"/>
    </xf>
    <xf numFmtId="39" fontId="7" fillId="0" borderId="10" xfId="0" applyNumberFormat="1" applyFont="1" applyBorder="1" applyAlignment="1">
      <alignment horizontal="centerContinuous" vertical="center" wrapText="1"/>
    </xf>
    <xf numFmtId="0" fontId="2" fillId="0" borderId="11" xfId="0" applyFont="1" applyBorder="1"/>
    <xf numFmtId="0" fontId="8" fillId="0" borderId="0" xfId="0" applyFont="1"/>
    <xf numFmtId="169" fontId="3" fillId="0" borderId="7" xfId="0" applyNumberFormat="1" applyFont="1" applyBorder="1" applyAlignment="1">
      <alignment horizontal="center" vertical="center" wrapText="1"/>
    </xf>
    <xf numFmtId="167" fontId="5" fillId="0" borderId="0" xfId="0" applyNumberFormat="1" applyFont="1" applyAlignment="1">
      <alignment horizontal="center" vertical="center" wrapText="1"/>
    </xf>
    <xf numFmtId="10" fontId="5" fillId="3" borderId="7" xfId="0" applyNumberFormat="1" applyFont="1" applyFill="1" applyBorder="1" applyAlignment="1">
      <alignment horizontal="center" vertical="center" wrapText="1"/>
    </xf>
    <xf numFmtId="39" fontId="3" fillId="4" borderId="7" xfId="0" applyNumberFormat="1" applyFont="1" applyFill="1" applyBorder="1" applyAlignment="1">
      <alignment horizontal="center" vertical="center" wrapText="1"/>
    </xf>
    <xf numFmtId="167" fontId="3" fillId="2" borderId="0" xfId="0" applyNumberFormat="1" applyFont="1" applyFill="1" applyAlignment="1">
      <alignment horizontal="center" vertical="center" wrapText="1"/>
    </xf>
    <xf numFmtId="10" fontId="5" fillId="3" borderId="7" xfId="0" applyNumberFormat="1" applyFont="1" applyFill="1" applyBorder="1" applyAlignment="1">
      <alignment horizontal="centerContinuous" vertical="center" wrapText="1"/>
    </xf>
    <xf numFmtId="10" fontId="5" fillId="3" borderId="12" xfId="0" applyNumberFormat="1" applyFont="1" applyFill="1" applyBorder="1" applyAlignment="1">
      <alignment horizontal="center" vertical="center" wrapText="1"/>
    </xf>
    <xf numFmtId="167" fontId="3" fillId="0" borderId="0" xfId="0" applyNumberFormat="1" applyFont="1" applyAlignment="1">
      <alignment horizontal="center" vertical="center" wrapText="1"/>
    </xf>
    <xf numFmtId="10" fontId="5" fillId="3" borderId="13" xfId="0" applyNumberFormat="1" applyFont="1" applyFill="1" applyBorder="1" applyAlignment="1">
      <alignment horizontal="center" vertical="center" wrapText="1"/>
    </xf>
    <xf numFmtId="10" fontId="5" fillId="3" borderId="14" xfId="0" applyNumberFormat="1" applyFont="1" applyFill="1" applyBorder="1" applyAlignment="1">
      <alignment horizontal="center" vertical="center" wrapText="1"/>
    </xf>
    <xf numFmtId="10" fontId="5" fillId="3" borderId="13" xfId="0" applyNumberFormat="1" applyFont="1" applyFill="1" applyBorder="1" applyAlignment="1">
      <alignment horizontal="center" wrapText="1"/>
    </xf>
    <xf numFmtId="10" fontId="5" fillId="3" borderId="14" xfId="0" applyNumberFormat="1" applyFont="1" applyFill="1" applyBorder="1" applyAlignment="1">
      <alignment horizontal="center" wrapText="1"/>
    </xf>
    <xf numFmtId="39" fontId="3" fillId="4" borderId="12" xfId="0" applyNumberFormat="1" applyFont="1" applyFill="1" applyBorder="1" applyAlignment="1">
      <alignment horizontal="center" vertical="center" wrapText="1"/>
    </xf>
    <xf numFmtId="10" fontId="5" fillId="3" borderId="12" xfId="0" applyNumberFormat="1" applyFont="1" applyFill="1" applyBorder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 wrapText="1"/>
    </xf>
    <xf numFmtId="167" fontId="3" fillId="5" borderId="7" xfId="0" applyNumberFormat="1" applyFont="1" applyFill="1" applyBorder="1" applyAlignment="1">
      <alignment horizontal="center" vertical="center" wrapText="1"/>
    </xf>
    <xf numFmtId="170" fontId="3" fillId="0" borderId="7" xfId="0" applyNumberFormat="1" applyFont="1" applyBorder="1" applyAlignment="1">
      <alignment horizontal="center" vertical="center" wrapText="1"/>
    </xf>
    <xf numFmtId="10" fontId="5" fillId="3" borderId="15" xfId="0" applyNumberFormat="1" applyFont="1" applyFill="1" applyBorder="1" applyAlignment="1">
      <alignment horizontal="center" vertical="center" wrapText="1"/>
    </xf>
    <xf numFmtId="39" fontId="3" fillId="4" borderId="15" xfId="0" applyNumberFormat="1" applyFont="1" applyFill="1" applyBorder="1" applyAlignment="1">
      <alignment horizontal="center" vertical="center" wrapText="1"/>
    </xf>
    <xf numFmtId="10" fontId="5" fillId="3" borderId="15" xfId="0" applyNumberFormat="1" applyFont="1" applyFill="1" applyBorder="1" applyAlignment="1">
      <alignment horizontal="center" vertical="center" wrapText="1"/>
    </xf>
    <xf numFmtId="171" fontId="9" fillId="0" borderId="7" xfId="0" applyNumberFormat="1" applyFont="1" applyBorder="1" applyAlignment="1">
      <alignment horizontal="center" vertical="center" wrapText="1"/>
    </xf>
    <xf numFmtId="37" fontId="5" fillId="0" borderId="0" xfId="0" applyNumberFormat="1" applyFont="1" applyAlignment="1">
      <alignment horizontal="center" vertical="center"/>
    </xf>
    <xf numFmtId="37" fontId="3" fillId="2" borderId="0" xfId="0" applyNumberFormat="1" applyFont="1" applyFill="1" applyAlignment="1">
      <alignment horizontal="center" vertical="center"/>
    </xf>
    <xf numFmtId="37" fontId="3" fillId="0" borderId="0" xfId="0" applyNumberFormat="1" applyFont="1" applyAlignment="1">
      <alignment horizontal="center" vertical="center"/>
    </xf>
    <xf numFmtId="10" fontId="5" fillId="3" borderId="16" xfId="0" applyNumberFormat="1" applyFont="1" applyFill="1" applyBorder="1" applyAlignment="1">
      <alignment horizontal="center" vertical="center" wrapText="1"/>
    </xf>
    <xf numFmtId="167" fontId="10" fillId="0" borderId="7" xfId="0" applyNumberFormat="1" applyFont="1" applyBorder="1" applyAlignment="1">
      <alignment horizontal="center" vertical="center"/>
    </xf>
    <xf numFmtId="10" fontId="5" fillId="3" borderId="7" xfId="0" applyNumberFormat="1" applyFont="1" applyFill="1" applyBorder="1" applyAlignment="1">
      <alignment horizontal="center" vertical="center" wrapText="1"/>
    </xf>
    <xf numFmtId="10" fontId="5" fillId="3" borderId="7" xfId="2" applyNumberFormat="1" applyFont="1" applyFill="1" applyBorder="1" applyAlignment="1">
      <alignment horizontal="center" vertical="center" wrapText="1"/>
    </xf>
    <xf numFmtId="39" fontId="3" fillId="4" borderId="16" xfId="0" applyNumberFormat="1" applyFont="1" applyFill="1" applyBorder="1" applyAlignment="1">
      <alignment horizontal="center" vertical="center" wrapText="1"/>
    </xf>
    <xf numFmtId="10" fontId="5" fillId="3" borderId="16" xfId="0" applyNumberFormat="1" applyFont="1" applyFill="1" applyBorder="1" applyAlignment="1">
      <alignment horizontal="center" vertical="center" wrapText="1"/>
    </xf>
    <xf numFmtId="167" fontId="3" fillId="0" borderId="0" xfId="0" applyNumberFormat="1" applyFont="1" applyAlignment="1">
      <alignment horizontal="center"/>
    </xf>
    <xf numFmtId="39" fontId="2" fillId="0" borderId="0" xfId="0" applyNumberFormat="1" applyFont="1"/>
    <xf numFmtId="37" fontId="2" fillId="0" borderId="0" xfId="0" applyNumberFormat="1" applyFont="1" applyAlignment="1">
      <alignment horizontal="center" vertical="center"/>
    </xf>
    <xf numFmtId="10" fontId="3" fillId="0" borderId="0" xfId="2" applyNumberFormat="1" applyFont="1" applyFill="1" applyBorder="1" applyAlignment="1">
      <alignment horizontal="center" vertical="center"/>
    </xf>
    <xf numFmtId="39" fontId="2" fillId="0" borderId="0" xfId="0" applyNumberFormat="1" applyFont="1" applyAlignment="1">
      <alignment horizontal="center" vertical="center"/>
    </xf>
    <xf numFmtId="9" fontId="3" fillId="0" borderId="0" xfId="2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/>
    </xf>
    <xf numFmtId="10" fontId="6" fillId="0" borderId="0" xfId="2" applyNumberFormat="1" applyFont="1" applyBorder="1" applyAlignment="1">
      <alignment horizontal="center" vertical="center"/>
    </xf>
    <xf numFmtId="10" fontId="6" fillId="0" borderId="0" xfId="2" applyNumberFormat="1" applyFont="1" applyFill="1" applyBorder="1" applyAlignment="1">
      <alignment horizontal="center" vertical="center"/>
    </xf>
    <xf numFmtId="9" fontId="3" fillId="0" borderId="0" xfId="2" applyFont="1" applyFill="1" applyBorder="1" applyAlignment="1" applyProtection="1">
      <alignment horizontal="left" vertical="center"/>
    </xf>
    <xf numFmtId="9" fontId="7" fillId="0" borderId="0" xfId="2" applyFont="1" applyFill="1" applyBorder="1" applyAlignment="1" applyProtection="1">
      <alignment horizontal="left" vertical="center"/>
    </xf>
    <xf numFmtId="167" fontId="3" fillId="0" borderId="17" xfId="0" applyNumberFormat="1" applyFont="1" applyBorder="1" applyAlignment="1">
      <alignment horizontal="center" vertical="center"/>
    </xf>
    <xf numFmtId="168" fontId="4" fillId="0" borderId="18" xfId="1" applyNumberFormat="1" applyFont="1" applyFill="1" applyBorder="1" applyAlignment="1">
      <alignment horizontal="center" vertical="center"/>
    </xf>
    <xf numFmtId="168" fontId="3" fillId="0" borderId="17" xfId="1" applyNumberFormat="1" applyFont="1" applyFill="1" applyBorder="1" applyAlignment="1">
      <alignment horizontal="right" vertical="center"/>
    </xf>
    <xf numFmtId="168" fontId="3" fillId="2" borderId="17" xfId="1" applyNumberFormat="1" applyFont="1" applyFill="1" applyBorder="1" applyAlignment="1">
      <alignment horizontal="right" vertical="center"/>
    </xf>
    <xf numFmtId="168" fontId="3" fillId="4" borderId="17" xfId="1" applyNumberFormat="1" applyFont="1" applyFill="1" applyBorder="1" applyAlignment="1">
      <alignment horizontal="right" vertical="center"/>
    </xf>
    <xf numFmtId="168" fontId="2" fillId="2" borderId="18" xfId="1" applyNumberFormat="1" applyFont="1" applyFill="1" applyBorder="1" applyAlignment="1">
      <alignment horizontal="center" vertical="center"/>
    </xf>
    <xf numFmtId="168" fontId="2" fillId="0" borderId="18" xfId="1" applyNumberFormat="1" applyFont="1" applyFill="1" applyBorder="1" applyAlignment="1">
      <alignment horizontal="center" vertical="center"/>
    </xf>
    <xf numFmtId="168" fontId="3" fillId="0" borderId="18" xfId="1" applyNumberFormat="1" applyFont="1" applyFill="1" applyBorder="1" applyAlignment="1">
      <alignment horizontal="center" vertical="center"/>
    </xf>
    <xf numFmtId="172" fontId="3" fillId="0" borderId="17" xfId="1" applyNumberFormat="1" applyFont="1" applyFill="1" applyBorder="1" applyAlignment="1">
      <alignment horizontal="right" vertical="center"/>
    </xf>
    <xf numFmtId="168" fontId="3" fillId="0" borderId="19" xfId="1" applyNumberFormat="1" applyFont="1" applyFill="1" applyBorder="1" applyAlignment="1">
      <alignment horizontal="right" vertical="center"/>
    </xf>
    <xf numFmtId="168" fontId="3" fillId="0" borderId="20" xfId="1" applyNumberFormat="1" applyFont="1" applyFill="1" applyBorder="1" applyAlignment="1">
      <alignment horizontal="right" vertical="center"/>
    </xf>
    <xf numFmtId="10" fontId="5" fillId="2" borderId="21" xfId="2" applyNumberFormat="1" applyFont="1" applyFill="1" applyBorder="1" applyAlignment="1">
      <alignment horizontal="center" vertical="center"/>
    </xf>
    <xf numFmtId="168" fontId="5" fillId="0" borderId="0" xfId="1" applyNumberFormat="1" applyFont="1" applyFill="1" applyBorder="1" applyAlignment="1">
      <alignment horizontal="center" vertical="center"/>
    </xf>
    <xf numFmtId="0" fontId="11" fillId="0" borderId="21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168" fontId="3" fillId="2" borderId="0" xfId="1" applyNumberFormat="1" applyFont="1" applyFill="1" applyBorder="1" applyAlignment="1">
      <alignment horizontal="center" vertical="center"/>
    </xf>
    <xf numFmtId="10" fontId="2" fillId="0" borderId="0" xfId="3" applyNumberFormat="1" applyFont="1" applyBorder="1" applyAlignment="1">
      <alignment horizontal="center" vertical="center"/>
    </xf>
    <xf numFmtId="168" fontId="7" fillId="0" borderId="0" xfId="1" applyNumberFormat="1" applyFont="1" applyFill="1" applyBorder="1" applyAlignment="1" applyProtection="1">
      <alignment horizontal="centerContinuous" vertical="center"/>
    </xf>
    <xf numFmtId="168" fontId="3" fillId="0" borderId="0" xfId="1" applyNumberFormat="1" applyFont="1" applyFill="1" applyBorder="1" applyAlignment="1" applyProtection="1">
      <alignment horizontal="centerContinuous" vertical="center"/>
    </xf>
    <xf numFmtId="167" fontId="3" fillId="0" borderId="17" xfId="0" applyNumberFormat="1" applyFont="1" applyBorder="1" applyAlignment="1">
      <alignment horizontal="right" vertical="center"/>
    </xf>
    <xf numFmtId="168" fontId="5" fillId="0" borderId="22" xfId="1" applyNumberFormat="1" applyFont="1" applyFill="1" applyBorder="1" applyAlignment="1">
      <alignment horizontal="center" vertical="center"/>
    </xf>
    <xf numFmtId="168" fontId="2" fillId="0" borderId="17" xfId="1" applyNumberFormat="1" applyFont="1" applyFill="1" applyBorder="1"/>
    <xf numFmtId="168" fontId="2" fillId="0" borderId="23" xfId="1" applyNumberFormat="1" applyFont="1" applyFill="1" applyBorder="1"/>
    <xf numFmtId="168" fontId="2" fillId="4" borderId="17" xfId="1" applyNumberFormat="1" applyFont="1" applyFill="1" applyBorder="1"/>
    <xf numFmtId="168" fontId="3" fillId="2" borderId="22" xfId="1" applyNumberFormat="1" applyFont="1" applyFill="1" applyBorder="1" applyAlignment="1">
      <alignment horizontal="center" vertical="center"/>
    </xf>
    <xf numFmtId="168" fontId="3" fillId="0" borderId="22" xfId="1" applyNumberFormat="1" applyFont="1" applyFill="1" applyBorder="1" applyAlignment="1">
      <alignment horizontal="center" vertical="center"/>
    </xf>
    <xf numFmtId="168" fontId="2" fillId="0" borderId="19" xfId="1" applyNumberFormat="1" applyFont="1" applyFill="1" applyBorder="1"/>
    <xf numFmtId="168" fontId="3" fillId="4" borderId="17" xfId="1" applyNumberFormat="1" applyFont="1" applyFill="1" applyBorder="1"/>
    <xf numFmtId="167" fontId="3" fillId="0" borderId="17" xfId="0" applyNumberFormat="1" applyFont="1" applyBorder="1" applyAlignment="1">
      <alignment horizontal="right"/>
    </xf>
    <xf numFmtId="0" fontId="12" fillId="0" borderId="6" xfId="0" applyFont="1" applyBorder="1"/>
    <xf numFmtId="172" fontId="3" fillId="4" borderId="17" xfId="1" applyNumberFormat="1" applyFont="1" applyFill="1" applyBorder="1"/>
    <xf numFmtId="168" fontId="4" fillId="0" borderId="22" xfId="1" applyNumberFormat="1" applyFont="1" applyFill="1" applyBorder="1" applyAlignment="1">
      <alignment horizontal="center" vertical="center"/>
    </xf>
    <xf numFmtId="168" fontId="5" fillId="0" borderId="24" xfId="1" applyNumberFormat="1" applyFont="1" applyFill="1" applyBorder="1" applyAlignment="1">
      <alignment horizontal="center" vertical="center"/>
    </xf>
    <xf numFmtId="168" fontId="2" fillId="4" borderId="23" xfId="1" applyNumberFormat="1" applyFont="1" applyFill="1" applyBorder="1"/>
    <xf numFmtId="168" fontId="3" fillId="2" borderId="24" xfId="1" applyNumberFormat="1" applyFont="1" applyFill="1" applyBorder="1" applyAlignment="1">
      <alignment horizontal="center" vertical="center"/>
    </xf>
    <xf numFmtId="168" fontId="3" fillId="0" borderId="24" xfId="1" applyNumberFormat="1" applyFont="1" applyFill="1" applyBorder="1" applyAlignment="1">
      <alignment horizontal="center" vertical="center"/>
    </xf>
    <xf numFmtId="168" fontId="3" fillId="4" borderId="25" xfId="1" applyNumberFormat="1" applyFont="1" applyFill="1" applyBorder="1"/>
    <xf numFmtId="168" fontId="3" fillId="4" borderId="21" xfId="1" applyNumberFormat="1" applyFont="1" applyFill="1" applyBorder="1"/>
    <xf numFmtId="168" fontId="3" fillId="4" borderId="23" xfId="1" applyNumberFormat="1" applyFont="1" applyFill="1" applyBorder="1"/>
    <xf numFmtId="0" fontId="2" fillId="0" borderId="26" xfId="0" applyFont="1" applyBorder="1"/>
    <xf numFmtId="0" fontId="2" fillId="0" borderId="1" xfId="0" applyFont="1" applyBorder="1"/>
    <xf numFmtId="0" fontId="4" fillId="0" borderId="1" xfId="0" applyFont="1" applyBorder="1"/>
    <xf numFmtId="0" fontId="2" fillId="2" borderId="1" xfId="0" applyFont="1" applyFill="1" applyBorder="1"/>
    <xf numFmtId="0" fontId="2" fillId="0" borderId="27" xfId="0" applyFont="1" applyBorder="1"/>
    <xf numFmtId="0" fontId="2" fillId="2" borderId="0" xfId="0" applyFont="1" applyFill="1"/>
  </cellXfs>
  <cellStyles count="4">
    <cellStyle name="Normal" xfId="0" builtinId="0"/>
    <cellStyle name="Porcentagem" xfId="2" builtinId="5"/>
    <cellStyle name="Porcentagem 2" xfId="3" xr:uid="{6988642A-45C0-4244-B426-EC0A81290358}"/>
    <cellStyle name="Vírgula" xfId="1" builtinId="3"/>
  </cellStyles>
  <dxfs count="318"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55"/>
        </patternFill>
      </fill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solid">
          <bgColor indexed="5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55"/>
        </patternFill>
      </fill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solid">
          <bgColor indexed="5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55"/>
        </patternFill>
      </fill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solid">
          <bgColor indexed="5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55"/>
        </patternFill>
      </fill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solid">
          <bgColor indexed="5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55"/>
        </patternFill>
      </fill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solid">
          <bgColor indexed="5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55"/>
        </patternFill>
      </fill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solid">
          <bgColor indexed="5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fill>
        <patternFill>
          <bgColor indexed="55"/>
        </patternFill>
      </fill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solid">
          <bgColor indexed="5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  <dxf>
      <font>
        <condense val="0"/>
        <extend val="0"/>
        <color auto="1"/>
      </font>
      <border>
        <left style="hair">
          <color indexed="64"/>
        </left>
        <right style="hair">
          <color indexed="64"/>
        </right>
        <top style="dashDotDot">
          <color indexed="12"/>
        </top>
        <bottom style="hair">
          <color indexed="64"/>
        </bottom>
      </border>
    </dxf>
    <dxf>
      <font>
        <condense val="0"/>
        <extend val="0"/>
        <color auto="1"/>
      </font>
      <fill>
        <patternFill patternType="none">
          <bgColor indexed="65"/>
        </patternFill>
      </fill>
      <border>
        <left style="hair">
          <color indexed="64"/>
        </left>
        <right style="hair">
          <color indexed="64"/>
        </right>
        <top style="dashDotDot">
          <color indexed="17"/>
        </top>
        <bottom style="hair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ipase/Planejamento/Constru&#231;&#227;o%20(CAL)/Fluxos/SPE%20Bandeira/Acompanhamentos/Ano%202020/11.2020%20-%20II_lindenberg_Reserva%20Itai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indencorp/Planejamento/Lindencorp%20(Planejamento)/LDI/IPO/Valuation/DR/M7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luxos%20Avalia&#231;&#227;o%20LCP/CidadeJardim_HOJ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xo"/>
      <sheetName val="Fluxo (Socio)"/>
      <sheetName val="Financiamento"/>
      <sheetName val="Viab"/>
      <sheetName val="Atual"/>
      <sheetName val="Monitor"/>
      <sheetName val="DRE"/>
      <sheetName val="FCX"/>
      <sheetName val="Melhorias"/>
      <sheetName val="DRE Viab"/>
      <sheetName val="FCX Viab"/>
      <sheetName val="Demonstração de Resultado"/>
    </sheetNames>
    <sheetDataSet>
      <sheetData sheetId="0"/>
      <sheetData sheetId="1"/>
      <sheetData sheetId="2"/>
      <sheetData sheetId="3"/>
      <sheetData sheetId="4">
        <row r="3">
          <cell r="A3">
            <v>774.42100000000005</v>
          </cell>
          <cell r="B3">
            <v>824.63599999999997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inel"/>
      <sheetName val="Flx"/>
      <sheetName val="Flx1"/>
      <sheetName val="Flx2"/>
      <sheetName val="Flx3"/>
      <sheetName val="Risco"/>
      <sheetName val="BP"/>
      <sheetName val="Resultados"/>
      <sheetName val="Resumo"/>
      <sheetName val="DR"/>
      <sheetName val="DRE"/>
      <sheetName val="DRE-t"/>
      <sheetName val="Fluxo"/>
      <sheetName val="Realizado"/>
      <sheetName val="Real Atual"/>
      <sheetName val="VdMes"/>
      <sheetName val="Vda"/>
      <sheetName val="Tabs"/>
      <sheetName val="Gráf1"/>
      <sheetName val="Obra"/>
      <sheetName val="alertas"/>
      <sheetName val="Histórico - LgBk"/>
      <sheetName val="Indices"/>
      <sheetName val="Plan1"/>
      <sheetName val="DR2"/>
      <sheetName val="DR2-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G5">
            <v>0</v>
          </cell>
          <cell r="O5">
            <v>0</v>
          </cell>
          <cell r="W5">
            <v>0</v>
          </cell>
          <cell r="AE5">
            <v>0</v>
          </cell>
          <cell r="AV5">
            <v>0</v>
          </cell>
        </row>
        <row r="6">
          <cell r="AV6">
            <v>0</v>
          </cell>
        </row>
      </sheetData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ra"/>
      <sheetName val="proj vds"/>
      <sheetName val="INDICES"/>
      <sheetName val="LCP"/>
      <sheetName val="Fluxo"/>
      <sheetName val="Balanço"/>
      <sheetName val="Espelho de Caixa"/>
      <sheetName val="Considerações"/>
    </sheetNames>
    <sheetDataSet>
      <sheetData sheetId="0"/>
      <sheetData sheetId="1"/>
      <sheetData sheetId="2" refreshError="1">
        <row r="7">
          <cell r="B7">
            <v>36526</v>
          </cell>
          <cell r="C7">
            <v>1.1493683973185176E-2</v>
          </cell>
          <cell r="D7">
            <v>1.0114936839731852</v>
          </cell>
          <cell r="E7">
            <v>1.0114936839731852</v>
          </cell>
          <cell r="F7">
            <v>1.2363909960190655E-2</v>
          </cell>
          <cell r="G7">
            <v>1.0123639099601907</v>
          </cell>
          <cell r="H7">
            <v>1.0123639099601907</v>
          </cell>
          <cell r="I7">
            <v>1.44E-2</v>
          </cell>
          <cell r="J7">
            <v>1.0144</v>
          </cell>
          <cell r="K7">
            <v>1.0144</v>
          </cell>
        </row>
        <row r="8">
          <cell r="B8">
            <v>36557</v>
          </cell>
          <cell r="C8">
            <v>8.9327947197015423E-3</v>
          </cell>
          <cell r="D8">
            <v>1.0089327947197015</v>
          </cell>
          <cell r="E8">
            <v>1.0205291494123923</v>
          </cell>
          <cell r="F8">
            <v>3.516342116793636E-3</v>
          </cell>
          <cell r="G8">
            <v>1.0035163421167936</v>
          </cell>
          <cell r="H8">
            <v>1.0159237278143056</v>
          </cell>
          <cell r="I8">
            <v>1.44E-2</v>
          </cell>
          <cell r="J8">
            <v>1.0144</v>
          </cell>
          <cell r="K8">
            <v>1.02900736</v>
          </cell>
        </row>
        <row r="9">
          <cell r="B9">
            <v>36586</v>
          </cell>
          <cell r="C9">
            <v>8.1908908671566305E-3</v>
          </cell>
          <cell r="D9">
            <v>1.0081908908671566</v>
          </cell>
          <cell r="E9">
            <v>1.0288881923019813</v>
          </cell>
          <cell r="F9">
            <v>1.5419902174813593E-3</v>
          </cell>
          <cell r="G9">
            <v>1.0015419902174814</v>
          </cell>
          <cell r="H9">
            <v>1.0174902722643024</v>
          </cell>
          <cell r="I9">
            <v>1.44E-2</v>
          </cell>
          <cell r="J9">
            <v>1.0144</v>
          </cell>
          <cell r="K9">
            <v>1.043825065984</v>
          </cell>
        </row>
        <row r="10">
          <cell r="B10">
            <v>36617</v>
          </cell>
          <cell r="C10">
            <v>6.9324182755008401E-3</v>
          </cell>
          <cell r="D10">
            <v>1.0069324182755008</v>
          </cell>
          <cell r="E10">
            <v>1.0360208756097424</v>
          </cell>
          <cell r="F10">
            <v>2.3232200602603115E-3</v>
          </cell>
          <cell r="G10">
            <v>1.0023232200602603</v>
          </cell>
          <cell r="H10">
            <v>1.0198541260759466</v>
          </cell>
          <cell r="I10">
            <v>1.2800000000000001E-2</v>
          </cell>
          <cell r="J10">
            <v>1.0127999999999999</v>
          </cell>
          <cell r="K10">
            <v>1.0571860268285951</v>
          </cell>
        </row>
        <row r="11">
          <cell r="B11">
            <v>36647</v>
          </cell>
          <cell r="C11">
            <v>5.7009698018462007E-3</v>
          </cell>
          <cell r="D11">
            <v>1.0057009698018462</v>
          </cell>
          <cell r="E11">
            <v>1.0419271993356758</v>
          </cell>
          <cell r="F11">
            <v>3.0500729484956857E-3</v>
          </cell>
          <cell r="G11">
            <v>1.0030500729484957</v>
          </cell>
          <cell r="H11">
            <v>1.0229647555573025</v>
          </cell>
          <cell r="I11">
            <v>1.49E-2</v>
          </cell>
          <cell r="J11">
            <v>1.0148999999999999</v>
          </cell>
          <cell r="K11">
            <v>1.072938098628341</v>
          </cell>
        </row>
        <row r="12">
          <cell r="B12">
            <v>36678</v>
          </cell>
          <cell r="C12">
            <v>1.0862279178520229E-2</v>
          </cell>
          <cell r="D12">
            <v>1.0108622791785202</v>
          </cell>
          <cell r="E12">
            <v>1.0532449034585536</v>
          </cell>
          <cell r="F12">
            <v>8.5405814840633365E-3</v>
          </cell>
          <cell r="G12">
            <v>1.0085405814840633</v>
          </cell>
          <cell r="H12">
            <v>1.0317014694074647</v>
          </cell>
          <cell r="I12">
            <v>1.3899999999999999E-2</v>
          </cell>
          <cell r="J12">
            <v>1.0139</v>
          </cell>
          <cell r="K12">
            <v>1.0878519381992751</v>
          </cell>
        </row>
        <row r="13">
          <cell r="B13">
            <v>36708</v>
          </cell>
          <cell r="C13">
            <v>8.2654121480152387E-3</v>
          </cell>
          <cell r="D13">
            <v>1.0082654121480152</v>
          </cell>
          <cell r="E13">
            <v>1.0619504066784351</v>
          </cell>
          <cell r="F13">
            <v>1.5722876812974462E-2</v>
          </cell>
          <cell r="G13">
            <v>1.0157228768129745</v>
          </cell>
          <cell r="H13">
            <v>1.0479227845187229</v>
          </cell>
          <cell r="I13">
            <v>1.3000000000000001E-2</v>
          </cell>
          <cell r="J13">
            <v>1.0129999999999999</v>
          </cell>
          <cell r="K13">
            <v>1.1019940133958654</v>
          </cell>
        </row>
        <row r="14">
          <cell r="B14">
            <v>36739</v>
          </cell>
          <cell r="C14">
            <v>3.5317756234980457E-3</v>
          </cell>
          <cell r="D14">
            <v>1.003531775623498</v>
          </cell>
          <cell r="E14">
            <v>1.0657009772381059</v>
          </cell>
          <cell r="F14">
            <v>2.385953256105533E-2</v>
          </cell>
          <cell r="G14">
            <v>1.0238595325610553</v>
          </cell>
          <cell r="H14">
            <v>1.0729257323174191</v>
          </cell>
          <cell r="I14">
            <v>1.3999999999999999E-2</v>
          </cell>
          <cell r="J14">
            <v>1.014</v>
          </cell>
          <cell r="K14">
            <v>1.1174219295834076</v>
          </cell>
        </row>
        <row r="15">
          <cell r="B15">
            <v>36770</v>
          </cell>
          <cell r="C15">
            <v>2.9878319383238594E-3</v>
          </cell>
          <cell r="D15">
            <v>1.0029878319383239</v>
          </cell>
          <cell r="E15">
            <v>1.0688851126546008</v>
          </cell>
          <cell r="F15">
            <v>1.1565412613103065E-2</v>
          </cell>
          <cell r="G15">
            <v>1.0115654126131031</v>
          </cell>
          <cell r="H15">
            <v>1.0853345611148857</v>
          </cell>
          <cell r="I15">
            <v>1.2199999999999999E-2</v>
          </cell>
          <cell r="J15">
            <v>1.0122</v>
          </cell>
          <cell r="K15">
            <v>1.1310544771243252</v>
          </cell>
        </row>
        <row r="16">
          <cell r="B16">
            <v>36800</v>
          </cell>
          <cell r="C16">
            <v>2.8245826151827025E-3</v>
          </cell>
          <cell r="D16">
            <v>1.0028245826151827</v>
          </cell>
          <cell r="E16">
            <v>1.0719042669614327</v>
          </cell>
          <cell r="F16">
            <v>3.8438258224389177E-3</v>
          </cell>
          <cell r="G16">
            <v>1.0038438258224389</v>
          </cell>
          <cell r="H16">
            <v>1.0895063981268844</v>
          </cell>
          <cell r="I16">
            <v>1.2800000000000001E-2</v>
          </cell>
          <cell r="J16">
            <v>1.0127999999999999</v>
          </cell>
          <cell r="K16">
            <v>1.1455319744315164</v>
          </cell>
        </row>
        <row r="17">
          <cell r="B17">
            <v>36831</v>
          </cell>
          <cell r="C17">
            <v>2.9448885149347959E-3</v>
          </cell>
          <cell r="D17">
            <v>1.0029448885149348</v>
          </cell>
          <cell r="E17">
            <v>1.0750609055263169</v>
          </cell>
          <cell r="F17">
            <v>2.8808493094207854E-3</v>
          </cell>
          <cell r="G17">
            <v>1.0028808493094208</v>
          </cell>
          <cell r="H17">
            <v>1.0926451018815377</v>
          </cell>
          <cell r="I17">
            <v>1.2199999999999999E-2</v>
          </cell>
          <cell r="J17">
            <v>1.0122</v>
          </cell>
          <cell r="K17">
            <v>1.1595074645195809</v>
          </cell>
        </row>
        <row r="18">
          <cell r="B18">
            <v>36861</v>
          </cell>
          <cell r="C18">
            <v>4.9210181699130828E-3</v>
          </cell>
          <cell r="D18">
            <v>1.0049210181699131</v>
          </cell>
          <cell r="E18">
            <v>1.0803512997761751</v>
          </cell>
          <cell r="F18">
            <v>6.3104126948236861E-3</v>
          </cell>
          <cell r="G18">
            <v>1.0063104126948237</v>
          </cell>
          <cell r="H18">
            <v>1.099540143403388</v>
          </cell>
          <cell r="I18">
            <v>1.1899999999999999E-2</v>
          </cell>
          <cell r="J18">
            <v>1.0119</v>
          </cell>
          <cell r="K18">
            <v>1.1733056033473639</v>
          </cell>
        </row>
        <row r="19">
          <cell r="B19">
            <v>36892</v>
          </cell>
          <cell r="C19">
            <v>3.9857470094173397E-3</v>
          </cell>
          <cell r="D19">
            <v>1.0039857470094173</v>
          </cell>
          <cell r="E19">
            <v>1.084657306738378</v>
          </cell>
          <cell r="F19">
            <v>6.2197756182753583E-3</v>
          </cell>
          <cell r="G19">
            <v>1.0062197756182754</v>
          </cell>
          <cell r="H19">
            <v>1.1063790363786434</v>
          </cell>
          <cell r="I19">
            <v>1.26E-2</v>
          </cell>
          <cell r="J19">
            <v>1.0125999999999999</v>
          </cell>
          <cell r="K19">
            <v>1.1880892539495407</v>
          </cell>
        </row>
        <row r="20">
          <cell r="B20">
            <v>36923</v>
          </cell>
          <cell r="C20">
            <v>5.5365988450208903E-3</v>
          </cell>
          <cell r="D20">
            <v>1.0055365988450209</v>
          </cell>
          <cell r="E20">
            <v>1.0906626191301092</v>
          </cell>
          <cell r="F20">
            <v>2.2634423608822729E-3</v>
          </cell>
          <cell r="G20">
            <v>1.0022634423608823</v>
          </cell>
          <cell r="H20">
            <v>1.108883261556775</v>
          </cell>
          <cell r="I20">
            <v>1.01E-2</v>
          </cell>
          <cell r="J20">
            <v>1.0101</v>
          </cell>
          <cell r="K20">
            <v>1.2000889554144309</v>
          </cell>
        </row>
        <row r="21">
          <cell r="B21">
            <v>36951</v>
          </cell>
          <cell r="C21">
            <v>3.3833354342620581E-3</v>
          </cell>
          <cell r="D21">
            <v>1.0033833354342621</v>
          </cell>
          <cell r="E21">
            <v>1.0943526966162371</v>
          </cell>
          <cell r="F21">
            <v>5.6458268984409532E-3</v>
          </cell>
          <cell r="G21">
            <v>1.005645826898441</v>
          </cell>
          <cell r="H21">
            <v>1.1151438245021033</v>
          </cell>
          <cell r="I21">
            <v>1.2500000000000001E-2</v>
          </cell>
          <cell r="J21">
            <v>1.0125</v>
          </cell>
          <cell r="K21">
            <v>1.2150900673571112</v>
          </cell>
        </row>
        <row r="22">
          <cell r="B22">
            <v>36982</v>
          </cell>
          <cell r="C22">
            <v>2.7588494241088668E-3</v>
          </cell>
          <cell r="D22">
            <v>1.0027588494241089</v>
          </cell>
          <cell r="E22">
            <v>1.0973718509230688</v>
          </cell>
          <cell r="F22">
            <v>9.9946627997140602E-3</v>
          </cell>
          <cell r="G22">
            <v>1.0099946627997141</v>
          </cell>
          <cell r="H22">
            <v>1.1262893110011853</v>
          </cell>
          <cell r="I22">
            <v>1.18E-2</v>
          </cell>
          <cell r="J22">
            <v>1.0118</v>
          </cell>
          <cell r="K22">
            <v>1.2294281301519252</v>
          </cell>
        </row>
        <row r="23">
          <cell r="B23">
            <v>37012</v>
          </cell>
          <cell r="C23">
            <v>1.9970432734470966E-2</v>
          </cell>
          <cell r="D23">
            <v>1.019970432734471</v>
          </cell>
          <cell r="E23">
            <v>1.1192868416566297</v>
          </cell>
          <cell r="F23">
            <v>8.6394703650711779E-3</v>
          </cell>
          <cell r="G23">
            <v>1.0086394703650712</v>
          </cell>
          <cell r="H23">
            <v>1.1360198541260764</v>
          </cell>
          <cell r="I23">
            <v>1.3300000000000001E-2</v>
          </cell>
          <cell r="J23">
            <v>1.0133000000000001</v>
          </cell>
          <cell r="K23">
            <v>1.2457795242829459</v>
          </cell>
        </row>
        <row r="24">
          <cell r="B24">
            <v>37043</v>
          </cell>
          <cell r="C24">
            <v>6.8835061170344769E-3</v>
          </cell>
          <cell r="D24">
            <v>1.0068835061170345</v>
          </cell>
          <cell r="E24">
            <v>1.1269914594778894</v>
          </cell>
          <cell r="F24">
            <v>9.8159387912457596E-3</v>
          </cell>
          <cell r="G24">
            <v>1.0098159387912458</v>
          </cell>
          <cell r="H24">
            <v>1.147170955479818</v>
          </cell>
          <cell r="I24">
            <v>1.2699999999999999E-2</v>
          </cell>
          <cell r="J24">
            <v>1.0126999999999999</v>
          </cell>
          <cell r="K24">
            <v>1.2616009242413393</v>
          </cell>
        </row>
        <row r="25">
          <cell r="B25">
            <v>37073</v>
          </cell>
          <cell r="C25">
            <v>1.0667004991923967E-2</v>
          </cell>
          <cell r="D25">
            <v>1.010667004991924</v>
          </cell>
          <cell r="E25">
            <v>1.1390130830019958</v>
          </cell>
          <cell r="F25">
            <v>1.4835299300083316E-2</v>
          </cell>
          <cell r="G25">
            <v>1.0148352993000833</v>
          </cell>
          <cell r="H25">
            <v>1.1641895799527235</v>
          </cell>
          <cell r="I25">
            <v>1.4999999999999999E-2</v>
          </cell>
          <cell r="J25">
            <v>1.0149999999999999</v>
          </cell>
          <cell r="K25">
            <v>1.2805249381049593</v>
          </cell>
        </row>
        <row r="26">
          <cell r="B26">
            <v>37104</v>
          </cell>
          <cell r="C26">
            <v>5.5765581772622141E-3</v>
          </cell>
          <cell r="D26">
            <v>1.0055765581772622</v>
          </cell>
          <cell r="E26">
            <v>1.1453648557240192</v>
          </cell>
          <cell r="F26">
            <v>1.3841931889978287E-2</v>
          </cell>
          <cell r="G26">
            <v>1.0138419318899783</v>
          </cell>
          <cell r="H26">
            <v>1.1803042128254515</v>
          </cell>
          <cell r="I26">
            <v>1.6E-2</v>
          </cell>
          <cell r="J26">
            <v>1.016</v>
          </cell>
          <cell r="K26">
            <v>1.3010133371146386</v>
          </cell>
        </row>
        <row r="27">
          <cell r="B27">
            <v>37135</v>
          </cell>
          <cell r="C27">
            <v>5.9441499577475021E-3</v>
          </cell>
          <cell r="D27">
            <v>1.0059441499577475</v>
          </cell>
          <cell r="E27">
            <v>1.1521730761827766</v>
          </cell>
          <cell r="F27">
            <v>3.0540742396925058E-3</v>
          </cell>
          <cell r="G27">
            <v>1.0030540742396925</v>
          </cell>
          <cell r="H27">
            <v>1.1839089495168422</v>
          </cell>
          <cell r="I27">
            <v>1.32E-2</v>
          </cell>
          <cell r="J27">
            <v>1.0132000000000001</v>
          </cell>
          <cell r="K27">
            <v>1.3181867131645519</v>
          </cell>
        </row>
        <row r="28">
          <cell r="B28">
            <v>37165</v>
          </cell>
          <cell r="C28">
            <v>9.1690134122477396E-3</v>
          </cell>
          <cell r="D28">
            <v>1.0091690134122477</v>
          </cell>
          <cell r="E28">
            <v>1.1627373665715273</v>
          </cell>
          <cell r="F28">
            <v>1.1790204550089278E-2</v>
          </cell>
          <cell r="G28">
            <v>1.0117902045500893</v>
          </cell>
          <cell r="H28">
            <v>1.1978674782003271</v>
          </cell>
          <cell r="I28">
            <v>1.5300000000000001E-2</v>
          </cell>
          <cell r="J28">
            <v>1.0153000000000001</v>
          </cell>
          <cell r="K28">
            <v>1.3383549698759698</v>
          </cell>
        </row>
        <row r="29">
          <cell r="B29">
            <v>37196</v>
          </cell>
          <cell r="C29">
            <v>6.0019580856165433E-3</v>
          </cell>
          <cell r="D29">
            <v>1.0060019580856165</v>
          </cell>
          <cell r="E29">
            <v>1.1697160675102698</v>
          </cell>
          <cell r="F29">
            <v>1.099658290326655E-2</v>
          </cell>
          <cell r="G29">
            <v>1.0109965829032665</v>
          </cell>
          <cell r="H29">
            <v>1.2110399272314838</v>
          </cell>
          <cell r="I29">
            <v>1.3899999999999999E-2</v>
          </cell>
          <cell r="J29">
            <v>1.0139</v>
          </cell>
          <cell r="K29">
            <v>1.3569581039572458</v>
          </cell>
        </row>
        <row r="30">
          <cell r="B30">
            <v>37226</v>
          </cell>
          <cell r="C30">
            <v>7.0239774330043137E-3</v>
          </cell>
          <cell r="D30">
            <v>1.0070239774330043</v>
          </cell>
          <cell r="E30">
            <v>1.1779321267714844</v>
          </cell>
          <cell r="F30">
            <v>2.2161949138790327E-3</v>
          </cell>
          <cell r="G30">
            <v>1.002216194913879</v>
          </cell>
          <cell r="H30">
            <v>1.2137238277587186</v>
          </cell>
          <cell r="I30">
            <v>1.3899999999999999E-2</v>
          </cell>
          <cell r="J30">
            <v>1.0139</v>
          </cell>
          <cell r="K30">
            <v>1.3758198216022515</v>
          </cell>
        </row>
        <row r="31">
          <cell r="B31">
            <v>37257</v>
          </cell>
          <cell r="C31">
            <v>4.0337264349141755E-3</v>
          </cell>
          <cell r="D31">
            <v>1.0040337264349142</v>
          </cell>
          <cell r="E31">
            <v>1.1826835827297772</v>
          </cell>
          <cell r="F31">
            <v>3.6130142531329845E-3</v>
          </cell>
          <cell r="G31">
            <v>1.003613014253133</v>
          </cell>
          <cell r="H31">
            <v>1.2181090292477779</v>
          </cell>
          <cell r="I31">
            <v>1.5300000000000001E-2</v>
          </cell>
          <cell r="J31">
            <v>1.0153000000000001</v>
          </cell>
          <cell r="K31">
            <v>1.396869864872766</v>
          </cell>
        </row>
        <row r="32">
          <cell r="B32">
            <v>37288</v>
          </cell>
          <cell r="C32">
            <v>3.1433380762400098E-3</v>
          </cell>
          <cell r="D32">
            <v>1.00314333807624</v>
          </cell>
          <cell r="E32">
            <v>1.1864011570675157</v>
          </cell>
          <cell r="F32">
            <v>5.9923298178343742E-4</v>
          </cell>
          <cell r="G32">
            <v>1.0005992329817834</v>
          </cell>
          <cell r="H32">
            <v>1.2188389603535112</v>
          </cell>
          <cell r="I32">
            <v>1.2500000000000001E-2</v>
          </cell>
          <cell r="J32">
            <v>1.0125</v>
          </cell>
          <cell r="K32">
            <v>1.4143307381836756</v>
          </cell>
        </row>
        <row r="33">
          <cell r="B33">
            <v>37316</v>
          </cell>
          <cell r="C33">
            <v>8.4363150917332597E-3</v>
          </cell>
          <cell r="D33">
            <v>1.0084363150917333</v>
          </cell>
          <cell r="E33">
            <v>1.1964100110537341</v>
          </cell>
          <cell r="F33">
            <v>9.3055824281118582E-4</v>
          </cell>
          <cell r="G33">
            <v>1.0009305582428112</v>
          </cell>
          <cell r="H33">
            <v>1.2199731609947275</v>
          </cell>
          <cell r="I33">
            <v>1.37E-2</v>
          </cell>
          <cell r="J33">
            <v>1.0137</v>
          </cell>
          <cell r="K33">
            <v>1.4337070692967919</v>
          </cell>
        </row>
        <row r="34">
          <cell r="B34">
            <v>37347</v>
          </cell>
          <cell r="C34">
            <v>3.2405747538541974E-3</v>
          </cell>
          <cell r="D34">
            <v>1.0032405747538542</v>
          </cell>
          <cell r="E34">
            <v>1.2002870671308132</v>
          </cell>
          <cell r="F34">
            <v>5.5689537730811978E-3</v>
          </cell>
          <cell r="G34">
            <v>1.0055689537730812</v>
          </cell>
          <cell r="H34">
            <v>1.226767135132707</v>
          </cell>
          <cell r="I34">
            <v>1.4800000000000001E-2</v>
          </cell>
          <cell r="J34">
            <v>1.0147999999999999</v>
          </cell>
          <cell r="K34">
            <v>1.4549259339223843</v>
          </cell>
        </row>
        <row r="35">
          <cell r="B35">
            <v>37377</v>
          </cell>
          <cell r="C35">
            <v>2.4672522095308791E-2</v>
          </cell>
          <cell r="D35">
            <v>1.0246725220953088</v>
          </cell>
          <cell r="E35">
            <v>1.2299011763153116</v>
          </cell>
          <cell r="F35">
            <v>8.2659758519996185E-3</v>
          </cell>
          <cell r="G35">
            <v>1.0082659758519996</v>
          </cell>
          <cell r="H35">
            <v>1.2369075626477406</v>
          </cell>
          <cell r="I35">
            <v>1.3999999999999999E-2</v>
          </cell>
          <cell r="J35">
            <v>1.014</v>
          </cell>
          <cell r="K35">
            <v>1.4752948969972977</v>
          </cell>
        </row>
        <row r="36">
          <cell r="B36">
            <v>37408</v>
          </cell>
          <cell r="C36">
            <v>2.1149684319721196E-3</v>
          </cell>
          <cell r="D36">
            <v>1.0021149684319721</v>
          </cell>
          <cell r="E36">
            <v>1.2325023784776639</v>
          </cell>
          <cell r="F36">
            <v>1.5415902529370085E-2</v>
          </cell>
          <cell r="G36">
            <v>1.0154159025293701</v>
          </cell>
          <cell r="H36">
            <v>1.255975609071359</v>
          </cell>
          <cell r="I36">
            <v>1.3100000000000001E-2</v>
          </cell>
          <cell r="J36">
            <v>1.0131000000000001</v>
          </cell>
          <cell r="K36">
            <v>1.4946212601479625</v>
          </cell>
        </row>
        <row r="37">
          <cell r="B37">
            <v>37438</v>
          </cell>
          <cell r="C37">
            <v>6.3002806569782965E-3</v>
          </cell>
          <cell r="D37">
            <v>1.0063002806569783</v>
          </cell>
          <cell r="E37">
            <v>1.2402674893724663</v>
          </cell>
          <cell r="F37">
            <v>1.9531669110546934E-2</v>
          </cell>
          <cell r="G37">
            <v>1.0195316691105469</v>
          </cell>
          <cell r="H37">
            <v>1.2805069090786585</v>
          </cell>
          <cell r="I37">
            <v>1.5300000000000001E-2</v>
          </cell>
          <cell r="J37">
            <v>1.0153000000000001</v>
          </cell>
          <cell r="K37">
            <v>1.5174889654282264</v>
          </cell>
        </row>
        <row r="38">
          <cell r="B38">
            <v>37469</v>
          </cell>
          <cell r="C38">
            <v>8.1896341490452773E-3</v>
          </cell>
          <cell r="D38">
            <v>1.0081896341490453</v>
          </cell>
          <cell r="E38">
            <v>1.2504248263573818</v>
          </cell>
          <cell r="F38">
            <v>2.3200340265810748E-2</v>
          </cell>
          <cell r="G38">
            <v>1.0232003402658107</v>
          </cell>
          <cell r="H38">
            <v>1.310215105082005</v>
          </cell>
          <cell r="I38">
            <v>1.4499999999999999E-2</v>
          </cell>
          <cell r="J38">
            <v>1.0145</v>
          </cell>
          <cell r="K38">
            <v>1.5394925554269356</v>
          </cell>
        </row>
        <row r="39">
          <cell r="B39">
            <v>37500</v>
          </cell>
          <cell r="C39">
            <v>6.7597283794245122E-3</v>
          </cell>
          <cell r="D39">
            <v>1.0067597283794245</v>
          </cell>
          <cell r="E39">
            <v>1.2588773585424469</v>
          </cell>
          <cell r="F39">
            <v>2.397706429881552E-2</v>
          </cell>
          <cell r="G39">
            <v>1.0239770642988155</v>
          </cell>
          <cell r="H39">
            <v>1.3416302169018355</v>
          </cell>
          <cell r="I39">
            <v>1.38E-2</v>
          </cell>
          <cell r="J39">
            <v>1.0138</v>
          </cell>
          <cell r="K39">
            <v>1.5607375526918275</v>
          </cell>
        </row>
        <row r="40">
          <cell r="B40">
            <v>37530</v>
          </cell>
          <cell r="C40">
            <v>8.1865162747418729E-3</v>
          </cell>
          <cell r="D40">
            <v>1.0081865162747419</v>
          </cell>
          <cell r="E40">
            <v>1.2691831785260588</v>
          </cell>
          <cell r="F40">
            <v>3.8737272069070849E-2</v>
          </cell>
          <cell r="G40">
            <v>1.0387372720690708</v>
          </cell>
          <cell r="H40">
            <v>1.3936013116300485</v>
          </cell>
          <cell r="I40">
            <v>1.6399999999999998E-2</v>
          </cell>
          <cell r="J40">
            <v>1.0164</v>
          </cell>
          <cell r="K40">
            <v>1.5863336485559734</v>
          </cell>
        </row>
        <row r="41">
          <cell r="B41">
            <v>37561</v>
          </cell>
          <cell r="C41">
            <v>2.1907646444557116E-2</v>
          </cell>
          <cell r="D41">
            <v>1.0219076464445571</v>
          </cell>
          <cell r="E41">
            <v>1.2969879948745868</v>
          </cell>
          <cell r="F41">
            <v>5.1897872271846168E-2</v>
          </cell>
          <cell r="G41">
            <v>1.0518978722718462</v>
          </cell>
          <cell r="H41">
            <v>1.465926254498902</v>
          </cell>
          <cell r="I41">
            <v>1.5300000000000001E-2</v>
          </cell>
          <cell r="J41">
            <v>1.0153000000000001</v>
          </cell>
          <cell r="K41">
            <v>1.61060455337888</v>
          </cell>
        </row>
        <row r="42">
          <cell r="B42">
            <v>37591</v>
          </cell>
          <cell r="C42">
            <v>2.1306547152130983E-2</v>
          </cell>
          <cell r="D42">
            <v>1.021306547152131</v>
          </cell>
          <cell r="E42">
            <v>1.32462233074313</v>
          </cell>
          <cell r="F42">
            <v>3.7486594147387864E-2</v>
          </cell>
          <cell r="G42">
            <v>1.0374865941473879</v>
          </cell>
          <cell r="H42">
            <v>1.5208788370513027</v>
          </cell>
          <cell r="I42">
            <v>1.7299999999999999E-2</v>
          </cell>
          <cell r="J42">
            <v>1.0173000000000001</v>
          </cell>
          <cell r="K42">
            <v>1.6384680121523347</v>
          </cell>
        </row>
        <row r="43">
          <cell r="B43">
            <v>37622</v>
          </cell>
          <cell r="C43">
            <v>1.4472657223043361E-2</v>
          </cell>
          <cell r="D43">
            <v>1.0144726572230434</v>
          </cell>
          <cell r="E43">
            <v>1.343793135685964</v>
          </cell>
          <cell r="F43">
            <v>2.3280798325377328E-2</v>
          </cell>
          <cell r="G43">
            <v>1.0232807983253773</v>
          </cell>
          <cell r="H43">
            <v>1.5562861105340284</v>
          </cell>
          <cell r="I43">
            <v>1.9699999999999999E-2</v>
          </cell>
          <cell r="J43">
            <v>1.0197000000000001</v>
          </cell>
          <cell r="K43">
            <v>1.6707458319917359</v>
          </cell>
        </row>
        <row r="44">
          <cell r="B44">
            <v>37653</v>
          </cell>
          <cell r="C44">
            <v>1.5993190207649555E-2</v>
          </cell>
          <cell r="D44">
            <v>1.0159931902076496</v>
          </cell>
          <cell r="E44">
            <v>1.3652846749047234</v>
          </cell>
          <cell r="F44">
            <v>2.2848545854033286E-2</v>
          </cell>
          <cell r="G44">
            <v>1.0228485458540333</v>
          </cell>
          <cell r="H44">
            <v>1.5918449850925602</v>
          </cell>
          <cell r="I44">
            <v>1.83E-2</v>
          </cell>
          <cell r="J44">
            <v>1.0183</v>
          </cell>
          <cell r="K44">
            <v>1.7013204807171847</v>
          </cell>
        </row>
        <row r="45">
          <cell r="B45">
            <v>37681</v>
          </cell>
          <cell r="C45">
            <v>1.3828133181880364E-2</v>
          </cell>
          <cell r="D45">
            <v>1.0138281331818804</v>
          </cell>
          <cell r="E45">
            <v>1.3841640132204862</v>
          </cell>
          <cell r="F45">
            <v>1.5340063349629451E-2</v>
          </cell>
          <cell r="G45">
            <v>1.0153400633496295</v>
          </cell>
          <cell r="H45">
            <v>1.61626398800667</v>
          </cell>
          <cell r="I45">
            <v>1.77E-2</v>
          </cell>
          <cell r="J45">
            <v>1.0177</v>
          </cell>
          <cell r="K45">
            <v>1.7314338532258788</v>
          </cell>
        </row>
        <row r="46">
          <cell r="B46">
            <v>37712</v>
          </cell>
          <cell r="C46">
            <v>8.1408053397962199E-3</v>
          </cell>
          <cell r="D46">
            <v>1.0081408053397962</v>
          </cell>
          <cell r="E46">
            <v>1.3954322230104652</v>
          </cell>
          <cell r="F46">
            <v>9.2303416650743042E-3</v>
          </cell>
          <cell r="G46">
            <v>1.0092303416650743</v>
          </cell>
          <cell r="H46">
            <v>1.6311826568369272</v>
          </cell>
          <cell r="I46">
            <v>1.8700000000000001E-2</v>
          </cell>
          <cell r="J46">
            <v>1.0186999999999999</v>
          </cell>
          <cell r="K46">
            <v>1.7638116662812027</v>
          </cell>
        </row>
        <row r="47">
          <cell r="B47">
            <v>37742</v>
          </cell>
          <cell r="C47">
            <v>2.9821394791600842E-2</v>
          </cell>
          <cell r="D47">
            <v>1.0298213947916008</v>
          </cell>
          <cell r="E47">
            <v>1.4370459582377815</v>
          </cell>
          <cell r="F47">
            <v>-2.6332819298341414E-3</v>
          </cell>
          <cell r="G47">
            <v>0.99736671807016586</v>
          </cell>
          <cell r="H47">
            <v>1.6268872930224196</v>
          </cell>
          <cell r="I47">
            <v>1.9599999999999999E-2</v>
          </cell>
          <cell r="J47">
            <v>1.0196000000000001</v>
          </cell>
          <cell r="K47">
            <v>1.7983823749403143</v>
          </cell>
        </row>
        <row r="48">
          <cell r="B48">
            <v>37773</v>
          </cell>
          <cell r="C48">
            <v>7.3973158420428398E-3</v>
          </cell>
          <cell r="D48">
            <v>1.0073973158420428</v>
          </cell>
          <cell r="E48">
            <v>1.4476762410703974</v>
          </cell>
          <cell r="F48">
            <v>-1.0022536902884238E-2</v>
          </cell>
          <cell r="G48">
            <v>0.98997746309711576</v>
          </cell>
          <cell r="H48">
            <v>1.6105817550912689</v>
          </cell>
          <cell r="I48">
            <v>1.8500000000000003E-2</v>
          </cell>
          <cell r="J48">
            <v>1.0185</v>
          </cell>
          <cell r="K48">
            <v>1.8316524488767101</v>
          </cell>
        </row>
        <row r="49">
          <cell r="B49">
            <v>37803</v>
          </cell>
          <cell r="C49">
            <v>5.8538846089559726E-3</v>
          </cell>
          <cell r="D49">
            <v>1.005853884608956</v>
          </cell>
          <cell r="E49">
            <v>1.4561507707367507</v>
          </cell>
          <cell r="F49">
            <v>-4.1625558232204485E-3</v>
          </cell>
          <cell r="G49">
            <v>0.99583744417677955</v>
          </cell>
          <cell r="H49">
            <v>1.6038776186278412</v>
          </cell>
          <cell r="I49">
            <v>2.0799999999999999E-2</v>
          </cell>
          <cell r="J49">
            <v>1.0207999999999999</v>
          </cell>
          <cell r="K49">
            <v>1.8697508198133455</v>
          </cell>
        </row>
        <row r="50">
          <cell r="B50">
            <v>37834</v>
          </cell>
          <cell r="C50">
            <v>2.2048076741507217E-2</v>
          </cell>
          <cell r="D50">
            <v>1.0220480767415072</v>
          </cell>
          <cell r="E50">
            <v>1.4882560946771595</v>
          </cell>
          <cell r="F50">
            <v>3.8018687270040541E-3</v>
          </cell>
          <cell r="G50">
            <v>1.0038018687270041</v>
          </cell>
          <cell r="H50">
            <v>1.6099753507880441</v>
          </cell>
          <cell r="I50">
            <v>1.7600000000000001E-2</v>
          </cell>
          <cell r="J50">
            <v>1.0176000000000001</v>
          </cell>
          <cell r="K50">
            <v>1.9026584342420605</v>
          </cell>
        </row>
        <row r="51">
          <cell r="B51">
            <v>37865</v>
          </cell>
          <cell r="C51">
            <v>2.4425122772269159E-3</v>
          </cell>
          <cell r="D51">
            <v>1.0024425122772269</v>
          </cell>
          <cell r="E51">
            <v>1.4918911784600661</v>
          </cell>
          <cell r="F51">
            <v>1.1829738260065836E-2</v>
          </cell>
          <cell r="G51">
            <v>1.0118297382600658</v>
          </cell>
          <cell r="H51">
            <v>1.6290209377930243</v>
          </cell>
          <cell r="I51">
            <v>1.67E-2</v>
          </cell>
          <cell r="J51">
            <v>1.0166999999999999</v>
          </cell>
          <cell r="K51">
            <v>1.9344328300939029</v>
          </cell>
        </row>
        <row r="52">
          <cell r="B52">
            <v>37895</v>
          </cell>
          <cell r="C52">
            <v>4.6740685038557661E-3</v>
          </cell>
          <cell r="D52">
            <v>1.0046740685038558</v>
          </cell>
          <cell r="E52">
            <v>1.4988643800284867</v>
          </cell>
          <cell r="F52">
            <v>3.798336590527418E-3</v>
          </cell>
          <cell r="G52">
            <v>1.0037983365905274</v>
          </cell>
          <cell r="H52">
            <v>1.6352085076277787</v>
          </cell>
          <cell r="I52">
            <v>1.6299999999999999E-2</v>
          </cell>
          <cell r="J52">
            <v>1.0163</v>
          </cell>
          <cell r="K52">
            <v>1.9659640852244336</v>
          </cell>
        </row>
        <row r="53">
          <cell r="B53">
            <v>37926</v>
          </cell>
          <cell r="C53">
            <v>4.2340544189731766E-3</v>
          </cell>
          <cell r="D53">
            <v>1.0042340544189732</v>
          </cell>
          <cell r="E53">
            <v>1.5052106533801877</v>
          </cell>
          <cell r="F53">
            <v>4.9033578386767918E-3</v>
          </cell>
          <cell r="G53">
            <v>1.0049033578386768</v>
          </cell>
          <cell r="H53">
            <v>1.6432265200815264</v>
          </cell>
          <cell r="I53">
            <v>1.34E-2</v>
          </cell>
          <cell r="J53">
            <v>1.0134000000000001</v>
          </cell>
          <cell r="K53">
            <v>1.9923080039664411</v>
          </cell>
        </row>
        <row r="54">
          <cell r="B54">
            <v>37956</v>
          </cell>
          <cell r="C54">
            <v>9.9303632364653449E-3</v>
          </cell>
          <cell r="D54">
            <v>1.0099303632364653</v>
          </cell>
          <cell r="E54">
            <v>1.5201579419156503</v>
          </cell>
          <cell r="F54">
            <v>6.1437108970570087E-3</v>
          </cell>
          <cell r="G54">
            <v>1.006143710897057</v>
          </cell>
          <cell r="H54">
            <v>1.6533220287592842</v>
          </cell>
          <cell r="I54">
            <v>1.37E-2</v>
          </cell>
          <cell r="J54">
            <v>1.0137</v>
          </cell>
          <cell r="K54">
            <v>2.0196026236207816</v>
          </cell>
        </row>
        <row r="55">
          <cell r="B55">
            <v>37987</v>
          </cell>
          <cell r="C55">
            <v>2.8108991983331055E-3</v>
          </cell>
          <cell r="D55">
            <v>1.0028108991983331</v>
          </cell>
          <cell r="E55">
            <v>1.5244309526559208</v>
          </cell>
          <cell r="F55">
            <v>8.775534461972212E-3</v>
          </cell>
          <cell r="G55">
            <v>1.0087755344619722</v>
          </cell>
          <cell r="H55">
            <v>1.6678308131993991</v>
          </cell>
          <cell r="I55">
            <v>1.26E-2</v>
          </cell>
          <cell r="J55">
            <v>1.0125999999999999</v>
          </cell>
          <cell r="K55">
            <v>2.0450496166784031</v>
          </cell>
        </row>
        <row r="56">
          <cell r="B56">
            <v>38018</v>
          </cell>
          <cell r="C56">
            <v>4.7618875833781438E-3</v>
          </cell>
          <cell r="D56">
            <v>1.0047618875833781</v>
          </cell>
          <cell r="E56">
            <v>1.5316901214810903</v>
          </cell>
          <cell r="F56">
            <v>6.9283831416075969E-3</v>
          </cell>
          <cell r="G56">
            <v>1.0069283831416076</v>
          </cell>
          <cell r="H56">
            <v>1.6793861840886235</v>
          </cell>
          <cell r="I56">
            <v>1.0800000000000001E-2</v>
          </cell>
          <cell r="J56">
            <v>1.0107999999999999</v>
          </cell>
          <cell r="K56">
            <v>2.0671361525385299</v>
          </cell>
        </row>
        <row r="57">
          <cell r="B57">
            <v>38047</v>
          </cell>
          <cell r="C57">
            <v>1.5923395363365733E-2</v>
          </cell>
          <cell r="D57">
            <v>1.0159233953633657</v>
          </cell>
          <cell r="E57">
            <v>1.5560798288595954</v>
          </cell>
          <cell r="F57">
            <v>1.1324085497347092E-2</v>
          </cell>
          <cell r="G57">
            <v>1.0113240854973471</v>
          </cell>
          <cell r="H57">
            <v>1.6984036968203065</v>
          </cell>
          <cell r="I57">
            <v>1.37E-2</v>
          </cell>
          <cell r="J57">
            <v>1.0137</v>
          </cell>
          <cell r="K57">
            <v>2.0954559178283079</v>
          </cell>
        </row>
        <row r="58">
          <cell r="B58">
            <v>38078</v>
          </cell>
          <cell r="C58">
            <v>6.0398083094190813E-3</v>
          </cell>
          <cell r="D58">
            <v>1.0060398083094191</v>
          </cell>
          <cell r="E58">
            <v>1.565478252740061</v>
          </cell>
          <cell r="F58">
            <v>1.2122955263749624E-2</v>
          </cell>
          <cell r="G58">
            <v>1.0121229552637496</v>
          </cell>
          <cell r="H58">
            <v>1.7189933688566461</v>
          </cell>
          <cell r="I58">
            <v>1.1699999999999999E-2</v>
          </cell>
          <cell r="J58">
            <v>1.0117</v>
          </cell>
          <cell r="K58">
            <v>2.1199727520668992</v>
          </cell>
        </row>
        <row r="59">
          <cell r="B59">
            <v>38108</v>
          </cell>
          <cell r="C59">
            <v>1.7431015404071326E-2</v>
          </cell>
          <cell r="D59">
            <v>1.0174310154040713</v>
          </cell>
          <cell r="E59">
            <v>1.5927661282783117</v>
          </cell>
          <cell r="F59">
            <v>1.3068714457898256E-2</v>
          </cell>
          <cell r="G59">
            <v>1.0130687144578983</v>
          </cell>
          <cell r="H59">
            <v>1.7414584023492541</v>
          </cell>
          <cell r="I59">
            <v>1.2199999999999999E-2</v>
          </cell>
          <cell r="J59">
            <v>1.0122</v>
          </cell>
          <cell r="K59">
            <v>2.1458364196421154</v>
          </cell>
        </row>
        <row r="60">
          <cell r="B60">
            <v>38139</v>
          </cell>
          <cell r="C60">
            <v>5.56577943354708E-3</v>
          </cell>
          <cell r="D60">
            <v>1.0055657794335471</v>
          </cell>
          <cell r="E60">
            <v>1.6016311132375336</v>
          </cell>
          <cell r="F60">
            <v>1.3757770383553858E-2</v>
          </cell>
          <cell r="G60">
            <v>1.0137577703835539</v>
          </cell>
          <cell r="H60">
            <v>1.7654169871812857</v>
          </cell>
          <cell r="I60">
            <v>1.2199999999999999E-2</v>
          </cell>
          <cell r="J60">
            <v>1.0122</v>
          </cell>
          <cell r="K60">
            <v>2.172015623961749</v>
          </cell>
        </row>
        <row r="61">
          <cell r="B61">
            <v>38169</v>
          </cell>
          <cell r="C61">
            <v>1.1227891868877515E-2</v>
          </cell>
          <cell r="D61">
            <v>1.0112278918688775</v>
          </cell>
          <cell r="E61">
            <v>1.6196140541907946</v>
          </cell>
          <cell r="F61">
            <v>1.3081270533905398E-2</v>
          </cell>
          <cell r="G61">
            <v>1.0130812705339054</v>
          </cell>
          <cell r="H61">
            <v>1.7885108843957562</v>
          </cell>
          <cell r="I61">
            <v>1.2800000000000001E-2</v>
          </cell>
          <cell r="J61">
            <v>1.0127999999999999</v>
          </cell>
          <cell r="K61">
            <v>2.1998174239484594</v>
          </cell>
        </row>
        <row r="62">
          <cell r="B62">
            <v>38200</v>
          </cell>
          <cell r="C62">
            <v>9.0082136708893312E-3</v>
          </cell>
          <cell r="D62">
            <v>1.0090082136708893</v>
          </cell>
          <cell r="E62">
            <v>1.6342038836553205</v>
          </cell>
          <cell r="F62">
            <v>1.2180879786018339E-2</v>
          </cell>
          <cell r="G62">
            <v>1.0121808797860183</v>
          </cell>
          <cell r="H62">
            <v>1.8102965204745662</v>
          </cell>
          <cell r="I62">
            <v>1.29E-2</v>
          </cell>
          <cell r="J62">
            <v>1.0128999999999999</v>
          </cell>
          <cell r="K62">
            <v>2.2281950687173944</v>
          </cell>
        </row>
        <row r="63">
          <cell r="B63">
            <v>38231</v>
          </cell>
          <cell r="C63">
            <v>6.6563019497782872E-3</v>
          </cell>
          <cell r="D63">
            <v>1.0066563019497783</v>
          </cell>
          <cell r="E63">
            <v>1.6450816381524307</v>
          </cell>
          <cell r="F63">
            <v>6.9445306005981866E-3</v>
          </cell>
          <cell r="G63">
            <v>1.0069445306005982</v>
          </cell>
          <cell r="H63">
            <v>1.8228681800571582</v>
          </cell>
          <cell r="I63">
            <v>1.24E-2</v>
          </cell>
          <cell r="J63">
            <v>1.0124</v>
          </cell>
          <cell r="K63">
            <v>2.2558246875694898</v>
          </cell>
        </row>
        <row r="64">
          <cell r="B64">
            <v>38261</v>
          </cell>
          <cell r="C64">
            <v>9.4771678812597404E-3</v>
          </cell>
          <cell r="D64">
            <v>1.0094771678812597</v>
          </cell>
          <cell r="E64">
            <v>1.6606723530155791</v>
          </cell>
          <cell r="F64">
            <v>3.9242140021129579E-3</v>
          </cell>
          <cell r="G64">
            <v>1.003924214002113</v>
          </cell>
          <cell r="H64">
            <v>1.8300215048933446</v>
          </cell>
          <cell r="I64">
            <v>1.21E-2</v>
          </cell>
          <cell r="J64">
            <v>1.0121</v>
          </cell>
          <cell r="K64">
            <v>2.2831201662890805</v>
          </cell>
        </row>
        <row r="65">
          <cell r="B65">
            <v>38292</v>
          </cell>
          <cell r="C65">
            <v>9.3881943869524864E-3</v>
          </cell>
          <cell r="D65">
            <v>1.0093881943869525</v>
          </cell>
          <cell r="E65">
            <v>1.6762630678787271</v>
          </cell>
          <cell r="F65">
            <v>8.170591393725557E-3</v>
          </cell>
          <cell r="G65">
            <v>1.0081705913937256</v>
          </cell>
          <cell r="H65">
            <v>1.8449738628515588</v>
          </cell>
          <cell r="I65">
            <v>1.2500000000000001E-2</v>
          </cell>
          <cell r="J65">
            <v>1.0125</v>
          </cell>
          <cell r="K65">
            <v>2.3116591683676941</v>
          </cell>
        </row>
        <row r="66">
          <cell r="B66">
            <v>38322</v>
          </cell>
          <cell r="C66">
            <v>6.0529510186673186E-3</v>
          </cell>
          <cell r="D66">
            <v>1.0060529510186673</v>
          </cell>
          <cell r="E66">
            <v>1.6864094061229982</v>
          </cell>
          <cell r="F66">
            <v>7.3557159725856636E-3</v>
          </cell>
          <cell r="G66">
            <v>1.0073557159725857</v>
          </cell>
          <cell r="H66">
            <v>1.8585449665635392</v>
          </cell>
          <cell r="I66">
            <v>1.4800000000000001E-2</v>
          </cell>
          <cell r="J66">
            <v>1.0147999999999999</v>
          </cell>
          <cell r="K66">
            <v>2.3458717240595357</v>
          </cell>
        </row>
        <row r="67">
          <cell r="B67">
            <v>38353</v>
          </cell>
          <cell r="C67">
            <v>7.0013533123545191E-3</v>
          </cell>
          <cell r="D67">
            <v>1.0070013533123545</v>
          </cell>
          <cell r="E67">
            <v>1.6982165542045433</v>
          </cell>
          <cell r="F67">
            <v>3.9062854035438743E-3</v>
          </cell>
          <cell r="G67">
            <v>1.0039062854035439</v>
          </cell>
          <cell r="H67">
            <v>1.8658049736382563</v>
          </cell>
          <cell r="I67">
            <v>1.38E-2</v>
          </cell>
          <cell r="J67">
            <v>1.0138</v>
          </cell>
          <cell r="K67">
            <v>2.3782447538515572</v>
          </cell>
        </row>
        <row r="68">
          <cell r="B68">
            <v>38384</v>
          </cell>
          <cell r="C68">
            <v>4.2195322569154037E-3</v>
          </cell>
          <cell r="D68">
            <v>1.0042195322569154</v>
          </cell>
          <cell r="E68">
            <v>1.705382233734237</v>
          </cell>
          <cell r="F68">
            <v>2.9792535615622562E-3</v>
          </cell>
          <cell r="G68">
            <v>1.0029792535615623</v>
          </cell>
          <cell r="H68">
            <v>1.8713636797511486</v>
          </cell>
          <cell r="I68">
            <v>1.2199999999999999E-2</v>
          </cell>
          <cell r="J68">
            <v>1.0122</v>
          </cell>
          <cell r="K68">
            <v>2.407259339848546</v>
          </cell>
        </row>
        <row r="69">
          <cell r="B69">
            <v>38412</v>
          </cell>
          <cell r="C69">
            <v>7.0782476902984115E-3</v>
          </cell>
          <cell r="D69">
            <v>1.0070782476902984</v>
          </cell>
          <cell r="E69">
            <v>1.7174533515912422</v>
          </cell>
          <cell r="F69">
            <v>8.5061568373299146E-3</v>
          </cell>
          <cell r="G69">
            <v>1.0085061568373299</v>
          </cell>
          <cell r="H69">
            <v>1.8872817927107948</v>
          </cell>
          <cell r="I69">
            <v>1.52E-2</v>
          </cell>
          <cell r="J69">
            <v>1.0152000000000001</v>
          </cell>
          <cell r="K69">
            <v>2.4438496818142443</v>
          </cell>
        </row>
        <row r="70">
          <cell r="B70">
            <v>38443</v>
          </cell>
          <cell r="C70">
            <v>3.8328530259366111E-3</v>
          </cell>
          <cell r="D70">
            <v>1.0038328530259366</v>
          </cell>
          <cell r="E70">
            <v>1.7240360978667937</v>
          </cell>
          <cell r="F70">
            <v>8.6486197017163757E-3</v>
          </cell>
          <cell r="G70">
            <v>1.0086486197017164</v>
          </cell>
          <cell r="H70">
            <v>1.9036041752059238</v>
          </cell>
          <cell r="I70">
            <v>1.41E-2</v>
          </cell>
          <cell r="J70">
            <v>1.0141</v>
          </cell>
          <cell r="K70">
            <v>2.478307962327825</v>
          </cell>
        </row>
        <row r="71">
          <cell r="B71">
            <v>38473</v>
          </cell>
          <cell r="C71">
            <v>5.4322688893353455E-3</v>
          </cell>
          <cell r="D71">
            <v>1.0054322688893353</v>
          </cell>
          <cell r="E71">
            <v>1.7334015255253266</v>
          </cell>
          <cell r="F71">
            <v>-2.1561513730348203E-3</v>
          </cell>
          <cell r="G71">
            <v>0.99784384862696518</v>
          </cell>
          <cell r="H71">
            <v>1.8994997164498388</v>
          </cell>
          <cell r="I71">
            <v>1.4999999999999999E-2</v>
          </cell>
          <cell r="J71">
            <v>1.0149999999999999</v>
          </cell>
          <cell r="K71">
            <v>2.515482581762742</v>
          </cell>
        </row>
        <row r="72">
          <cell r="B72">
            <v>38504</v>
          </cell>
          <cell r="C72">
            <v>2.2049492385786795E-2</v>
          </cell>
          <cell r="D72">
            <v>1.0220494923857868</v>
          </cell>
          <cell r="E72">
            <v>1.7716221492639084</v>
          </cell>
          <cell r="F72">
            <v>-4.4280355543468986E-3</v>
          </cell>
          <cell r="G72">
            <v>0.9955719644456531</v>
          </cell>
          <cell r="H72">
            <v>1.8910886641699272</v>
          </cell>
          <cell r="I72">
            <v>1.5800000000000002E-2</v>
          </cell>
          <cell r="J72">
            <v>1.0158</v>
          </cell>
          <cell r="K72">
            <v>2.5552272065545933</v>
          </cell>
        </row>
        <row r="73">
          <cell r="B73">
            <v>38534</v>
          </cell>
          <cell r="C73">
            <v>6.475244451342582E-3</v>
          </cell>
          <cell r="D73">
            <v>1.0064752444513425</v>
          </cell>
          <cell r="E73">
            <v>1.783093835755805</v>
          </cell>
          <cell r="F73">
            <v>-3.3788498252676708E-3</v>
          </cell>
          <cell r="G73">
            <v>0.9966211501747323</v>
          </cell>
          <cell r="H73">
            <v>1.8846989595674308</v>
          </cell>
          <cell r="I73">
            <v>1.5100000000000001E-2</v>
          </cell>
          <cell r="J73">
            <v>1.0150999999999999</v>
          </cell>
          <cell r="K73">
            <v>2.5938111373735673</v>
          </cell>
        </row>
        <row r="74">
          <cell r="B74">
            <v>38565</v>
          </cell>
          <cell r="C74">
            <v>5.0000000000000001E-4</v>
          </cell>
          <cell r="D74">
            <v>1.0004999999999999</v>
          </cell>
          <cell r="E74">
            <v>1.7839853826736829</v>
          </cell>
          <cell r="F74">
            <v>-6.4999999999999997E-3</v>
          </cell>
          <cell r="G74">
            <v>0.99350000000000005</v>
          </cell>
          <cell r="H74">
            <v>1.8724484163302426</v>
          </cell>
          <cell r="I74">
            <v>1.6500000000000001E-2</v>
          </cell>
          <cell r="J74">
            <v>1.0165</v>
          </cell>
          <cell r="K74">
            <v>2.6366090211402309</v>
          </cell>
        </row>
        <row r="75">
          <cell r="B75">
            <v>38596</v>
          </cell>
          <cell r="C75">
            <v>5.9999999999999995E-4</v>
          </cell>
          <cell r="D75">
            <v>1.0005999999999999</v>
          </cell>
          <cell r="E75">
            <v>1.7850557739032871</v>
          </cell>
          <cell r="F75">
            <v>-5.3E-3</v>
          </cell>
          <cell r="G75">
            <v>0.99470000000000003</v>
          </cell>
          <cell r="H75">
            <v>1.8625244397236924</v>
          </cell>
          <cell r="I75">
            <v>1.4999999999999999E-2</v>
          </cell>
          <cell r="J75">
            <v>1.0149999999999999</v>
          </cell>
          <cell r="K75">
            <v>2.6761581564573342</v>
          </cell>
        </row>
        <row r="76">
          <cell r="B76">
            <v>38626</v>
          </cell>
          <cell r="C76">
            <v>2.8E-3</v>
          </cell>
          <cell r="D76">
            <v>1.0027999999999999</v>
          </cell>
          <cell r="E76">
            <v>1.7900539300702161</v>
          </cell>
          <cell r="F76">
            <v>6.0000000000000001E-3</v>
          </cell>
          <cell r="G76">
            <v>1.006</v>
          </cell>
          <cell r="H76">
            <v>1.8736995863620345</v>
          </cell>
          <cell r="I76">
            <v>1.4E-2</v>
          </cell>
          <cell r="J76">
            <v>1.014</v>
          </cell>
          <cell r="K76">
            <v>2.7136243706477368</v>
          </cell>
        </row>
        <row r="77">
          <cell r="B77">
            <v>38657</v>
          </cell>
          <cell r="C77">
            <v>2.8999999999999998E-3</v>
          </cell>
          <cell r="D77">
            <v>1.0028999999999999</v>
          </cell>
          <cell r="E77">
            <v>1.7952450864674194</v>
          </cell>
          <cell r="F77">
            <v>4.0000000000000001E-3</v>
          </cell>
          <cell r="G77">
            <v>1.004</v>
          </cell>
          <cell r="H77">
            <v>1.8811943847074826</v>
          </cell>
          <cell r="I77">
            <v>1.38E-2</v>
          </cell>
          <cell r="J77">
            <v>1.0138</v>
          </cell>
          <cell r="K77">
            <v>2.7510723869626754</v>
          </cell>
        </row>
        <row r="78">
          <cell r="B78">
            <v>38687</v>
          </cell>
          <cell r="C78">
            <v>3.8E-3</v>
          </cell>
          <cell r="D78">
            <v>1.0038</v>
          </cell>
          <cell r="E78">
            <v>1.8020670177959957</v>
          </cell>
          <cell r="F78">
            <v>-1E-4</v>
          </cell>
          <cell r="G78">
            <v>0.99990000000000001</v>
          </cell>
          <cell r="H78">
            <v>1.8810062652690118</v>
          </cell>
          <cell r="I78">
            <v>1.47E-2</v>
          </cell>
          <cell r="J78">
            <v>1.0146999999999999</v>
          </cell>
          <cell r="K78">
            <v>2.7915131510510265</v>
          </cell>
        </row>
        <row r="79">
          <cell r="B79">
            <v>38718</v>
          </cell>
          <cell r="C79">
            <v>2.3999999999999998E-3</v>
          </cell>
          <cell r="D79">
            <v>1.0024</v>
          </cell>
          <cell r="E79">
            <v>1.8063919786387059</v>
          </cell>
          <cell r="F79">
            <v>9.1999999999999998E-3</v>
          </cell>
          <cell r="G79">
            <v>1.0092000000000001</v>
          </cell>
          <cell r="H79">
            <v>1.8983115229094869</v>
          </cell>
          <cell r="I79">
            <v>1.43E-2</v>
          </cell>
          <cell r="J79">
            <v>1.0143</v>
          </cell>
          <cell r="K79">
            <v>2.8314317891110563</v>
          </cell>
        </row>
        <row r="80">
          <cell r="B80">
            <v>38749</v>
          </cell>
          <cell r="D80">
            <v>1</v>
          </cell>
          <cell r="E80">
            <v>1.8063919786387059</v>
          </cell>
          <cell r="G80">
            <v>1</v>
          </cell>
          <cell r="H80">
            <v>1.8983115229094869</v>
          </cell>
          <cell r="J80">
            <v>1</v>
          </cell>
          <cell r="K80">
            <v>2.8314317891110563</v>
          </cell>
        </row>
        <row r="81">
          <cell r="B81">
            <v>38777</v>
          </cell>
          <cell r="D81">
            <v>1</v>
          </cell>
          <cell r="E81">
            <v>1.8063919786387059</v>
          </cell>
          <cell r="G81">
            <v>1</v>
          </cell>
          <cell r="H81">
            <v>1.8983115229094869</v>
          </cell>
          <cell r="J81">
            <v>1</v>
          </cell>
          <cell r="K81">
            <v>2.8314317891110563</v>
          </cell>
        </row>
        <row r="82">
          <cell r="B82">
            <v>38808</v>
          </cell>
          <cell r="D82">
            <v>1</v>
          </cell>
          <cell r="E82">
            <v>1.8063919786387059</v>
          </cell>
          <cell r="G82">
            <v>1</v>
          </cell>
          <cell r="H82">
            <v>1.8983115229094869</v>
          </cell>
          <cell r="J82">
            <v>1</v>
          </cell>
          <cell r="K82">
            <v>2.8314317891110563</v>
          </cell>
        </row>
        <row r="83">
          <cell r="B83">
            <v>38838</v>
          </cell>
          <cell r="D83">
            <v>1</v>
          </cell>
          <cell r="E83">
            <v>1.8063919786387059</v>
          </cell>
          <cell r="G83">
            <v>1</v>
          </cell>
          <cell r="H83">
            <v>1.8983115229094869</v>
          </cell>
          <cell r="J83">
            <v>1</v>
          </cell>
          <cell r="K83">
            <v>2.8314317891110563</v>
          </cell>
        </row>
        <row r="84">
          <cell r="B84">
            <v>38869</v>
          </cell>
          <cell r="D84">
            <v>1</v>
          </cell>
          <cell r="E84">
            <v>1.8063919786387059</v>
          </cell>
          <cell r="G84">
            <v>1</v>
          </cell>
          <cell r="H84">
            <v>1.8983115229094869</v>
          </cell>
          <cell r="J84">
            <v>1</v>
          </cell>
          <cell r="K84">
            <v>2.8314317891110563</v>
          </cell>
        </row>
        <row r="85">
          <cell r="B85">
            <v>38899</v>
          </cell>
          <cell r="D85">
            <v>1</v>
          </cell>
          <cell r="E85">
            <v>1.8063919786387059</v>
          </cell>
          <cell r="G85">
            <v>1</v>
          </cell>
          <cell r="H85">
            <v>1.8983115229094869</v>
          </cell>
          <cell r="J85">
            <v>1</v>
          </cell>
          <cell r="K85">
            <v>2.8314317891110563</v>
          </cell>
        </row>
        <row r="86">
          <cell r="B86">
            <v>38930</v>
          </cell>
          <cell r="D86">
            <v>1</v>
          </cell>
          <cell r="E86">
            <v>1.8063919786387059</v>
          </cell>
          <cell r="G86">
            <v>1</v>
          </cell>
          <cell r="H86">
            <v>1.8983115229094869</v>
          </cell>
          <cell r="J86">
            <v>1</v>
          </cell>
          <cell r="K86">
            <v>2.8314317891110563</v>
          </cell>
        </row>
        <row r="87">
          <cell r="B87">
            <v>38961</v>
          </cell>
          <cell r="D87">
            <v>1</v>
          </cell>
          <cell r="E87">
            <v>1.8063919786387059</v>
          </cell>
          <cell r="G87">
            <v>1</v>
          </cell>
          <cell r="H87">
            <v>1.8983115229094869</v>
          </cell>
          <cell r="J87">
            <v>1</v>
          </cell>
          <cell r="K87">
            <v>2.8314317891110563</v>
          </cell>
        </row>
        <row r="88">
          <cell r="B88">
            <v>38991</v>
          </cell>
          <cell r="D88">
            <v>1</v>
          </cell>
          <cell r="E88">
            <v>1.8063919786387059</v>
          </cell>
          <cell r="G88">
            <v>1</v>
          </cell>
          <cell r="H88">
            <v>1.8983115229094869</v>
          </cell>
          <cell r="J88">
            <v>1</v>
          </cell>
          <cell r="K88">
            <v>2.8314317891110563</v>
          </cell>
        </row>
        <row r="89">
          <cell r="B89">
            <v>39022</v>
          </cell>
          <cell r="D89">
            <v>1</v>
          </cell>
          <cell r="E89">
            <v>1.8063919786387059</v>
          </cell>
          <cell r="G89">
            <v>1</v>
          </cell>
          <cell r="H89">
            <v>1.8983115229094869</v>
          </cell>
          <cell r="J89">
            <v>1</v>
          </cell>
          <cell r="K89">
            <v>2.8314317891110563</v>
          </cell>
        </row>
        <row r="90">
          <cell r="B90">
            <v>39052</v>
          </cell>
          <cell r="D90">
            <v>1</v>
          </cell>
          <cell r="E90">
            <v>1.8063919786387059</v>
          </cell>
          <cell r="G90">
            <v>1</v>
          </cell>
          <cell r="H90">
            <v>1.8983115229094869</v>
          </cell>
          <cell r="J90">
            <v>1</v>
          </cell>
          <cell r="K90">
            <v>2.8314317891110563</v>
          </cell>
        </row>
        <row r="91">
          <cell r="B91">
            <v>39083</v>
          </cell>
          <cell r="D91">
            <v>1</v>
          </cell>
          <cell r="E91">
            <v>1.8063919786387059</v>
          </cell>
          <cell r="G91">
            <v>1</v>
          </cell>
          <cell r="H91">
            <v>1.8983115229094869</v>
          </cell>
          <cell r="J91">
            <v>1</v>
          </cell>
          <cell r="K91">
            <v>2.8314317891110563</v>
          </cell>
        </row>
        <row r="92">
          <cell r="B92">
            <v>39114</v>
          </cell>
          <cell r="D92">
            <v>1</v>
          </cell>
          <cell r="E92">
            <v>1.8063919786387059</v>
          </cell>
          <cell r="G92">
            <v>1</v>
          </cell>
          <cell r="H92">
            <v>1.8983115229094869</v>
          </cell>
          <cell r="J92">
            <v>1</v>
          </cell>
          <cell r="K92">
            <v>2.8314317891110563</v>
          </cell>
        </row>
        <row r="93">
          <cell r="B93">
            <v>39142</v>
          </cell>
          <cell r="D93">
            <v>1</v>
          </cell>
          <cell r="E93">
            <v>1.8063919786387059</v>
          </cell>
          <cell r="G93">
            <v>1</v>
          </cell>
          <cell r="H93">
            <v>1.8983115229094869</v>
          </cell>
          <cell r="J93">
            <v>1</v>
          </cell>
          <cell r="K93">
            <v>2.8314317891110563</v>
          </cell>
        </row>
        <row r="94">
          <cell r="B94">
            <v>39173</v>
          </cell>
          <cell r="D94">
            <v>1</v>
          </cell>
          <cell r="E94">
            <v>1.8063919786387059</v>
          </cell>
          <cell r="G94">
            <v>1</v>
          </cell>
          <cell r="H94">
            <v>1.8983115229094869</v>
          </cell>
          <cell r="J94">
            <v>1</v>
          </cell>
          <cell r="K94">
            <v>2.8314317891110563</v>
          </cell>
        </row>
        <row r="95">
          <cell r="B95">
            <v>39203</v>
          </cell>
          <cell r="D95">
            <v>1</v>
          </cell>
          <cell r="E95">
            <v>1.8063919786387059</v>
          </cell>
          <cell r="G95">
            <v>1</v>
          </cell>
          <cell r="H95">
            <v>1.8983115229094869</v>
          </cell>
          <cell r="J95">
            <v>1</v>
          </cell>
          <cell r="K95">
            <v>2.8314317891110563</v>
          </cell>
        </row>
        <row r="96">
          <cell r="B96">
            <v>39234</v>
          </cell>
          <cell r="D96">
            <v>1</v>
          </cell>
          <cell r="E96">
            <v>1.8063919786387059</v>
          </cell>
          <cell r="G96">
            <v>1</v>
          </cell>
          <cell r="H96">
            <v>1.8983115229094869</v>
          </cell>
          <cell r="J96">
            <v>1</v>
          </cell>
          <cell r="K96">
            <v>2.8314317891110563</v>
          </cell>
        </row>
        <row r="97">
          <cell r="B97">
            <v>39264</v>
          </cell>
          <cell r="D97">
            <v>1</v>
          </cell>
          <cell r="E97">
            <v>1.8063919786387059</v>
          </cell>
          <cell r="G97">
            <v>1</v>
          </cell>
          <cell r="H97">
            <v>1.8983115229094869</v>
          </cell>
          <cell r="J97">
            <v>1</v>
          </cell>
          <cell r="K97">
            <v>2.8314317891110563</v>
          </cell>
        </row>
        <row r="98">
          <cell r="B98">
            <v>39295</v>
          </cell>
          <cell r="D98">
            <v>1</v>
          </cell>
          <cell r="E98">
            <v>1.8063919786387059</v>
          </cell>
          <cell r="G98">
            <v>1</v>
          </cell>
          <cell r="H98">
            <v>1.8983115229094869</v>
          </cell>
          <cell r="J98">
            <v>1</v>
          </cell>
          <cell r="K98">
            <v>2.8314317891110563</v>
          </cell>
        </row>
        <row r="99">
          <cell r="B99">
            <v>39326</v>
          </cell>
          <cell r="D99">
            <v>1</v>
          </cell>
          <cell r="E99">
            <v>1.8063919786387059</v>
          </cell>
          <cell r="G99">
            <v>1</v>
          </cell>
          <cell r="H99">
            <v>1.8983115229094869</v>
          </cell>
          <cell r="J99">
            <v>1</v>
          </cell>
          <cell r="K99">
            <v>2.8314317891110563</v>
          </cell>
        </row>
        <row r="100">
          <cell r="B100">
            <v>39356</v>
          </cell>
          <cell r="D100">
            <v>1</v>
          </cell>
          <cell r="E100">
            <v>1.8063919786387059</v>
          </cell>
          <cell r="G100">
            <v>1</v>
          </cell>
          <cell r="H100">
            <v>1.8983115229094869</v>
          </cell>
          <cell r="J100">
            <v>1</v>
          </cell>
          <cell r="K100">
            <v>2.8314317891110563</v>
          </cell>
        </row>
        <row r="101">
          <cell r="B101">
            <v>39387</v>
          </cell>
          <cell r="D101">
            <v>1</v>
          </cell>
          <cell r="E101">
            <v>1.8063919786387059</v>
          </cell>
          <cell r="G101">
            <v>1</v>
          </cell>
          <cell r="H101">
            <v>1.8983115229094869</v>
          </cell>
          <cell r="J101">
            <v>1</v>
          </cell>
          <cell r="K101">
            <v>2.8314317891110563</v>
          </cell>
        </row>
        <row r="102">
          <cell r="B102">
            <v>39417</v>
          </cell>
          <cell r="D102">
            <v>1</v>
          </cell>
          <cell r="E102">
            <v>1.8063919786387059</v>
          </cell>
          <cell r="G102">
            <v>1</v>
          </cell>
          <cell r="H102">
            <v>1.8983115229094869</v>
          </cell>
          <cell r="J102">
            <v>1</v>
          </cell>
          <cell r="K102">
            <v>2.8314317891110563</v>
          </cell>
        </row>
        <row r="103">
          <cell r="B103">
            <v>39448</v>
          </cell>
          <cell r="D103">
            <v>1</v>
          </cell>
          <cell r="E103">
            <v>1.8063919786387059</v>
          </cell>
          <cell r="G103">
            <v>1</v>
          </cell>
          <cell r="H103">
            <v>1.8983115229094869</v>
          </cell>
          <cell r="J103">
            <v>1</v>
          </cell>
          <cell r="K103">
            <v>2.8314317891110563</v>
          </cell>
        </row>
        <row r="104">
          <cell r="B104">
            <v>39479</v>
          </cell>
          <cell r="D104">
            <v>1</v>
          </cell>
          <cell r="E104">
            <v>1.8063919786387059</v>
          </cell>
          <cell r="G104">
            <v>1</v>
          </cell>
          <cell r="H104">
            <v>1.8983115229094869</v>
          </cell>
          <cell r="J104">
            <v>1</v>
          </cell>
          <cell r="K104">
            <v>2.8314317891110563</v>
          </cell>
        </row>
        <row r="105">
          <cell r="B105">
            <v>39508</v>
          </cell>
          <cell r="D105">
            <v>1</v>
          </cell>
          <cell r="E105">
            <v>1.8063919786387059</v>
          </cell>
          <cell r="G105">
            <v>1</v>
          </cell>
          <cell r="H105">
            <v>1.8983115229094869</v>
          </cell>
          <cell r="J105">
            <v>1</v>
          </cell>
          <cell r="K105">
            <v>2.8314317891110563</v>
          </cell>
        </row>
        <row r="106">
          <cell r="B106">
            <v>39539</v>
          </cell>
          <cell r="D106">
            <v>1</v>
          </cell>
          <cell r="E106">
            <v>1.8063919786387059</v>
          </cell>
          <cell r="G106">
            <v>1</v>
          </cell>
          <cell r="H106">
            <v>1.8983115229094869</v>
          </cell>
          <cell r="J106">
            <v>1</v>
          </cell>
          <cell r="K106">
            <v>2.8314317891110563</v>
          </cell>
        </row>
        <row r="107">
          <cell r="B107">
            <v>39569</v>
          </cell>
          <cell r="D107">
            <v>1</v>
          </cell>
          <cell r="E107">
            <v>1.8063919786387059</v>
          </cell>
          <cell r="G107">
            <v>1</v>
          </cell>
          <cell r="H107">
            <v>1.8983115229094869</v>
          </cell>
          <cell r="J107">
            <v>1</v>
          </cell>
          <cell r="K107">
            <v>2.8314317891110563</v>
          </cell>
        </row>
        <row r="108">
          <cell r="B108">
            <v>39600</v>
          </cell>
          <cell r="D108">
            <v>1</v>
          </cell>
          <cell r="E108">
            <v>1.8063919786387059</v>
          </cell>
          <cell r="G108">
            <v>1</v>
          </cell>
          <cell r="H108">
            <v>1.8983115229094869</v>
          </cell>
          <cell r="J108">
            <v>1</v>
          </cell>
          <cell r="K108">
            <v>2.8314317891110563</v>
          </cell>
        </row>
        <row r="109">
          <cell r="B109">
            <v>39630</v>
          </cell>
          <cell r="D109">
            <v>1</v>
          </cell>
          <cell r="E109">
            <v>1.8063919786387059</v>
          </cell>
          <cell r="G109">
            <v>1</v>
          </cell>
          <cell r="H109">
            <v>1.8983115229094869</v>
          </cell>
          <cell r="J109">
            <v>1</v>
          </cell>
          <cell r="K109">
            <v>2.8314317891110563</v>
          </cell>
        </row>
        <row r="110">
          <cell r="B110">
            <v>39661</v>
          </cell>
          <cell r="D110">
            <v>1</v>
          </cell>
          <cell r="E110">
            <v>1.8063919786387059</v>
          </cell>
          <cell r="G110">
            <v>1</v>
          </cell>
          <cell r="H110">
            <v>1.8983115229094869</v>
          </cell>
          <cell r="J110">
            <v>1</v>
          </cell>
          <cell r="K110">
            <v>2.8314317891110563</v>
          </cell>
        </row>
        <row r="111">
          <cell r="B111">
            <v>39692</v>
          </cell>
          <cell r="D111">
            <v>1</v>
          </cell>
          <cell r="E111">
            <v>1.8063919786387059</v>
          </cell>
          <cell r="G111">
            <v>1</v>
          </cell>
          <cell r="H111">
            <v>1.8983115229094869</v>
          </cell>
          <cell r="J111">
            <v>1</v>
          </cell>
          <cell r="K111">
            <v>2.8314317891110563</v>
          </cell>
        </row>
        <row r="112">
          <cell r="B112">
            <v>39722</v>
          </cell>
          <cell r="D112">
            <v>1</v>
          </cell>
          <cell r="E112">
            <v>1.8063919786387059</v>
          </cell>
          <cell r="G112">
            <v>1</v>
          </cell>
          <cell r="H112">
            <v>1.8983115229094869</v>
          </cell>
          <cell r="J112">
            <v>1</v>
          </cell>
          <cell r="K112">
            <v>2.8314317891110563</v>
          </cell>
        </row>
        <row r="113">
          <cell r="B113">
            <v>39753</v>
          </cell>
          <cell r="D113">
            <v>1</v>
          </cell>
          <cell r="E113">
            <v>1.8063919786387059</v>
          </cell>
          <cell r="G113">
            <v>1</v>
          </cell>
          <cell r="H113">
            <v>1.8983115229094869</v>
          </cell>
          <cell r="J113">
            <v>1</v>
          </cell>
          <cell r="K113">
            <v>2.8314317891110563</v>
          </cell>
        </row>
        <row r="114">
          <cell r="B114">
            <v>39783</v>
          </cell>
          <cell r="D114">
            <v>1</v>
          </cell>
          <cell r="E114">
            <v>1.8063919786387059</v>
          </cell>
          <cell r="G114">
            <v>1</v>
          </cell>
          <cell r="H114">
            <v>1.8983115229094869</v>
          </cell>
          <cell r="J114">
            <v>1</v>
          </cell>
          <cell r="K114">
            <v>2.8314317891110563</v>
          </cell>
        </row>
        <row r="115">
          <cell r="B115">
            <v>39814</v>
          </cell>
          <cell r="D115">
            <v>1</v>
          </cell>
          <cell r="E115">
            <v>1.8063919786387059</v>
          </cell>
          <cell r="G115">
            <v>1</v>
          </cell>
          <cell r="H115">
            <v>1.8983115229094869</v>
          </cell>
          <cell r="J115">
            <v>1</v>
          </cell>
          <cell r="K115">
            <v>2.8314317891110563</v>
          </cell>
        </row>
        <row r="116">
          <cell r="B116">
            <v>39845</v>
          </cell>
          <cell r="D116">
            <v>1</v>
          </cell>
          <cell r="E116">
            <v>1.8063919786387059</v>
          </cell>
          <cell r="G116">
            <v>1</v>
          </cell>
          <cell r="H116">
            <v>1.8983115229094869</v>
          </cell>
          <cell r="J116">
            <v>1</v>
          </cell>
          <cell r="K116">
            <v>2.8314317891110563</v>
          </cell>
        </row>
        <row r="117">
          <cell r="B117">
            <v>39873</v>
          </cell>
          <cell r="D117">
            <v>1</v>
          </cell>
          <cell r="E117">
            <v>1.8063919786387059</v>
          </cell>
          <cell r="G117">
            <v>1</v>
          </cell>
          <cell r="H117">
            <v>1.8983115229094869</v>
          </cell>
          <cell r="J117">
            <v>1</v>
          </cell>
          <cell r="K117">
            <v>2.8314317891110563</v>
          </cell>
        </row>
        <row r="118">
          <cell r="B118">
            <v>39904</v>
          </cell>
          <cell r="D118">
            <v>1</v>
          </cell>
          <cell r="E118">
            <v>1.8063919786387059</v>
          </cell>
          <cell r="G118">
            <v>1</v>
          </cell>
          <cell r="H118">
            <v>1.8983115229094869</v>
          </cell>
          <cell r="J118">
            <v>1</v>
          </cell>
          <cell r="K118">
            <v>2.8314317891110563</v>
          </cell>
        </row>
        <row r="119">
          <cell r="B119">
            <v>39934</v>
          </cell>
          <cell r="D119">
            <v>1</v>
          </cell>
          <cell r="E119">
            <v>1.8063919786387059</v>
          </cell>
          <cell r="G119">
            <v>1</v>
          </cell>
          <cell r="H119">
            <v>1.8983115229094869</v>
          </cell>
          <cell r="J119">
            <v>1</v>
          </cell>
          <cell r="K119">
            <v>2.8314317891110563</v>
          </cell>
        </row>
        <row r="120">
          <cell r="B120">
            <v>39965</v>
          </cell>
          <cell r="D120">
            <v>1</v>
          </cell>
          <cell r="E120">
            <v>1.8063919786387059</v>
          </cell>
          <cell r="G120">
            <v>1</v>
          </cell>
          <cell r="H120">
            <v>1.8983115229094869</v>
          </cell>
          <cell r="J120">
            <v>1</v>
          </cell>
          <cell r="K120">
            <v>2.8314317891110563</v>
          </cell>
        </row>
        <row r="121">
          <cell r="B121">
            <v>39995</v>
          </cell>
          <cell r="D121">
            <v>1</v>
          </cell>
          <cell r="E121">
            <v>1.8063919786387059</v>
          </cell>
          <cell r="G121">
            <v>1</v>
          </cell>
          <cell r="H121">
            <v>1.8983115229094869</v>
          </cell>
          <cell r="J121">
            <v>1</v>
          </cell>
          <cell r="K121">
            <v>2.8314317891110563</v>
          </cell>
        </row>
        <row r="122">
          <cell r="B122">
            <v>40026</v>
          </cell>
          <cell r="D122">
            <v>1</v>
          </cell>
          <cell r="E122">
            <v>1.8063919786387059</v>
          </cell>
          <cell r="G122">
            <v>1</v>
          </cell>
          <cell r="H122">
            <v>1.8983115229094869</v>
          </cell>
          <cell r="J122">
            <v>1</v>
          </cell>
          <cell r="K122">
            <v>2.8314317891110563</v>
          </cell>
        </row>
        <row r="123">
          <cell r="B123">
            <v>40057</v>
          </cell>
          <cell r="D123">
            <v>1</v>
          </cell>
          <cell r="E123">
            <v>1.8063919786387059</v>
          </cell>
          <cell r="G123">
            <v>1</v>
          </cell>
          <cell r="H123">
            <v>1.8983115229094869</v>
          </cell>
          <cell r="J123">
            <v>1</v>
          </cell>
          <cell r="K123">
            <v>2.8314317891110563</v>
          </cell>
        </row>
        <row r="124">
          <cell r="B124">
            <v>40087</v>
          </cell>
          <cell r="D124">
            <v>1</v>
          </cell>
          <cell r="E124">
            <v>1.8063919786387059</v>
          </cell>
          <cell r="G124">
            <v>1</v>
          </cell>
          <cell r="H124">
            <v>1.8983115229094869</v>
          </cell>
          <cell r="J124">
            <v>1</v>
          </cell>
          <cell r="K124">
            <v>2.8314317891110563</v>
          </cell>
        </row>
        <row r="125">
          <cell r="B125">
            <v>40118</v>
          </cell>
          <cell r="D125">
            <v>1</v>
          </cell>
          <cell r="E125">
            <v>1.8063919786387059</v>
          </cell>
          <cell r="G125">
            <v>1</v>
          </cell>
          <cell r="H125">
            <v>1.8983115229094869</v>
          </cell>
          <cell r="J125">
            <v>1</v>
          </cell>
          <cell r="K125">
            <v>2.8314317891110563</v>
          </cell>
        </row>
        <row r="126">
          <cell r="B126">
            <v>40148</v>
          </cell>
          <cell r="D126">
            <v>1</v>
          </cell>
          <cell r="E126">
            <v>1.8063919786387059</v>
          </cell>
          <cell r="G126">
            <v>1</v>
          </cell>
          <cell r="H126">
            <v>1.8983115229094869</v>
          </cell>
          <cell r="J126">
            <v>1</v>
          </cell>
          <cell r="K126">
            <v>2.8314317891110563</v>
          </cell>
        </row>
        <row r="127">
          <cell r="B127">
            <v>40179</v>
          </cell>
          <cell r="D127">
            <v>1</v>
          </cell>
          <cell r="E127">
            <v>1.8063919786387059</v>
          </cell>
          <cell r="G127">
            <v>1</v>
          </cell>
          <cell r="H127">
            <v>1.8983115229094869</v>
          </cell>
          <cell r="J127">
            <v>1</v>
          </cell>
          <cell r="K127">
            <v>2.8314317891110563</v>
          </cell>
        </row>
        <row r="128">
          <cell r="B128">
            <v>40210</v>
          </cell>
          <cell r="D128">
            <v>1</v>
          </cell>
          <cell r="E128">
            <v>1.8063919786387059</v>
          </cell>
          <cell r="G128">
            <v>1</v>
          </cell>
          <cell r="H128">
            <v>1.8983115229094869</v>
          </cell>
          <cell r="J128">
            <v>1</v>
          </cell>
          <cell r="K128">
            <v>2.8314317891110563</v>
          </cell>
        </row>
        <row r="129">
          <cell r="B129">
            <v>40238</v>
          </cell>
          <cell r="D129">
            <v>1</v>
          </cell>
          <cell r="E129">
            <v>1.8063919786387059</v>
          </cell>
          <cell r="G129">
            <v>1</v>
          </cell>
          <cell r="H129">
            <v>1.8983115229094869</v>
          </cell>
          <cell r="J129">
            <v>1</v>
          </cell>
          <cell r="K129">
            <v>2.8314317891110563</v>
          </cell>
        </row>
        <row r="130">
          <cell r="B130">
            <v>40269</v>
          </cell>
          <cell r="D130">
            <v>1</v>
          </cell>
          <cell r="E130">
            <v>1.8063919786387059</v>
          </cell>
          <cell r="G130">
            <v>1</v>
          </cell>
          <cell r="H130">
            <v>1.8983115229094869</v>
          </cell>
          <cell r="J130">
            <v>1</v>
          </cell>
          <cell r="K130">
            <v>2.8314317891110563</v>
          </cell>
        </row>
        <row r="131">
          <cell r="B131">
            <v>40299</v>
          </cell>
          <cell r="D131">
            <v>1</v>
          </cell>
          <cell r="E131">
            <v>1.8063919786387059</v>
          </cell>
          <cell r="G131">
            <v>1</v>
          </cell>
          <cell r="H131">
            <v>1.8983115229094869</v>
          </cell>
          <cell r="J131">
            <v>1</v>
          </cell>
          <cell r="K131">
            <v>2.8314317891110563</v>
          </cell>
        </row>
        <row r="132">
          <cell r="B132">
            <v>40330</v>
          </cell>
          <cell r="D132">
            <v>1</v>
          </cell>
          <cell r="E132">
            <v>1.8063919786387059</v>
          </cell>
          <cell r="G132">
            <v>1</v>
          </cell>
          <cell r="H132">
            <v>1.8983115229094869</v>
          </cell>
          <cell r="J132">
            <v>1</v>
          </cell>
          <cell r="K132">
            <v>2.8314317891110563</v>
          </cell>
        </row>
        <row r="133">
          <cell r="B133">
            <v>40360</v>
          </cell>
          <cell r="D133">
            <v>1</v>
          </cell>
          <cell r="E133">
            <v>1.8063919786387059</v>
          </cell>
          <cell r="G133">
            <v>1</v>
          </cell>
          <cell r="H133">
            <v>1.8983115229094869</v>
          </cell>
          <cell r="J133">
            <v>1</v>
          </cell>
          <cell r="K133">
            <v>2.8314317891110563</v>
          </cell>
        </row>
        <row r="134">
          <cell r="B134">
            <v>40391</v>
          </cell>
          <cell r="D134">
            <v>1</v>
          </cell>
          <cell r="E134">
            <v>1.8063919786387059</v>
          </cell>
          <cell r="G134">
            <v>1</v>
          </cell>
          <cell r="H134">
            <v>1.8983115229094869</v>
          </cell>
          <cell r="J134">
            <v>1</v>
          </cell>
          <cell r="K134">
            <v>2.8314317891110563</v>
          </cell>
        </row>
        <row r="135">
          <cell r="B135">
            <v>40422</v>
          </cell>
          <cell r="D135">
            <v>1</v>
          </cell>
          <cell r="E135">
            <v>1.8063919786387059</v>
          </cell>
          <cell r="G135">
            <v>1</v>
          </cell>
          <cell r="H135">
            <v>1.8983115229094869</v>
          </cell>
          <cell r="J135">
            <v>1</v>
          </cell>
          <cell r="K135">
            <v>2.8314317891110563</v>
          </cell>
        </row>
        <row r="136">
          <cell r="B136">
            <v>40452</v>
          </cell>
          <cell r="D136">
            <v>1</v>
          </cell>
          <cell r="E136">
            <v>1.8063919786387059</v>
          </cell>
          <cell r="G136">
            <v>1</v>
          </cell>
          <cell r="H136">
            <v>1.8983115229094869</v>
          </cell>
          <cell r="J136">
            <v>1</v>
          </cell>
          <cell r="K136">
            <v>2.8314317891110563</v>
          </cell>
        </row>
        <row r="137">
          <cell r="B137">
            <v>40483</v>
          </cell>
          <cell r="D137">
            <v>1</v>
          </cell>
          <cell r="E137">
            <v>1.8063919786387059</v>
          </cell>
          <cell r="G137">
            <v>1</v>
          </cell>
          <cell r="H137">
            <v>1.8983115229094869</v>
          </cell>
          <cell r="J137">
            <v>1</v>
          </cell>
          <cell r="K137">
            <v>2.8314317891110563</v>
          </cell>
        </row>
        <row r="138">
          <cell r="B138">
            <v>40513</v>
          </cell>
          <cell r="D138">
            <v>1</v>
          </cell>
          <cell r="E138">
            <v>1.8063919786387059</v>
          </cell>
          <cell r="G138">
            <v>1</v>
          </cell>
          <cell r="H138">
            <v>1.8983115229094869</v>
          </cell>
          <cell r="J138">
            <v>1</v>
          </cell>
          <cell r="K138">
            <v>2.8314317891110563</v>
          </cell>
        </row>
        <row r="139">
          <cell r="B139">
            <v>40544</v>
          </cell>
          <cell r="D139">
            <v>1</v>
          </cell>
          <cell r="E139">
            <v>1.8063919786387059</v>
          </cell>
          <cell r="G139">
            <v>1</v>
          </cell>
          <cell r="H139">
            <v>1.8983115229094869</v>
          </cell>
          <cell r="J139">
            <v>1</v>
          </cell>
          <cell r="K139">
            <v>2.8314317891110563</v>
          </cell>
        </row>
        <row r="140">
          <cell r="B140">
            <v>40575</v>
          </cell>
          <cell r="D140">
            <v>1</v>
          </cell>
          <cell r="E140">
            <v>1.8063919786387059</v>
          </cell>
          <cell r="G140">
            <v>1</v>
          </cell>
          <cell r="H140">
            <v>1.8983115229094869</v>
          </cell>
          <cell r="J140">
            <v>1</v>
          </cell>
          <cell r="K140">
            <v>2.8314317891110563</v>
          </cell>
        </row>
        <row r="141">
          <cell r="B141">
            <v>40603</v>
          </cell>
          <cell r="D141">
            <v>1</v>
          </cell>
          <cell r="E141">
            <v>1.8063919786387059</v>
          </cell>
          <cell r="G141">
            <v>1</v>
          </cell>
          <cell r="H141">
            <v>1.8983115229094869</v>
          </cell>
          <cell r="J141">
            <v>1</v>
          </cell>
          <cell r="K141">
            <v>2.8314317891110563</v>
          </cell>
        </row>
        <row r="142">
          <cell r="B142">
            <v>40634</v>
          </cell>
          <cell r="D142">
            <v>1</v>
          </cell>
          <cell r="E142">
            <v>1.8063919786387059</v>
          </cell>
          <cell r="G142">
            <v>1</v>
          </cell>
          <cell r="H142">
            <v>1.8983115229094869</v>
          </cell>
          <cell r="J142">
            <v>1</v>
          </cell>
          <cell r="K142">
            <v>2.8314317891110563</v>
          </cell>
        </row>
        <row r="143">
          <cell r="B143">
            <v>40664</v>
          </cell>
          <cell r="D143">
            <v>1</v>
          </cell>
          <cell r="E143">
            <v>1.8063919786387059</v>
          </cell>
          <cell r="G143">
            <v>1</v>
          </cell>
          <cell r="H143">
            <v>1.8983115229094869</v>
          </cell>
          <cell r="J143">
            <v>1</v>
          </cell>
          <cell r="K143">
            <v>2.8314317891110563</v>
          </cell>
        </row>
        <row r="144">
          <cell r="B144">
            <v>40695</v>
          </cell>
          <cell r="D144">
            <v>1</v>
          </cell>
          <cell r="E144">
            <v>1.8063919786387059</v>
          </cell>
          <cell r="G144">
            <v>1</v>
          </cell>
          <cell r="H144">
            <v>1.8983115229094869</v>
          </cell>
          <cell r="J144">
            <v>1</v>
          </cell>
          <cell r="K144">
            <v>2.8314317891110563</v>
          </cell>
        </row>
        <row r="145">
          <cell r="B145">
            <v>40725</v>
          </cell>
          <cell r="D145">
            <v>1</v>
          </cell>
          <cell r="E145">
            <v>1.8063919786387059</v>
          </cell>
          <cell r="G145">
            <v>1</v>
          </cell>
          <cell r="H145">
            <v>1.8983115229094869</v>
          </cell>
          <cell r="J145">
            <v>1</v>
          </cell>
          <cell r="K145">
            <v>2.8314317891110563</v>
          </cell>
        </row>
        <row r="146">
          <cell r="B146">
            <v>40756</v>
          </cell>
          <cell r="D146">
            <v>1</v>
          </cell>
          <cell r="E146">
            <v>1.8063919786387059</v>
          </cell>
          <cell r="G146">
            <v>1</v>
          </cell>
          <cell r="H146">
            <v>1.8983115229094869</v>
          </cell>
          <cell r="J146">
            <v>1</v>
          </cell>
          <cell r="K146">
            <v>2.8314317891110563</v>
          </cell>
        </row>
        <row r="147">
          <cell r="B147">
            <v>40787</v>
          </cell>
          <cell r="D147">
            <v>1</v>
          </cell>
          <cell r="E147">
            <v>1.8063919786387059</v>
          </cell>
          <cell r="G147">
            <v>1</v>
          </cell>
          <cell r="H147">
            <v>1.8983115229094869</v>
          </cell>
          <cell r="J147">
            <v>1</v>
          </cell>
          <cell r="K147">
            <v>2.8314317891110563</v>
          </cell>
        </row>
        <row r="148">
          <cell r="B148">
            <v>40817</v>
          </cell>
          <cell r="D148">
            <v>1</v>
          </cell>
          <cell r="E148">
            <v>1.8063919786387059</v>
          </cell>
          <cell r="G148">
            <v>1</v>
          </cell>
          <cell r="H148">
            <v>1.8983115229094869</v>
          </cell>
          <cell r="J148">
            <v>1</v>
          </cell>
          <cell r="K148">
            <v>2.8314317891110563</v>
          </cell>
        </row>
        <row r="149">
          <cell r="B149">
            <v>40848</v>
          </cell>
          <cell r="D149">
            <v>1</v>
          </cell>
          <cell r="E149">
            <v>1.8063919786387059</v>
          </cell>
          <cell r="G149">
            <v>1</v>
          </cell>
          <cell r="H149">
            <v>1.8983115229094869</v>
          </cell>
          <cell r="J149">
            <v>1</v>
          </cell>
          <cell r="K149">
            <v>2.8314317891110563</v>
          </cell>
        </row>
        <row r="150">
          <cell r="B150">
            <v>40878</v>
          </cell>
          <cell r="D150">
            <v>1</v>
          </cell>
          <cell r="E150">
            <v>1.8063919786387059</v>
          </cell>
          <cell r="G150">
            <v>1</v>
          </cell>
          <cell r="H150">
            <v>1.8983115229094869</v>
          </cell>
          <cell r="J150">
            <v>1</v>
          </cell>
          <cell r="K150">
            <v>2.8314317891110563</v>
          </cell>
        </row>
        <row r="151">
          <cell r="B151">
            <v>40909</v>
          </cell>
          <cell r="D151">
            <v>1</v>
          </cell>
          <cell r="E151">
            <v>1.8063919786387059</v>
          </cell>
          <cell r="G151">
            <v>1</v>
          </cell>
          <cell r="H151">
            <v>1.8983115229094869</v>
          </cell>
          <cell r="J151">
            <v>1</v>
          </cell>
          <cell r="K151">
            <v>2.8314317891110563</v>
          </cell>
        </row>
        <row r="152">
          <cell r="B152">
            <v>40940</v>
          </cell>
          <cell r="D152">
            <v>1</v>
          </cell>
          <cell r="E152">
            <v>1.8063919786387059</v>
          </cell>
          <cell r="G152">
            <v>1</v>
          </cell>
          <cell r="H152">
            <v>1.8983115229094869</v>
          </cell>
          <cell r="J152">
            <v>1</v>
          </cell>
          <cell r="K152">
            <v>2.8314317891110563</v>
          </cell>
        </row>
        <row r="153">
          <cell r="B153">
            <v>40969</v>
          </cell>
          <cell r="D153">
            <v>1</v>
          </cell>
          <cell r="E153">
            <v>1.8063919786387059</v>
          </cell>
          <cell r="G153">
            <v>1</v>
          </cell>
          <cell r="H153">
            <v>1.8983115229094869</v>
          </cell>
          <cell r="J153">
            <v>1</v>
          </cell>
          <cell r="K153">
            <v>2.8314317891110563</v>
          </cell>
        </row>
        <row r="154">
          <cell r="B154">
            <v>41000</v>
          </cell>
          <cell r="D154">
            <v>1</v>
          </cell>
          <cell r="E154">
            <v>1.8063919786387059</v>
          </cell>
          <cell r="G154">
            <v>1</v>
          </cell>
          <cell r="H154">
            <v>1.8983115229094869</v>
          </cell>
          <cell r="J154">
            <v>1</v>
          </cell>
          <cell r="K154">
            <v>2.8314317891110563</v>
          </cell>
        </row>
        <row r="155">
          <cell r="B155">
            <v>41030</v>
          </cell>
          <cell r="D155">
            <v>1</v>
          </cell>
          <cell r="E155">
            <v>1.8063919786387059</v>
          </cell>
          <cell r="G155">
            <v>1</v>
          </cell>
          <cell r="H155">
            <v>1.8983115229094869</v>
          </cell>
          <cell r="J155">
            <v>1</v>
          </cell>
          <cell r="K155">
            <v>2.8314317891110563</v>
          </cell>
        </row>
        <row r="156">
          <cell r="B156">
            <v>41061</v>
          </cell>
          <cell r="D156">
            <v>1</v>
          </cell>
          <cell r="E156">
            <v>1.8063919786387059</v>
          </cell>
          <cell r="G156">
            <v>1</v>
          </cell>
          <cell r="H156">
            <v>1.8983115229094869</v>
          </cell>
          <cell r="J156">
            <v>1</v>
          </cell>
          <cell r="K156">
            <v>2.8314317891110563</v>
          </cell>
        </row>
        <row r="157">
          <cell r="B157">
            <v>41091</v>
          </cell>
          <cell r="D157">
            <v>1</v>
          </cell>
          <cell r="E157">
            <v>1.8063919786387059</v>
          </cell>
          <cell r="G157">
            <v>1</v>
          </cell>
          <cell r="H157">
            <v>1.8983115229094869</v>
          </cell>
          <cell r="J157">
            <v>1</v>
          </cell>
          <cell r="K157">
            <v>2.8314317891110563</v>
          </cell>
        </row>
        <row r="158">
          <cell r="B158">
            <v>41122</v>
          </cell>
          <cell r="D158">
            <v>1</v>
          </cell>
          <cell r="E158">
            <v>1.8063919786387059</v>
          </cell>
          <cell r="G158">
            <v>1</v>
          </cell>
          <cell r="H158">
            <v>1.8983115229094869</v>
          </cell>
          <cell r="J158">
            <v>1</v>
          </cell>
          <cell r="K158">
            <v>2.8314317891110563</v>
          </cell>
        </row>
        <row r="159">
          <cell r="B159">
            <v>41153</v>
          </cell>
          <cell r="D159">
            <v>1</v>
          </cell>
          <cell r="E159">
            <v>1.8063919786387059</v>
          </cell>
          <cell r="G159">
            <v>1</v>
          </cell>
          <cell r="H159">
            <v>1.8983115229094869</v>
          </cell>
          <cell r="J159">
            <v>1</v>
          </cell>
          <cell r="K159">
            <v>2.8314317891110563</v>
          </cell>
        </row>
        <row r="160">
          <cell r="B160">
            <v>41183</v>
          </cell>
          <cell r="D160">
            <v>1</v>
          </cell>
          <cell r="E160">
            <v>1.8063919786387059</v>
          </cell>
          <cell r="G160">
            <v>1</v>
          </cell>
          <cell r="H160">
            <v>1.8983115229094869</v>
          </cell>
          <cell r="J160">
            <v>1</v>
          </cell>
          <cell r="K160">
            <v>2.8314317891110563</v>
          </cell>
        </row>
        <row r="161">
          <cell r="B161">
            <v>41214</v>
          </cell>
          <cell r="D161">
            <v>1</v>
          </cell>
          <cell r="E161">
            <v>1.8063919786387059</v>
          </cell>
          <cell r="G161">
            <v>1</v>
          </cell>
          <cell r="H161">
            <v>1.8983115229094869</v>
          </cell>
          <cell r="J161">
            <v>1</v>
          </cell>
          <cell r="K161">
            <v>2.8314317891110563</v>
          </cell>
        </row>
        <row r="162">
          <cell r="B162">
            <v>41244</v>
          </cell>
          <cell r="D162">
            <v>1</v>
          </cell>
          <cell r="E162">
            <v>1.8063919786387059</v>
          </cell>
          <cell r="G162">
            <v>1</v>
          </cell>
          <cell r="H162">
            <v>1.8983115229094869</v>
          </cell>
          <cell r="J162">
            <v>1</v>
          </cell>
          <cell r="K162">
            <v>2.8314317891110563</v>
          </cell>
        </row>
        <row r="163">
          <cell r="B163">
            <v>41275</v>
          </cell>
          <cell r="D163">
            <v>1</v>
          </cell>
          <cell r="E163">
            <v>1.8063919786387059</v>
          </cell>
          <cell r="G163">
            <v>1</v>
          </cell>
          <cell r="H163">
            <v>1.8983115229094869</v>
          </cell>
          <cell r="J163">
            <v>1</v>
          </cell>
          <cell r="K163">
            <v>2.8314317891110563</v>
          </cell>
        </row>
        <row r="164">
          <cell r="B164">
            <v>41306</v>
          </cell>
          <cell r="D164">
            <v>1</v>
          </cell>
          <cell r="E164">
            <v>1.8063919786387059</v>
          </cell>
          <cell r="G164">
            <v>1</v>
          </cell>
          <cell r="H164">
            <v>1.8983115229094869</v>
          </cell>
          <cell r="J164">
            <v>1</v>
          </cell>
          <cell r="K164">
            <v>2.8314317891110563</v>
          </cell>
        </row>
        <row r="165">
          <cell r="B165">
            <v>41334</v>
          </cell>
          <cell r="D165">
            <v>1</v>
          </cell>
          <cell r="E165">
            <v>1.8063919786387059</v>
          </cell>
          <cell r="G165">
            <v>1</v>
          </cell>
          <cell r="H165">
            <v>1.8983115229094869</v>
          </cell>
          <cell r="J165">
            <v>1</v>
          </cell>
          <cell r="K165">
            <v>2.8314317891110563</v>
          </cell>
        </row>
        <row r="166">
          <cell r="B166">
            <v>41365</v>
          </cell>
          <cell r="D166">
            <v>1</v>
          </cell>
          <cell r="E166">
            <v>1.8063919786387059</v>
          </cell>
          <cell r="G166">
            <v>1</v>
          </cell>
          <cell r="H166">
            <v>1.8983115229094869</v>
          </cell>
          <cell r="J166">
            <v>1</v>
          </cell>
          <cell r="K166">
            <v>2.8314317891110563</v>
          </cell>
        </row>
        <row r="167">
          <cell r="B167">
            <v>41395</v>
          </cell>
          <cell r="D167">
            <v>1</v>
          </cell>
          <cell r="E167">
            <v>1.8063919786387059</v>
          </cell>
          <cell r="G167">
            <v>1</v>
          </cell>
          <cell r="H167">
            <v>1.8983115229094869</v>
          </cell>
          <cell r="J167">
            <v>1</v>
          </cell>
          <cell r="K167">
            <v>2.8314317891110563</v>
          </cell>
        </row>
        <row r="168">
          <cell r="B168">
            <v>41426</v>
          </cell>
          <cell r="D168">
            <v>1</v>
          </cell>
          <cell r="E168">
            <v>1.8063919786387059</v>
          </cell>
          <cell r="G168">
            <v>1</v>
          </cell>
          <cell r="H168">
            <v>1.8983115229094869</v>
          </cell>
          <cell r="J168">
            <v>1</v>
          </cell>
          <cell r="K168">
            <v>2.8314317891110563</v>
          </cell>
        </row>
        <row r="169">
          <cell r="B169">
            <v>41456</v>
          </cell>
          <cell r="D169">
            <v>1</v>
          </cell>
          <cell r="E169">
            <v>1.8063919786387059</v>
          </cell>
          <cell r="G169">
            <v>1</v>
          </cell>
          <cell r="H169">
            <v>1.8983115229094869</v>
          </cell>
          <cell r="J169">
            <v>1</v>
          </cell>
          <cell r="K169">
            <v>2.8314317891110563</v>
          </cell>
        </row>
        <row r="170">
          <cell r="B170">
            <v>41487</v>
          </cell>
          <cell r="D170">
            <v>1</v>
          </cell>
          <cell r="E170">
            <v>1.8063919786387059</v>
          </cell>
          <cell r="G170">
            <v>1</v>
          </cell>
          <cell r="H170">
            <v>1.8983115229094869</v>
          </cell>
          <cell r="J170">
            <v>1</v>
          </cell>
          <cell r="K170">
            <v>2.8314317891110563</v>
          </cell>
        </row>
        <row r="171">
          <cell r="B171">
            <v>41518</v>
          </cell>
          <cell r="D171">
            <v>1</v>
          </cell>
          <cell r="E171">
            <v>1.8063919786387059</v>
          </cell>
          <cell r="G171">
            <v>1</v>
          </cell>
          <cell r="H171">
            <v>1.8983115229094869</v>
          </cell>
          <cell r="J171">
            <v>1</v>
          </cell>
          <cell r="K171">
            <v>2.8314317891110563</v>
          </cell>
        </row>
        <row r="172">
          <cell r="B172">
            <v>41548</v>
          </cell>
          <cell r="D172">
            <v>1</v>
          </cell>
          <cell r="E172">
            <v>1.8063919786387059</v>
          </cell>
          <cell r="G172">
            <v>1</v>
          </cell>
          <cell r="H172">
            <v>1.8983115229094869</v>
          </cell>
          <cell r="J172">
            <v>1</v>
          </cell>
          <cell r="K172">
            <v>2.8314317891110563</v>
          </cell>
        </row>
        <row r="173">
          <cell r="B173">
            <v>41579</v>
          </cell>
          <cell r="D173">
            <v>1</v>
          </cell>
          <cell r="E173">
            <v>1.8063919786387059</v>
          </cell>
          <cell r="G173">
            <v>1</v>
          </cell>
          <cell r="H173">
            <v>1.8983115229094869</v>
          </cell>
          <cell r="J173">
            <v>1</v>
          </cell>
          <cell r="K173">
            <v>2.8314317891110563</v>
          </cell>
        </row>
        <row r="174">
          <cell r="B174">
            <v>41609</v>
          </cell>
          <cell r="D174">
            <v>1</v>
          </cell>
          <cell r="E174">
            <v>1.8063919786387059</v>
          </cell>
          <cell r="G174">
            <v>1</v>
          </cell>
          <cell r="H174">
            <v>1.8983115229094869</v>
          </cell>
          <cell r="J174">
            <v>1</v>
          </cell>
          <cell r="K174">
            <v>2.8314317891110563</v>
          </cell>
        </row>
        <row r="175">
          <cell r="B175">
            <v>41640</v>
          </cell>
          <cell r="D175">
            <v>1</v>
          </cell>
          <cell r="E175">
            <v>1.8063919786387059</v>
          </cell>
          <cell r="G175">
            <v>1</v>
          </cell>
          <cell r="H175">
            <v>1.8983115229094869</v>
          </cell>
          <cell r="J175">
            <v>1</v>
          </cell>
          <cell r="K175">
            <v>2.8314317891110563</v>
          </cell>
        </row>
        <row r="176">
          <cell r="B176">
            <v>41671</v>
          </cell>
          <cell r="D176">
            <v>1</v>
          </cell>
          <cell r="E176">
            <v>1.8063919786387059</v>
          </cell>
          <cell r="G176">
            <v>1</v>
          </cell>
          <cell r="H176">
            <v>1.8983115229094869</v>
          </cell>
          <cell r="J176">
            <v>1</v>
          </cell>
          <cell r="K176">
            <v>2.8314317891110563</v>
          </cell>
        </row>
        <row r="177">
          <cell r="B177">
            <v>41699</v>
          </cell>
          <cell r="D177">
            <v>1</v>
          </cell>
          <cell r="E177">
            <v>1.8063919786387059</v>
          </cell>
          <cell r="G177">
            <v>1</v>
          </cell>
          <cell r="H177">
            <v>1.8983115229094869</v>
          </cell>
          <cell r="J177">
            <v>1</v>
          </cell>
          <cell r="K177">
            <v>2.8314317891110563</v>
          </cell>
        </row>
        <row r="178">
          <cell r="B178">
            <v>41730</v>
          </cell>
          <cell r="D178">
            <v>1</v>
          </cell>
          <cell r="E178">
            <v>1.8063919786387059</v>
          </cell>
          <cell r="G178">
            <v>1</v>
          </cell>
          <cell r="H178">
            <v>1.8983115229094869</v>
          </cell>
          <cell r="J178">
            <v>1</v>
          </cell>
          <cell r="K178">
            <v>2.8314317891110563</v>
          </cell>
        </row>
        <row r="179">
          <cell r="B179">
            <v>41760</v>
          </cell>
          <cell r="D179">
            <v>1</v>
          </cell>
          <cell r="E179">
            <v>1.8063919786387059</v>
          </cell>
          <cell r="G179">
            <v>1</v>
          </cell>
          <cell r="H179">
            <v>1.8983115229094869</v>
          </cell>
          <cell r="J179">
            <v>1</v>
          </cell>
          <cell r="K179">
            <v>2.8314317891110563</v>
          </cell>
        </row>
        <row r="180">
          <cell r="B180">
            <v>41791</v>
          </cell>
          <cell r="D180">
            <v>1</v>
          </cell>
          <cell r="E180">
            <v>1.8063919786387059</v>
          </cell>
          <cell r="G180">
            <v>1</v>
          </cell>
          <cell r="H180">
            <v>1.8983115229094869</v>
          </cell>
          <cell r="J180">
            <v>1</v>
          </cell>
          <cell r="K180">
            <v>2.8314317891110563</v>
          </cell>
        </row>
        <row r="181">
          <cell r="B181">
            <v>41821</v>
          </cell>
          <cell r="D181">
            <v>1</v>
          </cell>
          <cell r="E181">
            <v>1.8063919786387059</v>
          </cell>
          <cell r="G181">
            <v>1</v>
          </cell>
          <cell r="H181">
            <v>1.8983115229094869</v>
          </cell>
          <cell r="J181">
            <v>1</v>
          </cell>
          <cell r="K181">
            <v>2.8314317891110563</v>
          </cell>
        </row>
        <row r="182">
          <cell r="B182">
            <v>41852</v>
          </cell>
          <cell r="D182">
            <v>1</v>
          </cell>
          <cell r="E182">
            <v>1.8063919786387059</v>
          </cell>
          <cell r="G182">
            <v>1</v>
          </cell>
          <cell r="H182">
            <v>1.8983115229094869</v>
          </cell>
          <cell r="J182">
            <v>1</v>
          </cell>
          <cell r="K182">
            <v>2.8314317891110563</v>
          </cell>
        </row>
        <row r="183">
          <cell r="B183">
            <v>41883</v>
          </cell>
          <cell r="D183">
            <v>1</v>
          </cell>
          <cell r="E183">
            <v>1.8063919786387059</v>
          </cell>
          <cell r="G183">
            <v>1</v>
          </cell>
          <cell r="H183">
            <v>1.8983115229094869</v>
          </cell>
          <cell r="J183">
            <v>1</v>
          </cell>
          <cell r="K183">
            <v>2.8314317891110563</v>
          </cell>
        </row>
        <row r="184">
          <cell r="B184">
            <v>41913</v>
          </cell>
          <cell r="D184">
            <v>1</v>
          </cell>
          <cell r="E184">
            <v>1.8063919786387059</v>
          </cell>
          <cell r="G184">
            <v>1</v>
          </cell>
          <cell r="H184">
            <v>1.8983115229094869</v>
          </cell>
          <cell r="J184">
            <v>1</v>
          </cell>
          <cell r="K184">
            <v>2.8314317891110563</v>
          </cell>
        </row>
        <row r="185">
          <cell r="B185">
            <v>41944</v>
          </cell>
          <cell r="D185">
            <v>1</v>
          </cell>
          <cell r="E185">
            <v>1.8063919786387059</v>
          </cell>
          <cell r="G185">
            <v>1</v>
          </cell>
          <cell r="H185">
            <v>1.8983115229094869</v>
          </cell>
          <cell r="J185">
            <v>1</v>
          </cell>
          <cell r="K185">
            <v>2.8314317891110563</v>
          </cell>
        </row>
        <row r="186">
          <cell r="B186">
            <v>41974</v>
          </cell>
          <cell r="D186">
            <v>1</v>
          </cell>
          <cell r="E186">
            <v>1.8063919786387059</v>
          </cell>
          <cell r="G186">
            <v>1</v>
          </cell>
          <cell r="H186">
            <v>1.8983115229094869</v>
          </cell>
          <cell r="J186">
            <v>1</v>
          </cell>
          <cell r="K186">
            <v>2.8314317891110563</v>
          </cell>
        </row>
        <row r="187">
          <cell r="B187">
            <v>42005</v>
          </cell>
          <cell r="D187">
            <v>1</v>
          </cell>
          <cell r="E187">
            <v>1.8063919786387059</v>
          </cell>
          <cell r="G187">
            <v>1</v>
          </cell>
          <cell r="H187">
            <v>1.8983115229094869</v>
          </cell>
          <cell r="J187">
            <v>1</v>
          </cell>
          <cell r="K187">
            <v>2.8314317891110563</v>
          </cell>
        </row>
        <row r="188">
          <cell r="B188">
            <v>42036</v>
          </cell>
          <cell r="D188">
            <v>1</v>
          </cell>
          <cell r="E188">
            <v>1.8063919786387059</v>
          </cell>
          <cell r="G188">
            <v>1</v>
          </cell>
          <cell r="H188">
            <v>1.8983115229094869</v>
          </cell>
          <cell r="J188">
            <v>1</v>
          </cell>
          <cell r="K188">
            <v>2.8314317891110563</v>
          </cell>
        </row>
        <row r="189">
          <cell r="B189">
            <v>42064</v>
          </cell>
          <cell r="D189">
            <v>1</v>
          </cell>
          <cell r="E189">
            <v>1.8063919786387059</v>
          </cell>
          <cell r="G189">
            <v>1</v>
          </cell>
          <cell r="H189">
            <v>1.8983115229094869</v>
          </cell>
          <cell r="J189">
            <v>1</v>
          </cell>
          <cell r="K189">
            <v>2.8314317891110563</v>
          </cell>
        </row>
        <row r="190">
          <cell r="B190">
            <v>42095</v>
          </cell>
          <cell r="D190">
            <v>1</v>
          </cell>
          <cell r="E190">
            <v>1.8063919786387059</v>
          </cell>
          <cell r="G190">
            <v>1</v>
          </cell>
          <cell r="H190">
            <v>1.8983115229094869</v>
          </cell>
          <cell r="J190">
            <v>1</v>
          </cell>
          <cell r="K190">
            <v>2.8314317891110563</v>
          </cell>
        </row>
        <row r="191">
          <cell r="B191">
            <v>42125</v>
          </cell>
          <cell r="D191">
            <v>1</v>
          </cell>
          <cell r="E191">
            <v>1.8063919786387059</v>
          </cell>
          <cell r="G191">
            <v>1</v>
          </cell>
          <cell r="H191">
            <v>1.8983115229094869</v>
          </cell>
          <cell r="J191">
            <v>1</v>
          </cell>
          <cell r="K191">
            <v>2.8314317891110563</v>
          </cell>
        </row>
        <row r="192">
          <cell r="B192">
            <v>42156</v>
          </cell>
          <cell r="D192">
            <v>1</v>
          </cell>
          <cell r="E192">
            <v>1.8063919786387059</v>
          </cell>
          <cell r="G192">
            <v>1</v>
          </cell>
          <cell r="H192">
            <v>1.8983115229094869</v>
          </cell>
          <cell r="J192">
            <v>1</v>
          </cell>
          <cell r="K192">
            <v>2.8314317891110563</v>
          </cell>
        </row>
        <row r="193">
          <cell r="B193">
            <v>42186</v>
          </cell>
          <cell r="D193">
            <v>1</v>
          </cell>
          <cell r="E193">
            <v>1.8063919786387059</v>
          </cell>
          <cell r="G193">
            <v>1</v>
          </cell>
          <cell r="H193">
            <v>1.8983115229094869</v>
          </cell>
          <cell r="J193">
            <v>1</v>
          </cell>
          <cell r="K193">
            <v>2.8314317891110563</v>
          </cell>
        </row>
        <row r="194">
          <cell r="B194">
            <v>42217</v>
          </cell>
          <cell r="D194">
            <v>1</v>
          </cell>
          <cell r="E194">
            <v>1.8063919786387059</v>
          </cell>
          <cell r="G194">
            <v>1</v>
          </cell>
          <cell r="H194">
            <v>1.8983115229094869</v>
          </cell>
          <cell r="J194">
            <v>1</v>
          </cell>
          <cell r="K194">
            <v>2.8314317891110563</v>
          </cell>
        </row>
        <row r="195">
          <cell r="B195">
            <v>42248</v>
          </cell>
          <cell r="D195">
            <v>1</v>
          </cell>
          <cell r="E195">
            <v>1.8063919786387059</v>
          </cell>
          <cell r="G195">
            <v>1</v>
          </cell>
          <cell r="H195">
            <v>1.8983115229094869</v>
          </cell>
          <cell r="J195">
            <v>1</v>
          </cell>
          <cell r="K195">
            <v>2.8314317891110563</v>
          </cell>
        </row>
        <row r="196">
          <cell r="B196">
            <v>42278</v>
          </cell>
          <cell r="D196">
            <v>1</v>
          </cell>
          <cell r="E196">
            <v>1.8063919786387059</v>
          </cell>
          <cell r="G196">
            <v>1</v>
          </cell>
          <cell r="H196">
            <v>1.8983115229094869</v>
          </cell>
          <cell r="J196">
            <v>1</v>
          </cell>
          <cell r="K196">
            <v>2.8314317891110563</v>
          </cell>
        </row>
        <row r="197">
          <cell r="B197">
            <v>42309</v>
          </cell>
          <cell r="D197">
            <v>1</v>
          </cell>
          <cell r="E197">
            <v>1.8063919786387059</v>
          </cell>
          <cell r="G197">
            <v>1</v>
          </cell>
          <cell r="H197">
            <v>1.8983115229094869</v>
          </cell>
          <cell r="J197">
            <v>1</v>
          </cell>
          <cell r="K197">
            <v>2.8314317891110563</v>
          </cell>
        </row>
        <row r="198">
          <cell r="B198">
            <v>42339</v>
          </cell>
          <cell r="D198">
            <v>1</v>
          </cell>
          <cell r="E198">
            <v>1.8063919786387059</v>
          </cell>
          <cell r="G198">
            <v>1</v>
          </cell>
          <cell r="H198">
            <v>1.8983115229094869</v>
          </cell>
          <cell r="J198">
            <v>1</v>
          </cell>
          <cell r="K198">
            <v>2.8314317891110563</v>
          </cell>
        </row>
        <row r="199">
          <cell r="B199">
            <v>42370</v>
          </cell>
          <cell r="D199">
            <v>1</v>
          </cell>
          <cell r="E199">
            <v>1.8063919786387059</v>
          </cell>
          <cell r="G199">
            <v>1</v>
          </cell>
          <cell r="H199">
            <v>1.8983115229094869</v>
          </cell>
          <cell r="J199">
            <v>1</v>
          </cell>
          <cell r="K199">
            <v>2.8314317891110563</v>
          </cell>
        </row>
        <row r="200">
          <cell r="B200">
            <v>42401</v>
          </cell>
          <cell r="D200">
            <v>1</v>
          </cell>
          <cell r="E200">
            <v>1.8063919786387059</v>
          </cell>
          <cell r="G200">
            <v>1</v>
          </cell>
          <cell r="H200">
            <v>1.8983115229094869</v>
          </cell>
          <cell r="J200">
            <v>1</v>
          </cell>
          <cell r="K200">
            <v>2.8314317891110563</v>
          </cell>
        </row>
        <row r="201">
          <cell r="B201">
            <v>42430</v>
          </cell>
          <cell r="D201">
            <v>1</v>
          </cell>
          <cell r="E201">
            <v>1.8063919786387059</v>
          </cell>
          <cell r="G201">
            <v>1</v>
          </cell>
          <cell r="H201">
            <v>1.8983115229094869</v>
          </cell>
          <cell r="J201">
            <v>1</v>
          </cell>
          <cell r="K201">
            <v>2.8314317891110563</v>
          </cell>
        </row>
        <row r="202">
          <cell r="B202">
            <v>42461</v>
          </cell>
          <cell r="D202">
            <v>1</v>
          </cell>
          <cell r="E202">
            <v>1.8063919786387059</v>
          </cell>
          <cell r="G202">
            <v>1</v>
          </cell>
          <cell r="H202">
            <v>1.8983115229094869</v>
          </cell>
          <cell r="J202">
            <v>1</v>
          </cell>
          <cell r="K202">
            <v>2.8314317891110563</v>
          </cell>
        </row>
        <row r="203">
          <cell r="B203">
            <v>42491</v>
          </cell>
          <cell r="D203">
            <v>1</v>
          </cell>
          <cell r="E203">
            <v>1.8063919786387059</v>
          </cell>
          <cell r="G203">
            <v>1</v>
          </cell>
          <cell r="H203">
            <v>1.8983115229094869</v>
          </cell>
          <cell r="J203">
            <v>1</v>
          </cell>
          <cell r="K203">
            <v>2.8314317891110563</v>
          </cell>
        </row>
        <row r="204">
          <cell r="B204">
            <v>42522</v>
          </cell>
          <cell r="D204">
            <v>1</v>
          </cell>
          <cell r="E204">
            <v>1.8063919786387059</v>
          </cell>
          <cell r="G204">
            <v>1</v>
          </cell>
          <cell r="H204">
            <v>1.8983115229094869</v>
          </cell>
          <cell r="J204">
            <v>1</v>
          </cell>
          <cell r="K204">
            <v>2.8314317891110563</v>
          </cell>
        </row>
        <row r="205">
          <cell r="B205">
            <v>42552</v>
          </cell>
          <cell r="D205">
            <v>1</v>
          </cell>
          <cell r="E205">
            <v>1.8063919786387059</v>
          </cell>
          <cell r="G205">
            <v>1</v>
          </cell>
          <cell r="H205">
            <v>1.8983115229094869</v>
          </cell>
          <cell r="J205">
            <v>1</v>
          </cell>
          <cell r="K205">
            <v>2.8314317891110563</v>
          </cell>
        </row>
        <row r="206">
          <cell r="B206">
            <v>42583</v>
          </cell>
          <cell r="D206">
            <v>1</v>
          </cell>
          <cell r="E206">
            <v>1.8063919786387059</v>
          </cell>
          <cell r="G206">
            <v>1</v>
          </cell>
          <cell r="H206">
            <v>1.8983115229094869</v>
          </cell>
          <cell r="J206">
            <v>1</v>
          </cell>
          <cell r="K206">
            <v>2.8314317891110563</v>
          </cell>
        </row>
        <row r="207">
          <cell r="B207">
            <v>42614</v>
          </cell>
          <cell r="D207">
            <v>1</v>
          </cell>
          <cell r="E207">
            <v>1.8063919786387059</v>
          </cell>
          <cell r="G207">
            <v>1</v>
          </cell>
          <cell r="H207">
            <v>1.8983115229094869</v>
          </cell>
          <cell r="J207">
            <v>1</v>
          </cell>
          <cell r="K207">
            <v>2.8314317891110563</v>
          </cell>
        </row>
        <row r="208">
          <cell r="B208">
            <v>42644</v>
          </cell>
          <cell r="D208">
            <v>1</v>
          </cell>
          <cell r="E208">
            <v>1.8063919786387059</v>
          </cell>
          <cell r="G208">
            <v>1</v>
          </cell>
          <cell r="H208">
            <v>1.8983115229094869</v>
          </cell>
          <cell r="J208">
            <v>1</v>
          </cell>
          <cell r="K208">
            <v>2.8314317891110563</v>
          </cell>
        </row>
        <row r="209">
          <cell r="B209">
            <v>42675</v>
          </cell>
          <cell r="D209">
            <v>1</v>
          </cell>
          <cell r="E209">
            <v>1.8063919786387059</v>
          </cell>
          <cell r="G209">
            <v>1</v>
          </cell>
          <cell r="H209">
            <v>1.8983115229094869</v>
          </cell>
          <cell r="J209">
            <v>1</v>
          </cell>
          <cell r="K209">
            <v>2.8314317891110563</v>
          </cell>
        </row>
        <row r="210">
          <cell r="B210">
            <v>42705</v>
          </cell>
          <cell r="D210">
            <v>1</v>
          </cell>
          <cell r="E210">
            <v>1.8063919786387059</v>
          </cell>
          <cell r="G210">
            <v>1</v>
          </cell>
          <cell r="H210">
            <v>1.8983115229094869</v>
          </cell>
          <cell r="J210">
            <v>1</v>
          </cell>
          <cell r="K210">
            <v>2.8314317891110563</v>
          </cell>
        </row>
        <row r="211">
          <cell r="B211">
            <v>42736</v>
          </cell>
          <cell r="D211">
            <v>1</v>
          </cell>
          <cell r="E211">
            <v>1.8063919786387059</v>
          </cell>
          <cell r="G211">
            <v>1</v>
          </cell>
          <cell r="H211">
            <v>1.8983115229094869</v>
          </cell>
          <cell r="J211">
            <v>1</v>
          </cell>
          <cell r="K211">
            <v>2.8314317891110563</v>
          </cell>
        </row>
        <row r="212">
          <cell r="B212">
            <v>42767</v>
          </cell>
          <cell r="D212">
            <v>1</v>
          </cell>
          <cell r="E212">
            <v>1.8063919786387059</v>
          </cell>
          <cell r="G212">
            <v>1</v>
          </cell>
          <cell r="H212">
            <v>1.8983115229094869</v>
          </cell>
          <cell r="J212">
            <v>1</v>
          </cell>
          <cell r="K212">
            <v>2.8314317891110563</v>
          </cell>
        </row>
        <row r="213">
          <cell r="B213">
            <v>42795</v>
          </cell>
          <cell r="D213">
            <v>1</v>
          </cell>
          <cell r="E213">
            <v>1.8063919786387059</v>
          </cell>
          <cell r="G213">
            <v>1</v>
          </cell>
          <cell r="H213">
            <v>1.8983115229094869</v>
          </cell>
          <cell r="J213">
            <v>1</v>
          </cell>
          <cell r="K213">
            <v>2.8314317891110563</v>
          </cell>
        </row>
        <row r="214">
          <cell r="B214">
            <v>42826</v>
          </cell>
          <cell r="D214">
            <v>1</v>
          </cell>
          <cell r="E214">
            <v>1.8063919786387059</v>
          </cell>
          <cell r="G214">
            <v>1</v>
          </cell>
          <cell r="H214">
            <v>1.8983115229094869</v>
          </cell>
          <cell r="J214">
            <v>1</v>
          </cell>
          <cell r="K214">
            <v>2.8314317891110563</v>
          </cell>
        </row>
        <row r="215">
          <cell r="B215">
            <v>42856</v>
          </cell>
          <cell r="D215">
            <v>1</v>
          </cell>
          <cell r="E215">
            <v>1.8063919786387059</v>
          </cell>
          <cell r="G215">
            <v>1</v>
          </cell>
          <cell r="H215">
            <v>1.8983115229094869</v>
          </cell>
          <cell r="J215">
            <v>1</v>
          </cell>
          <cell r="K215">
            <v>2.8314317891110563</v>
          </cell>
        </row>
        <row r="216">
          <cell r="B216">
            <v>42887</v>
          </cell>
          <cell r="D216">
            <v>1</v>
          </cell>
          <cell r="E216">
            <v>1.8063919786387059</v>
          </cell>
          <cell r="G216">
            <v>1</v>
          </cell>
          <cell r="H216">
            <v>1.8983115229094869</v>
          </cell>
          <cell r="J216">
            <v>1</v>
          </cell>
          <cell r="K216">
            <v>2.8314317891110563</v>
          </cell>
        </row>
        <row r="217">
          <cell r="B217">
            <v>42917</v>
          </cell>
          <cell r="D217">
            <v>1</v>
          </cell>
          <cell r="E217">
            <v>1.8063919786387059</v>
          </cell>
          <cell r="G217">
            <v>1</v>
          </cell>
          <cell r="H217">
            <v>1.8983115229094869</v>
          </cell>
          <cell r="J217">
            <v>1</v>
          </cell>
          <cell r="K217">
            <v>2.8314317891110563</v>
          </cell>
        </row>
        <row r="218">
          <cell r="B218">
            <v>42948</v>
          </cell>
          <cell r="D218">
            <v>1</v>
          </cell>
          <cell r="E218">
            <v>1.8063919786387059</v>
          </cell>
          <cell r="G218">
            <v>1</v>
          </cell>
          <cell r="H218">
            <v>1.8983115229094869</v>
          </cell>
          <cell r="J218">
            <v>1</v>
          </cell>
          <cell r="K218">
            <v>2.8314317891110563</v>
          </cell>
        </row>
        <row r="219">
          <cell r="B219">
            <v>42979</v>
          </cell>
          <cell r="D219">
            <v>1</v>
          </cell>
          <cell r="E219">
            <v>1.8063919786387059</v>
          </cell>
          <cell r="G219">
            <v>1</v>
          </cell>
          <cell r="H219">
            <v>1.8983115229094869</v>
          </cell>
          <cell r="J219">
            <v>1</v>
          </cell>
          <cell r="K219">
            <v>2.8314317891110563</v>
          </cell>
        </row>
        <row r="220">
          <cell r="B220">
            <v>43009</v>
          </cell>
          <cell r="D220">
            <v>1</v>
          </cell>
          <cell r="E220">
            <v>1.8063919786387059</v>
          </cell>
          <cell r="G220">
            <v>1</v>
          </cell>
          <cell r="H220">
            <v>1.8983115229094869</v>
          </cell>
          <cell r="J220">
            <v>1</v>
          </cell>
          <cell r="K220">
            <v>2.8314317891110563</v>
          </cell>
        </row>
        <row r="221">
          <cell r="B221">
            <v>43040</v>
          </cell>
          <cell r="D221">
            <v>1</v>
          </cell>
          <cell r="E221">
            <v>1.8063919786387059</v>
          </cell>
          <cell r="G221">
            <v>1</v>
          </cell>
          <cell r="H221">
            <v>1.8983115229094869</v>
          </cell>
          <cell r="J221">
            <v>1</v>
          </cell>
          <cell r="K221">
            <v>2.8314317891110563</v>
          </cell>
        </row>
        <row r="222">
          <cell r="B222">
            <v>43070</v>
          </cell>
          <cell r="D222">
            <v>1</v>
          </cell>
          <cell r="E222">
            <v>1.8063919786387059</v>
          </cell>
          <cell r="G222">
            <v>1</v>
          </cell>
          <cell r="H222">
            <v>1.8983115229094869</v>
          </cell>
          <cell r="J222">
            <v>1</v>
          </cell>
          <cell r="K222">
            <v>2.8314317891110563</v>
          </cell>
        </row>
        <row r="223">
          <cell r="B223">
            <v>43101</v>
          </cell>
          <cell r="D223">
            <v>1</v>
          </cell>
          <cell r="E223">
            <v>1.8063919786387059</v>
          </cell>
          <cell r="G223">
            <v>1</v>
          </cell>
          <cell r="H223">
            <v>1.8983115229094869</v>
          </cell>
          <cell r="J223">
            <v>1</v>
          </cell>
          <cell r="K223">
            <v>2.8314317891110563</v>
          </cell>
        </row>
        <row r="224">
          <cell r="B224">
            <v>43132</v>
          </cell>
          <cell r="D224">
            <v>1</v>
          </cell>
          <cell r="E224">
            <v>1.8063919786387059</v>
          </cell>
          <cell r="G224">
            <v>1</v>
          </cell>
          <cell r="H224">
            <v>1.8983115229094869</v>
          </cell>
          <cell r="J224">
            <v>1</v>
          </cell>
          <cell r="K224">
            <v>2.8314317891110563</v>
          </cell>
        </row>
        <row r="225">
          <cell r="B225">
            <v>43160</v>
          </cell>
          <cell r="D225">
            <v>1</v>
          </cell>
          <cell r="E225">
            <v>1.8063919786387059</v>
          </cell>
          <cell r="G225">
            <v>1</v>
          </cell>
          <cell r="H225">
            <v>1.8983115229094869</v>
          </cell>
          <cell r="J225">
            <v>1</v>
          </cell>
          <cell r="K225">
            <v>2.8314317891110563</v>
          </cell>
        </row>
        <row r="226">
          <cell r="B226">
            <v>43191</v>
          </cell>
          <cell r="D226">
            <v>1</v>
          </cell>
          <cell r="E226">
            <v>1.8063919786387059</v>
          </cell>
          <cell r="G226">
            <v>1</v>
          </cell>
          <cell r="H226">
            <v>1.8983115229094869</v>
          </cell>
          <cell r="J226">
            <v>1</v>
          </cell>
          <cell r="K226">
            <v>2.8314317891110563</v>
          </cell>
        </row>
        <row r="227">
          <cell r="B227">
            <v>43221</v>
          </cell>
          <cell r="D227">
            <v>1</v>
          </cell>
          <cell r="E227">
            <v>1.8063919786387059</v>
          </cell>
          <cell r="G227">
            <v>1</v>
          </cell>
          <cell r="H227">
            <v>1.8983115229094869</v>
          </cell>
          <cell r="J227">
            <v>1</v>
          </cell>
          <cell r="K227">
            <v>2.8314317891110563</v>
          </cell>
        </row>
        <row r="228">
          <cell r="B228">
            <v>43252</v>
          </cell>
          <cell r="D228">
            <v>1</v>
          </cell>
          <cell r="E228">
            <v>1.8063919786387059</v>
          </cell>
          <cell r="G228">
            <v>1</v>
          </cell>
          <cell r="H228">
            <v>1.8983115229094869</v>
          </cell>
          <cell r="J228">
            <v>1</v>
          </cell>
          <cell r="K228">
            <v>2.8314317891110563</v>
          </cell>
        </row>
        <row r="229">
          <cell r="B229">
            <v>43282</v>
          </cell>
          <cell r="D229">
            <v>1</v>
          </cell>
          <cell r="E229">
            <v>1.8063919786387059</v>
          </cell>
          <cell r="G229">
            <v>1</v>
          </cell>
          <cell r="H229">
            <v>1.8983115229094869</v>
          </cell>
          <cell r="J229">
            <v>1</v>
          </cell>
          <cell r="K229">
            <v>2.8314317891110563</v>
          </cell>
        </row>
        <row r="230">
          <cell r="B230">
            <v>43313</v>
          </cell>
          <cell r="D230">
            <v>1</v>
          </cell>
          <cell r="E230">
            <v>1.8063919786387059</v>
          </cell>
          <cell r="G230">
            <v>1</v>
          </cell>
          <cell r="H230">
            <v>1.8983115229094869</v>
          </cell>
          <cell r="J230">
            <v>1</v>
          </cell>
          <cell r="K230">
            <v>2.8314317891110563</v>
          </cell>
        </row>
        <row r="231">
          <cell r="B231">
            <v>43344</v>
          </cell>
          <cell r="D231">
            <v>1</v>
          </cell>
          <cell r="E231">
            <v>1.8063919786387059</v>
          </cell>
          <cell r="G231">
            <v>1</v>
          </cell>
          <cell r="H231">
            <v>1.8983115229094869</v>
          </cell>
          <cell r="J231">
            <v>1</v>
          </cell>
          <cell r="K231">
            <v>2.8314317891110563</v>
          </cell>
        </row>
        <row r="232">
          <cell r="B232">
            <v>43374</v>
          </cell>
          <cell r="D232">
            <v>1</v>
          </cell>
          <cell r="E232">
            <v>1.8063919786387059</v>
          </cell>
          <cell r="G232">
            <v>1</v>
          </cell>
          <cell r="H232">
            <v>1.8983115229094869</v>
          </cell>
          <cell r="J232">
            <v>1</v>
          </cell>
          <cell r="K232">
            <v>2.8314317891110563</v>
          </cell>
        </row>
        <row r="233">
          <cell r="B233">
            <v>43405</v>
          </cell>
          <cell r="D233">
            <v>1</v>
          </cell>
          <cell r="E233">
            <v>1.8063919786387059</v>
          </cell>
          <cell r="G233">
            <v>1</v>
          </cell>
          <cell r="H233">
            <v>1.8983115229094869</v>
          </cell>
          <cell r="J233">
            <v>1</v>
          </cell>
          <cell r="K233">
            <v>2.8314317891110563</v>
          </cell>
        </row>
        <row r="234">
          <cell r="B234">
            <v>43435</v>
          </cell>
          <cell r="D234">
            <v>1</v>
          </cell>
          <cell r="E234">
            <v>1.8063919786387059</v>
          </cell>
          <cell r="G234">
            <v>1</v>
          </cell>
          <cell r="H234">
            <v>1.8983115229094869</v>
          </cell>
          <cell r="J234">
            <v>1</v>
          </cell>
          <cell r="K234">
            <v>2.8314317891110563</v>
          </cell>
        </row>
        <row r="235">
          <cell r="B235">
            <v>43466</v>
          </cell>
          <cell r="D235">
            <v>1</v>
          </cell>
          <cell r="E235">
            <v>1.8063919786387059</v>
          </cell>
          <cell r="G235">
            <v>1</v>
          </cell>
          <cell r="H235">
            <v>1.8983115229094869</v>
          </cell>
          <cell r="J235">
            <v>1</v>
          </cell>
          <cell r="K235">
            <v>2.8314317891110563</v>
          </cell>
        </row>
        <row r="236">
          <cell r="B236">
            <v>43497</v>
          </cell>
          <cell r="D236">
            <v>1</v>
          </cell>
          <cell r="E236">
            <v>1.8063919786387059</v>
          </cell>
          <cell r="G236">
            <v>1</v>
          </cell>
          <cell r="H236">
            <v>1.8983115229094869</v>
          </cell>
          <cell r="J236">
            <v>1</v>
          </cell>
          <cell r="K236">
            <v>2.8314317891110563</v>
          </cell>
        </row>
        <row r="237">
          <cell r="B237">
            <v>43525</v>
          </cell>
          <cell r="D237">
            <v>1</v>
          </cell>
          <cell r="E237">
            <v>1.8063919786387059</v>
          </cell>
          <cell r="G237">
            <v>1</v>
          </cell>
          <cell r="H237">
            <v>1.8983115229094869</v>
          </cell>
          <cell r="J237">
            <v>1</v>
          </cell>
          <cell r="K237">
            <v>2.8314317891110563</v>
          </cell>
        </row>
        <row r="238">
          <cell r="B238">
            <v>43556</v>
          </cell>
          <cell r="D238">
            <v>1</v>
          </cell>
          <cell r="E238">
            <v>1.8063919786387059</v>
          </cell>
          <cell r="G238">
            <v>1</v>
          </cell>
          <cell r="H238">
            <v>1.8983115229094869</v>
          </cell>
          <cell r="J238">
            <v>1</v>
          </cell>
          <cell r="K238">
            <v>2.8314317891110563</v>
          </cell>
        </row>
        <row r="239">
          <cell r="B239">
            <v>43586</v>
          </cell>
          <cell r="D239">
            <v>1</v>
          </cell>
          <cell r="E239">
            <v>1.8063919786387059</v>
          </cell>
          <cell r="G239">
            <v>1</v>
          </cell>
          <cell r="H239">
            <v>1.8983115229094869</v>
          </cell>
          <cell r="J239">
            <v>1</v>
          </cell>
          <cell r="K239">
            <v>2.8314317891110563</v>
          </cell>
        </row>
        <row r="240">
          <cell r="B240">
            <v>43617</v>
          </cell>
          <cell r="D240">
            <v>1</v>
          </cell>
          <cell r="E240">
            <v>1.8063919786387059</v>
          </cell>
          <cell r="G240">
            <v>1</v>
          </cell>
          <cell r="H240">
            <v>1.8983115229094869</v>
          </cell>
          <cell r="J240">
            <v>1</v>
          </cell>
          <cell r="K240">
            <v>2.8314317891110563</v>
          </cell>
        </row>
        <row r="241">
          <cell r="B241">
            <v>43647</v>
          </cell>
          <cell r="D241">
            <v>1</v>
          </cell>
          <cell r="E241">
            <v>1.8063919786387059</v>
          </cell>
          <cell r="G241">
            <v>1</v>
          </cell>
          <cell r="H241">
            <v>1.8983115229094869</v>
          </cell>
          <cell r="J241">
            <v>1</v>
          </cell>
          <cell r="K241">
            <v>2.8314317891110563</v>
          </cell>
        </row>
        <row r="242">
          <cell r="B242">
            <v>43678</v>
          </cell>
          <cell r="D242">
            <v>1</v>
          </cell>
          <cell r="E242">
            <v>1.8063919786387059</v>
          </cell>
          <cell r="G242">
            <v>1</v>
          </cell>
          <cell r="H242">
            <v>1.8983115229094869</v>
          </cell>
          <cell r="J242">
            <v>1</v>
          </cell>
          <cell r="K242">
            <v>2.8314317891110563</v>
          </cell>
        </row>
        <row r="243">
          <cell r="B243">
            <v>43709</v>
          </cell>
          <cell r="D243">
            <v>1</v>
          </cell>
          <cell r="E243">
            <v>1.8063919786387059</v>
          </cell>
          <cell r="G243">
            <v>1</v>
          </cell>
          <cell r="H243">
            <v>1.8983115229094869</v>
          </cell>
          <cell r="J243">
            <v>1</v>
          </cell>
          <cell r="K243">
            <v>2.8314317891110563</v>
          </cell>
        </row>
        <row r="244">
          <cell r="B244">
            <v>43739</v>
          </cell>
          <cell r="D244">
            <v>1</v>
          </cell>
          <cell r="E244">
            <v>1.8063919786387059</v>
          </cell>
          <cell r="G244">
            <v>1</v>
          </cell>
          <cell r="H244">
            <v>1.8983115229094869</v>
          </cell>
          <cell r="J244">
            <v>1</v>
          </cell>
          <cell r="K244">
            <v>2.8314317891110563</v>
          </cell>
        </row>
        <row r="245">
          <cell r="B245">
            <v>43770</v>
          </cell>
          <cell r="D245">
            <v>1</v>
          </cell>
          <cell r="E245">
            <v>1.8063919786387059</v>
          </cell>
          <cell r="G245">
            <v>1</v>
          </cell>
          <cell r="H245">
            <v>1.8983115229094869</v>
          </cell>
          <cell r="J245">
            <v>1</v>
          </cell>
          <cell r="K245">
            <v>2.8314317891110563</v>
          </cell>
        </row>
        <row r="246">
          <cell r="B246">
            <v>43800</v>
          </cell>
          <cell r="D246">
            <v>1</v>
          </cell>
          <cell r="E246">
            <v>1.8063919786387059</v>
          </cell>
          <cell r="G246">
            <v>1</v>
          </cell>
          <cell r="H246">
            <v>1.8983115229094869</v>
          </cell>
          <cell r="J246">
            <v>1</v>
          </cell>
          <cell r="K246">
            <v>2.8314317891110563</v>
          </cell>
        </row>
        <row r="247">
          <cell r="B247">
            <v>43831</v>
          </cell>
          <cell r="D247">
            <v>1</v>
          </cell>
          <cell r="E247">
            <v>1.8063919786387059</v>
          </cell>
          <cell r="G247">
            <v>1</v>
          </cell>
          <cell r="H247">
            <v>1.8983115229094869</v>
          </cell>
          <cell r="J247">
            <v>1</v>
          </cell>
          <cell r="K247">
            <v>2.8314317891110563</v>
          </cell>
        </row>
        <row r="248">
          <cell r="B248">
            <v>43862</v>
          </cell>
          <cell r="D248">
            <v>1</v>
          </cell>
          <cell r="E248">
            <v>1.8063919786387059</v>
          </cell>
          <cell r="G248">
            <v>1</v>
          </cell>
          <cell r="H248">
            <v>1.8983115229094869</v>
          </cell>
          <cell r="J248">
            <v>1</v>
          </cell>
          <cell r="K248">
            <v>2.8314317891110563</v>
          </cell>
        </row>
        <row r="249">
          <cell r="B249">
            <v>43891</v>
          </cell>
          <cell r="D249">
            <v>1</v>
          </cell>
          <cell r="E249">
            <v>1.8063919786387059</v>
          </cell>
          <cell r="G249">
            <v>1</v>
          </cell>
          <cell r="H249">
            <v>1.8983115229094869</v>
          </cell>
          <cell r="J249">
            <v>1</v>
          </cell>
          <cell r="K249">
            <v>2.8314317891110563</v>
          </cell>
        </row>
        <row r="250">
          <cell r="B250">
            <v>43922</v>
          </cell>
          <cell r="D250">
            <v>1</v>
          </cell>
          <cell r="E250">
            <v>1.8063919786387059</v>
          </cell>
          <cell r="G250">
            <v>1</v>
          </cell>
          <cell r="H250">
            <v>1.8983115229094869</v>
          </cell>
          <cell r="J250">
            <v>1</v>
          </cell>
          <cell r="K250">
            <v>2.8314317891110563</v>
          </cell>
        </row>
        <row r="251">
          <cell r="B251">
            <v>43952</v>
          </cell>
          <cell r="D251">
            <v>1</v>
          </cell>
          <cell r="E251">
            <v>1.8063919786387059</v>
          </cell>
          <cell r="G251">
            <v>1</v>
          </cell>
          <cell r="H251">
            <v>1.8983115229094869</v>
          </cell>
          <cell r="J251">
            <v>1</v>
          </cell>
          <cell r="K251">
            <v>2.8314317891110563</v>
          </cell>
        </row>
        <row r="252">
          <cell r="B252">
            <v>43983</v>
          </cell>
          <cell r="D252">
            <v>1</v>
          </cell>
          <cell r="E252">
            <v>1.8063919786387059</v>
          </cell>
          <cell r="G252">
            <v>1</v>
          </cell>
          <cell r="H252">
            <v>1.8983115229094869</v>
          </cell>
          <cell r="J252">
            <v>1</v>
          </cell>
          <cell r="K252">
            <v>2.8314317891110563</v>
          </cell>
        </row>
        <row r="253">
          <cell r="B253">
            <v>44013</v>
          </cell>
          <cell r="D253">
            <v>1</v>
          </cell>
          <cell r="E253">
            <v>1.8063919786387059</v>
          </cell>
          <cell r="G253">
            <v>1</v>
          </cell>
          <cell r="H253">
            <v>1.8983115229094869</v>
          </cell>
          <cell r="J253">
            <v>1</v>
          </cell>
          <cell r="K253">
            <v>2.8314317891110563</v>
          </cell>
        </row>
        <row r="254">
          <cell r="B254">
            <v>44044</v>
          </cell>
          <cell r="D254">
            <v>1</v>
          </cell>
          <cell r="E254">
            <v>1.8063919786387059</v>
          </cell>
          <cell r="G254">
            <v>1</v>
          </cell>
          <cell r="H254">
            <v>1.8983115229094869</v>
          </cell>
          <cell r="J254">
            <v>1</v>
          </cell>
          <cell r="K254">
            <v>2.8314317891110563</v>
          </cell>
        </row>
        <row r="255">
          <cell r="B255">
            <v>44075</v>
          </cell>
          <cell r="D255">
            <v>1</v>
          </cell>
          <cell r="E255">
            <v>1.8063919786387059</v>
          </cell>
          <cell r="G255">
            <v>1</v>
          </cell>
          <cell r="H255">
            <v>1.8983115229094869</v>
          </cell>
          <cell r="J255">
            <v>1</v>
          </cell>
          <cell r="K255">
            <v>2.8314317891110563</v>
          </cell>
        </row>
        <row r="256">
          <cell r="B256">
            <v>44105</v>
          </cell>
          <cell r="D256">
            <v>1</v>
          </cell>
          <cell r="E256">
            <v>1.8063919786387059</v>
          </cell>
          <cell r="G256">
            <v>1</v>
          </cell>
          <cell r="H256">
            <v>1.8983115229094869</v>
          </cell>
          <cell r="J256">
            <v>1</v>
          </cell>
          <cell r="K256">
            <v>2.8314317891110563</v>
          </cell>
        </row>
        <row r="257">
          <cell r="B257">
            <v>44136</v>
          </cell>
          <cell r="D257">
            <v>1</v>
          </cell>
          <cell r="E257">
            <v>1.8063919786387059</v>
          </cell>
          <cell r="G257">
            <v>1</v>
          </cell>
          <cell r="H257">
            <v>1.8983115229094869</v>
          </cell>
          <cell r="J257">
            <v>1</v>
          </cell>
          <cell r="K257">
            <v>2.8314317891110563</v>
          </cell>
        </row>
        <row r="258">
          <cell r="B258">
            <v>44166</v>
          </cell>
          <cell r="D258">
            <v>1</v>
          </cell>
          <cell r="E258">
            <v>1.8063919786387059</v>
          </cell>
          <cell r="G258">
            <v>1</v>
          </cell>
          <cell r="H258">
            <v>1.8983115229094869</v>
          </cell>
          <cell r="J258">
            <v>1</v>
          </cell>
          <cell r="K258">
            <v>2.8314317891110563</v>
          </cell>
        </row>
        <row r="259">
          <cell r="B259">
            <v>44197</v>
          </cell>
          <cell r="D259">
            <v>1</v>
          </cell>
          <cell r="E259">
            <v>1.8063919786387059</v>
          </cell>
          <cell r="G259">
            <v>1</v>
          </cell>
          <cell r="H259">
            <v>1.8983115229094869</v>
          </cell>
          <cell r="J259">
            <v>1</v>
          </cell>
          <cell r="K259">
            <v>2.8314317891110563</v>
          </cell>
        </row>
        <row r="260">
          <cell r="B260">
            <v>44228</v>
          </cell>
          <cell r="D260">
            <v>1</v>
          </cell>
          <cell r="E260">
            <v>1.8063919786387059</v>
          </cell>
          <cell r="G260">
            <v>1</v>
          </cell>
          <cell r="H260">
            <v>1.8983115229094869</v>
          </cell>
          <cell r="J260">
            <v>1</v>
          </cell>
          <cell r="K260">
            <v>2.8314317891110563</v>
          </cell>
        </row>
        <row r="261">
          <cell r="B261">
            <v>44256</v>
          </cell>
          <cell r="D261">
            <v>1</v>
          </cell>
          <cell r="E261">
            <v>1.8063919786387059</v>
          </cell>
          <cell r="G261">
            <v>1</v>
          </cell>
          <cell r="H261">
            <v>1.8983115229094869</v>
          </cell>
          <cell r="J261">
            <v>1</v>
          </cell>
          <cell r="K261">
            <v>2.8314317891110563</v>
          </cell>
        </row>
        <row r="262">
          <cell r="B262">
            <v>44287</v>
          </cell>
          <cell r="D262">
            <v>1</v>
          </cell>
          <cell r="E262">
            <v>1.8063919786387059</v>
          </cell>
          <cell r="G262">
            <v>1</v>
          </cell>
          <cell r="H262">
            <v>1.8983115229094869</v>
          </cell>
          <cell r="J262">
            <v>1</v>
          </cell>
          <cell r="K262">
            <v>2.8314317891110563</v>
          </cell>
        </row>
        <row r="263">
          <cell r="B263">
            <v>44317</v>
          </cell>
          <cell r="D263">
            <v>1</v>
          </cell>
          <cell r="E263">
            <v>1.8063919786387059</v>
          </cell>
          <cell r="G263">
            <v>1</v>
          </cell>
          <cell r="H263">
            <v>1.8983115229094869</v>
          </cell>
          <cell r="J263">
            <v>1</v>
          </cell>
          <cell r="K263">
            <v>2.8314317891110563</v>
          </cell>
        </row>
        <row r="264">
          <cell r="B264">
            <v>44348</v>
          </cell>
          <cell r="C264">
            <v>0</v>
          </cell>
          <cell r="D264">
            <v>1</v>
          </cell>
          <cell r="E264">
            <v>1.8063919786387059</v>
          </cell>
          <cell r="F264">
            <v>0</v>
          </cell>
          <cell r="G264">
            <v>1</v>
          </cell>
          <cell r="H264">
            <v>1.8983115229094869</v>
          </cell>
          <cell r="I264">
            <v>0</v>
          </cell>
          <cell r="J264">
            <v>1</v>
          </cell>
          <cell r="K264">
            <v>2.8314317891110563</v>
          </cell>
        </row>
        <row r="265">
          <cell r="B265">
            <v>44378</v>
          </cell>
          <cell r="C265">
            <v>0</v>
          </cell>
          <cell r="D265">
            <v>1</v>
          </cell>
          <cell r="E265">
            <v>1.8063919786387059</v>
          </cell>
          <cell r="F265">
            <v>0</v>
          </cell>
          <cell r="G265">
            <v>1</v>
          </cell>
          <cell r="H265">
            <v>1.8983115229094869</v>
          </cell>
          <cell r="I265">
            <v>0</v>
          </cell>
          <cell r="J265">
            <v>1</v>
          </cell>
          <cell r="K265">
            <v>2.8314317891110563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EAF6-7014-4971-BA8F-1F8FE37406CC}">
  <sheetPr>
    <tabColor rgb="FF92D050"/>
  </sheetPr>
  <dimension ref="A1:BD368"/>
  <sheetViews>
    <sheetView showGridLines="0" tabSelected="1" zoomScale="80" zoomScaleNormal="80" workbookViewId="0">
      <pane xSplit="3" ySplit="10" topLeftCell="D176" activePane="bottomRight" state="frozen"/>
      <selection activeCell="X24" sqref="X24"/>
      <selection pane="topRight" activeCell="X24" sqref="X24"/>
      <selection pane="bottomLeft" activeCell="X24" sqref="X24"/>
      <selection pane="bottomRight" sqref="A1:XFD1048576"/>
    </sheetView>
  </sheetViews>
  <sheetFormatPr defaultRowHeight="12.75" x14ac:dyDescent="0.2"/>
  <cols>
    <col min="1" max="2" width="2.7109375" style="1" customWidth="1"/>
    <col min="3" max="3" width="17.7109375" style="1" bestFit="1" customWidth="1"/>
    <col min="4" max="4" width="2.7109375" style="3" customWidth="1"/>
    <col min="5" max="9" width="15.7109375" style="1" customWidth="1"/>
    <col min="10" max="10" width="2.7109375" style="121" customWidth="1"/>
    <col min="11" max="16" width="15.5703125" style="1" customWidth="1"/>
    <col min="17" max="17" width="16.5703125" style="1" customWidth="1"/>
    <col min="18" max="19" width="15.5703125" style="1" customWidth="1"/>
    <col min="20" max="20" width="2.7109375" style="1" customWidth="1"/>
    <col min="21" max="23" width="15.7109375" style="1" customWidth="1"/>
    <col min="24" max="24" width="19" style="1" customWidth="1"/>
    <col min="25" max="31" width="15.7109375" style="1" customWidth="1"/>
    <col min="32" max="32" width="2.7109375" style="1" customWidth="1"/>
    <col min="33" max="37" width="15.7109375" style="1" customWidth="1"/>
    <col min="38" max="38" width="2.7109375" style="1" customWidth="1"/>
    <col min="39" max="46" width="15.7109375" style="1" customWidth="1"/>
    <col min="47" max="47" width="20.85546875" style="1" customWidth="1"/>
    <col min="48" max="48" width="2.7109375" style="1" customWidth="1"/>
    <col min="49" max="50" width="15.7109375" style="1" customWidth="1"/>
    <col min="51" max="51" width="2.7109375" style="1" customWidth="1"/>
    <col min="52" max="52" width="15.7109375" style="1" customWidth="1"/>
    <col min="53" max="53" width="16.85546875" style="1" customWidth="1"/>
    <col min="54" max="55" width="15.7109375" style="1" customWidth="1"/>
    <col min="56" max="56" width="2.7109375" style="1" customWidth="1"/>
    <col min="57" max="57" width="3.140625" style="34" customWidth="1"/>
    <col min="58" max="16384" width="9.140625" style="34"/>
  </cols>
  <sheetData>
    <row r="1" spans="1:56" s="3" customFormat="1" ht="13.5" thickBot="1" x14ac:dyDescent="0.25">
      <c r="A1" s="1"/>
      <c r="B1" s="2" t="s">
        <v>53</v>
      </c>
      <c r="C1" s="1"/>
      <c r="E1" s="4" t="s">
        <v>54</v>
      </c>
      <c r="F1" s="1"/>
      <c r="G1" s="5"/>
      <c r="H1" s="5"/>
      <c r="J1" s="6"/>
      <c r="L1" s="7">
        <f>L2+M2</f>
        <v>41065.274357971852</v>
      </c>
      <c r="O1" s="3">
        <v>1596222.2168248917</v>
      </c>
      <c r="V1" s="8"/>
      <c r="W1" s="8"/>
      <c r="X1" s="8"/>
      <c r="AM1" s="9"/>
    </row>
    <row r="2" spans="1:56" s="10" customFormat="1" x14ac:dyDescent="0.2">
      <c r="B2" s="11"/>
      <c r="C2" s="12"/>
      <c r="D2" s="13"/>
      <c r="E2" s="12">
        <f>SUMIF($D$12:$D$367,"p",E12:E367)/1000</f>
        <v>57262.916229475763</v>
      </c>
      <c r="F2" s="12">
        <f>SUMIF($D$12:$D$367,"p",F12:F367)/1000</f>
        <v>3405.37276660005</v>
      </c>
      <c r="G2" s="12">
        <f>SUMIF($D$12:$D$367,"p",G12:G367)/1000</f>
        <v>-100.69750000000001</v>
      </c>
      <c r="H2" s="12">
        <f>SUMIF($D$12:$D$367,"p",H12:H367)/1000</f>
        <v>-1217.6539741490958</v>
      </c>
      <c r="I2" s="12">
        <f>SUM(E2:G2)</f>
        <v>60567.591496075809</v>
      </c>
      <c r="J2" s="14"/>
      <c r="K2" s="15">
        <f t="shared" ref="K2:R2" si="0">SUMIF($D$12:$D$367,"p",K12:K367)/1000</f>
        <v>1403.3119299999992</v>
      </c>
      <c r="L2" s="16">
        <f t="shared" si="0"/>
        <v>37133.877691739232</v>
      </c>
      <c r="M2" s="16">
        <f>SUMIF($D$12:$D$367,"p",M12:M367)/1000</f>
        <v>3931.3966662326188</v>
      </c>
      <c r="N2" s="16">
        <f t="shared" si="0"/>
        <v>86.025597225399011</v>
      </c>
      <c r="O2" s="15">
        <f t="shared" si="0"/>
        <v>24.746189999999999</v>
      </c>
      <c r="P2" s="15">
        <f t="shared" si="0"/>
        <v>306.80998999999997</v>
      </c>
      <c r="Q2" s="15">
        <f t="shared" si="0"/>
        <v>256.64641001141501</v>
      </c>
      <c r="R2" s="15">
        <f t="shared" si="0"/>
        <v>724.70927028450933</v>
      </c>
      <c r="S2" s="15">
        <f>SUM(K2,N2:R2)</f>
        <v>2802.2493875213227</v>
      </c>
      <c r="T2" s="13"/>
      <c r="U2" s="15">
        <f t="shared" ref="U2:AD2" si="1">SUMIF($D$12:$D$367,"p",U12:U367)/1000</f>
        <v>210</v>
      </c>
      <c r="V2" s="15">
        <f t="shared" si="1"/>
        <v>383.70119000000005</v>
      </c>
      <c r="W2" s="15">
        <f t="shared" si="1"/>
        <v>0</v>
      </c>
      <c r="X2" s="15">
        <f t="shared" si="1"/>
        <v>26.731489999999997</v>
      </c>
      <c r="Y2" s="15">
        <f t="shared" si="1"/>
        <v>0</v>
      </c>
      <c r="Z2" s="15">
        <f t="shared" si="1"/>
        <v>1994.6808859822747</v>
      </c>
      <c r="AA2" s="15">
        <f t="shared" si="1"/>
        <v>5.1231</v>
      </c>
      <c r="AB2" s="15">
        <f t="shared" si="1"/>
        <v>0</v>
      </c>
      <c r="AC2" s="15">
        <f t="shared" si="1"/>
        <v>1123.988283829935</v>
      </c>
      <c r="AD2" s="15">
        <f t="shared" si="1"/>
        <v>0</v>
      </c>
      <c r="AE2" s="15">
        <f>SUM(U2:AD2)</f>
        <v>3744.2249498122096</v>
      </c>
      <c r="AF2" s="13"/>
      <c r="AG2" s="15">
        <f>SUMIF($D$12:$D$367,"p",AG12:AG367)/1000</f>
        <v>0</v>
      </c>
      <c r="AH2" s="15">
        <f>SUMIF($D$12:$D$367,"p",AH12:AH367)/1000</f>
        <v>0</v>
      </c>
      <c r="AI2" s="15">
        <f>SUMIF($D$12:$D$367,"p",AI12:AI367)/1000</f>
        <v>0</v>
      </c>
      <c r="AJ2" s="15">
        <f>SUMIF($D$12:$D$367,"p",AJ12:AJ367)/1000</f>
        <v>0</v>
      </c>
      <c r="AK2" s="15">
        <f>SUM(AG2:AJ2)</f>
        <v>0</v>
      </c>
      <c r="AL2" s="13"/>
      <c r="AM2" s="13">
        <f t="shared" ref="AM2:AR2" si="2">SUMIF($D$12:$D$367,"p",AM12:AM367)/1000</f>
        <v>0</v>
      </c>
      <c r="AN2" s="13">
        <f t="shared" si="2"/>
        <v>0</v>
      </c>
      <c r="AO2" s="13">
        <f t="shared" si="2"/>
        <v>0</v>
      </c>
      <c r="AP2" s="13">
        <f t="shared" si="2"/>
        <v>0</v>
      </c>
      <c r="AQ2" s="13">
        <f t="shared" si="2"/>
        <v>-467.21714357752677</v>
      </c>
      <c r="AR2" s="13">
        <f t="shared" si="2"/>
        <v>-467.21714357752677</v>
      </c>
      <c r="AS2" s="13"/>
      <c r="AT2" s="13"/>
      <c r="AU2" s="13">
        <f>SUM(AM2:AR2)</f>
        <v>-934.43428715505354</v>
      </c>
      <c r="AV2" s="13"/>
      <c r="AW2" s="13"/>
      <c r="AX2" s="13"/>
      <c r="AY2" s="17"/>
      <c r="AZ2" s="17"/>
      <c r="BA2" s="17"/>
      <c r="BB2" s="17"/>
      <c r="BC2" s="17"/>
      <c r="BD2" s="18"/>
    </row>
    <row r="3" spans="1:56" ht="12.75" customHeight="1" x14ac:dyDescent="0.2">
      <c r="B3" s="19"/>
      <c r="C3" s="20">
        <v>43191</v>
      </c>
      <c r="D3" s="21"/>
      <c r="E3" s="22" t="s">
        <v>0</v>
      </c>
      <c r="I3" s="5"/>
      <c r="J3" s="23"/>
      <c r="K3" s="22" t="s">
        <v>1</v>
      </c>
      <c r="L3" s="24"/>
      <c r="M3" s="25"/>
      <c r="N3" s="26"/>
      <c r="O3" s="27"/>
      <c r="P3" s="27"/>
      <c r="Q3" s="27"/>
      <c r="R3" s="27"/>
      <c r="S3" s="27"/>
      <c r="T3" s="28"/>
      <c r="U3" s="22" t="s">
        <v>2</v>
      </c>
      <c r="V3" s="29"/>
      <c r="W3" s="29"/>
      <c r="X3" s="22"/>
      <c r="Y3" s="22"/>
      <c r="Z3" s="27"/>
      <c r="AA3" s="27"/>
      <c r="AB3" s="27"/>
      <c r="AC3" s="27"/>
      <c r="AD3" s="27"/>
      <c r="AE3" s="27"/>
      <c r="AF3" s="28"/>
      <c r="AG3" s="22" t="s">
        <v>3</v>
      </c>
      <c r="AH3" s="22"/>
      <c r="AI3" s="27"/>
      <c r="AJ3" s="27"/>
      <c r="AK3" s="27"/>
      <c r="AL3" s="28"/>
      <c r="AM3" s="22" t="s">
        <v>4</v>
      </c>
      <c r="AN3" s="28"/>
      <c r="AO3" s="28"/>
      <c r="AP3" s="28"/>
      <c r="AQ3" s="28"/>
      <c r="AR3" s="28"/>
      <c r="AS3" s="28"/>
      <c r="AT3" s="28"/>
      <c r="AU3" s="30"/>
      <c r="AV3" s="31"/>
      <c r="AW3" s="22" t="s">
        <v>5</v>
      </c>
      <c r="AX3" s="31"/>
      <c r="AY3" s="32"/>
      <c r="AZ3" s="22" t="s">
        <v>6</v>
      </c>
      <c r="BA3" s="22"/>
      <c r="BB3" s="22"/>
      <c r="BC3" s="22"/>
      <c r="BD3" s="33"/>
    </row>
    <row r="4" spans="1:56" ht="12.75" customHeight="1" x14ac:dyDescent="0.2">
      <c r="B4" s="19"/>
      <c r="C4" s="35">
        <v>43983</v>
      </c>
      <c r="D4" s="36"/>
      <c r="E4" s="37" t="s">
        <v>7</v>
      </c>
      <c r="F4" s="37" t="s">
        <v>8</v>
      </c>
      <c r="G4" s="37" t="s">
        <v>9</v>
      </c>
      <c r="H4" s="37" t="s">
        <v>10</v>
      </c>
      <c r="I4" s="38" t="s">
        <v>11</v>
      </c>
      <c r="J4" s="39"/>
      <c r="K4" s="37" t="s">
        <v>12</v>
      </c>
      <c r="L4" s="40" t="s">
        <v>13</v>
      </c>
      <c r="M4" s="40"/>
      <c r="N4" s="41" t="s">
        <v>14</v>
      </c>
      <c r="O4" s="37" t="s">
        <v>15</v>
      </c>
      <c r="P4" s="41" t="s">
        <v>16</v>
      </c>
      <c r="Q4" s="41" t="s">
        <v>17</v>
      </c>
      <c r="R4" s="41" t="s">
        <v>18</v>
      </c>
      <c r="S4" s="38" t="s">
        <v>11</v>
      </c>
      <c r="T4" s="42"/>
      <c r="U4" s="41" t="s">
        <v>19</v>
      </c>
      <c r="V4" s="43" t="s">
        <v>20</v>
      </c>
      <c r="W4" s="44"/>
      <c r="X4" s="41" t="s">
        <v>21</v>
      </c>
      <c r="Y4" s="41" t="s">
        <v>22</v>
      </c>
      <c r="Z4" s="45" t="s">
        <v>23</v>
      </c>
      <c r="AA4" s="46"/>
      <c r="AB4" s="41" t="s">
        <v>24</v>
      </c>
      <c r="AC4" s="41" t="s">
        <v>25</v>
      </c>
      <c r="AD4" s="41" t="s">
        <v>26</v>
      </c>
      <c r="AE4" s="47" t="s">
        <v>11</v>
      </c>
      <c r="AF4" s="42"/>
      <c r="AG4" s="41" t="s">
        <v>27</v>
      </c>
      <c r="AH4" s="41" t="s">
        <v>28</v>
      </c>
      <c r="AI4" s="41" t="s">
        <v>29</v>
      </c>
      <c r="AJ4" s="48" t="s">
        <v>30</v>
      </c>
      <c r="AK4" s="47" t="s">
        <v>11</v>
      </c>
      <c r="AL4" s="42"/>
      <c r="AM4" s="40" t="s">
        <v>31</v>
      </c>
      <c r="AN4" s="40"/>
      <c r="AO4" s="40"/>
      <c r="AP4" s="40"/>
      <c r="AQ4" s="40" t="s">
        <v>32</v>
      </c>
      <c r="AR4" s="40"/>
      <c r="AS4" s="40"/>
      <c r="AT4" s="40"/>
      <c r="AU4" s="38" t="s">
        <v>11</v>
      </c>
      <c r="AV4" s="49"/>
      <c r="AW4" s="50" t="s">
        <v>33</v>
      </c>
      <c r="AX4" s="50" t="s">
        <v>34</v>
      </c>
      <c r="AY4" s="49"/>
      <c r="AZ4" s="50" t="s">
        <v>35</v>
      </c>
      <c r="BA4" s="50" t="s">
        <v>36</v>
      </c>
      <c r="BB4" s="50" t="s">
        <v>37</v>
      </c>
      <c r="BC4" s="50" t="s">
        <v>38</v>
      </c>
      <c r="BD4" s="33"/>
    </row>
    <row r="5" spans="1:56" ht="12.75" customHeight="1" x14ac:dyDescent="0.2">
      <c r="B5" s="19"/>
      <c r="C5" s="51">
        <v>44166</v>
      </c>
      <c r="D5" s="36"/>
      <c r="E5" s="37"/>
      <c r="F5" s="37"/>
      <c r="G5" s="37"/>
      <c r="H5" s="37"/>
      <c r="I5" s="38"/>
      <c r="J5" s="39"/>
      <c r="K5" s="37"/>
      <c r="L5" s="37" t="s">
        <v>39</v>
      </c>
      <c r="M5" s="37" t="s">
        <v>40</v>
      </c>
      <c r="N5" s="52"/>
      <c r="O5" s="37"/>
      <c r="P5" s="52"/>
      <c r="Q5" s="52"/>
      <c r="R5" s="52"/>
      <c r="S5" s="38"/>
      <c r="T5" s="42"/>
      <c r="U5" s="52"/>
      <c r="V5" s="52" t="s">
        <v>41</v>
      </c>
      <c r="W5" s="52" t="s">
        <v>42</v>
      </c>
      <c r="X5" s="52"/>
      <c r="Y5" s="52"/>
      <c r="Z5" s="41" t="s">
        <v>43</v>
      </c>
      <c r="AA5" s="41" t="s">
        <v>9</v>
      </c>
      <c r="AB5" s="52"/>
      <c r="AC5" s="52"/>
      <c r="AD5" s="52"/>
      <c r="AE5" s="53"/>
      <c r="AF5" s="42"/>
      <c r="AG5" s="52"/>
      <c r="AH5" s="52"/>
      <c r="AI5" s="52"/>
      <c r="AJ5" s="54" t="s">
        <v>44</v>
      </c>
      <c r="AK5" s="53"/>
      <c r="AL5" s="42"/>
      <c r="AM5" s="37" t="s">
        <v>45</v>
      </c>
      <c r="AN5" s="37" t="s">
        <v>46</v>
      </c>
      <c r="AO5" s="37" t="s">
        <v>47</v>
      </c>
      <c r="AP5" s="37" t="s">
        <v>48</v>
      </c>
      <c r="AQ5" s="37" t="str">
        <f>AM5</f>
        <v>LPI &gt; LSP</v>
      </c>
      <c r="AR5" s="37" t="str">
        <f>AN5</f>
        <v>Bratke &gt; Kinea FII</v>
      </c>
      <c r="AS5" s="37" t="str">
        <f t="shared" ref="AS5:AT5" si="3">AO5</f>
        <v>CM (Kinea)</v>
      </c>
      <c r="AT5" s="37" t="str">
        <f t="shared" si="3"/>
        <v>SCP</v>
      </c>
      <c r="AU5" s="38"/>
      <c r="AV5" s="49"/>
      <c r="AW5" s="50"/>
      <c r="AX5" s="50"/>
      <c r="AY5" s="49"/>
      <c r="AZ5" s="50"/>
      <c r="BA5" s="50"/>
      <c r="BB5" s="50"/>
      <c r="BC5" s="50"/>
      <c r="BD5" s="33"/>
    </row>
    <row r="6" spans="1:56" ht="12.75" customHeight="1" x14ac:dyDescent="0.2">
      <c r="B6" s="19"/>
      <c r="C6" s="55">
        <v>45047</v>
      </c>
      <c r="D6" s="56"/>
      <c r="E6" s="37"/>
      <c r="F6" s="37"/>
      <c r="G6" s="37"/>
      <c r="H6" s="37"/>
      <c r="I6" s="38"/>
      <c r="J6" s="57"/>
      <c r="K6" s="37"/>
      <c r="L6" s="37"/>
      <c r="M6" s="37"/>
      <c r="N6" s="52"/>
      <c r="O6" s="37"/>
      <c r="P6" s="52"/>
      <c r="Q6" s="52"/>
      <c r="R6" s="52"/>
      <c r="S6" s="38"/>
      <c r="T6" s="58"/>
      <c r="U6" s="52"/>
      <c r="V6" s="52"/>
      <c r="W6" s="52"/>
      <c r="X6" s="52"/>
      <c r="Y6" s="52"/>
      <c r="Z6" s="59"/>
      <c r="AA6" s="52"/>
      <c r="AB6" s="52"/>
      <c r="AC6" s="59"/>
      <c r="AD6" s="52"/>
      <c r="AE6" s="53"/>
      <c r="AF6" s="58"/>
      <c r="AG6" s="52"/>
      <c r="AH6" s="52"/>
      <c r="AI6" s="52"/>
      <c r="AJ6" s="54" t="s">
        <v>49</v>
      </c>
      <c r="AK6" s="53"/>
      <c r="AL6" s="58"/>
      <c r="AM6" s="37"/>
      <c r="AN6" s="37"/>
      <c r="AO6" s="37"/>
      <c r="AP6" s="37"/>
      <c r="AQ6" s="37"/>
      <c r="AR6" s="37"/>
      <c r="AS6" s="37"/>
      <c r="AT6" s="37"/>
      <c r="AU6" s="38"/>
      <c r="AV6" s="58"/>
      <c r="AW6" s="50"/>
      <c r="AX6" s="50"/>
      <c r="AY6" s="58"/>
      <c r="AZ6" s="50"/>
      <c r="BA6" s="50"/>
      <c r="BB6" s="50"/>
      <c r="BC6" s="50"/>
      <c r="BD6" s="33"/>
    </row>
    <row r="7" spans="1:56" x14ac:dyDescent="0.2">
      <c r="B7" s="19"/>
      <c r="C7" s="60">
        <v>44166</v>
      </c>
      <c r="D7" s="56"/>
      <c r="E7" s="37"/>
      <c r="F7" s="37"/>
      <c r="G7" s="37"/>
      <c r="H7" s="61">
        <f>0.37%+1.71%</f>
        <v>2.0799999999999999E-2</v>
      </c>
      <c r="I7" s="38"/>
      <c r="J7" s="57"/>
      <c r="K7" s="37"/>
      <c r="L7" s="37"/>
      <c r="M7" s="62">
        <v>0.09</v>
      </c>
      <c r="N7" s="59"/>
      <c r="O7" s="37"/>
      <c r="P7" s="59"/>
      <c r="Q7" s="59"/>
      <c r="R7" s="59"/>
      <c r="S7" s="38"/>
      <c r="T7" s="58"/>
      <c r="U7" s="59"/>
      <c r="V7" s="59"/>
      <c r="W7" s="59"/>
      <c r="X7" s="59"/>
      <c r="Y7" s="59"/>
      <c r="Z7" s="62">
        <v>0.03</v>
      </c>
      <c r="AA7" s="59"/>
      <c r="AB7" s="59"/>
      <c r="AC7" s="62">
        <f>1.26%+0.66%</f>
        <v>1.9200000000000002E-2</v>
      </c>
      <c r="AD7" s="59"/>
      <c r="AE7" s="63"/>
      <c r="AF7" s="58"/>
      <c r="AG7" s="59"/>
      <c r="AH7" s="59"/>
      <c r="AI7" s="59"/>
      <c r="AJ7" s="64"/>
      <c r="AK7" s="63"/>
      <c r="AL7" s="58"/>
      <c r="AM7" s="37"/>
      <c r="AN7" s="37"/>
      <c r="AO7" s="37"/>
      <c r="AP7" s="37"/>
      <c r="AQ7" s="37"/>
      <c r="AR7" s="37"/>
      <c r="AS7" s="37"/>
      <c r="AT7" s="37"/>
      <c r="AU7" s="38"/>
      <c r="AV7" s="58"/>
      <c r="AW7" s="50"/>
      <c r="AX7" s="50"/>
      <c r="AY7" s="58"/>
      <c r="AZ7" s="50"/>
      <c r="BA7" s="50"/>
      <c r="BB7" s="50"/>
      <c r="BC7" s="50"/>
      <c r="BD7" s="33"/>
    </row>
    <row r="8" spans="1:56" x14ac:dyDescent="0.2">
      <c r="B8" s="19"/>
      <c r="C8" s="65"/>
      <c r="D8" s="56"/>
      <c r="E8" s="66"/>
      <c r="F8" s="66"/>
      <c r="G8" s="67"/>
      <c r="H8" s="68"/>
      <c r="I8" s="58"/>
      <c r="J8" s="57"/>
      <c r="K8" s="67"/>
      <c r="L8" s="67"/>
      <c r="M8" s="62">
        <v>1.4999999999999999E-2</v>
      </c>
      <c r="N8" s="67"/>
      <c r="O8" s="67"/>
      <c r="P8" s="67"/>
      <c r="Q8" s="67"/>
      <c r="R8" s="67"/>
      <c r="S8" s="58"/>
      <c r="T8" s="58"/>
      <c r="U8" s="67"/>
      <c r="V8" s="67"/>
      <c r="W8" s="67"/>
      <c r="X8" s="69"/>
      <c r="Y8" s="67"/>
      <c r="Z8" s="70"/>
      <c r="AA8" s="66"/>
      <c r="AB8" s="67"/>
      <c r="AC8" s="68"/>
      <c r="AD8" s="67"/>
      <c r="AE8" s="58"/>
      <c r="AF8" s="58"/>
      <c r="AG8" s="67"/>
      <c r="AH8" s="67"/>
      <c r="AI8" s="71"/>
      <c r="AJ8" s="71"/>
      <c r="AK8" s="58"/>
      <c r="AL8" s="58"/>
      <c r="AM8" s="72">
        <f>ROUND(AM$9/SUM($AM$9:$AP$9),4)</f>
        <v>0.13719999999999999</v>
      </c>
      <c r="AN8" s="72">
        <f>ROUND(AN$9/SUM($AM$9:$AP$9),4)</f>
        <v>0.13719999999999999</v>
      </c>
      <c r="AO8" s="72">
        <f>ROUND(AO$9/SUM($AM$9:$AP$9),4)</f>
        <v>5.5999999999999999E-3</v>
      </c>
      <c r="AP8" s="72">
        <f>ROUND(AP$9/SUM($AM$9:$AP$9),4)</f>
        <v>0.72</v>
      </c>
      <c r="AQ8" s="73"/>
      <c r="AR8" s="73"/>
      <c r="AS8" s="67"/>
      <c r="AT8" s="67"/>
      <c r="AU8" s="58"/>
      <c r="AV8" s="58"/>
      <c r="AW8" s="58"/>
      <c r="AX8" s="58"/>
      <c r="AY8" s="58"/>
      <c r="AZ8" s="74"/>
      <c r="BA8" s="75"/>
      <c r="BB8" s="75"/>
      <c r="BC8" s="75"/>
      <c r="BD8" s="33"/>
    </row>
    <row r="9" spans="1:56" x14ac:dyDescent="0.2">
      <c r="B9" s="19"/>
      <c r="C9" s="76" t="s">
        <v>50</v>
      </c>
      <c r="D9" s="77"/>
      <c r="E9" s="78">
        <f>SUM(E11:E367)</f>
        <v>76079970.44947575</v>
      </c>
      <c r="F9" s="78">
        <f>SUM(F11:F367)</f>
        <v>16167701.99660005</v>
      </c>
      <c r="G9" s="78">
        <f>SUM(G11:G367)</f>
        <v>-631930.61</v>
      </c>
      <c r="H9" s="79">
        <f>SUM(H12:H367)</f>
        <v>-1584738.204149096</v>
      </c>
      <c r="I9" s="80">
        <f>SUM(I12:I367)</f>
        <v>90031003.6319267</v>
      </c>
      <c r="J9" s="81"/>
      <c r="K9" s="78">
        <f>SUM(K11:K367)</f>
        <v>45262573.41999992</v>
      </c>
      <c r="L9" s="79">
        <f t="shared" ref="L9:R9" si="4">SUM(L11:L367)</f>
        <v>37441873.011739232</v>
      </c>
      <c r="M9" s="78">
        <f t="shared" si="4"/>
        <v>3931396.666232619</v>
      </c>
      <c r="N9" s="78">
        <f t="shared" si="4"/>
        <v>336373.667225399</v>
      </c>
      <c r="O9" s="78">
        <f>SUM(O11:O367)</f>
        <v>1160675.5499999998</v>
      </c>
      <c r="P9" s="78">
        <f t="shared" si="4"/>
        <v>472138.71</v>
      </c>
      <c r="Q9" s="78">
        <f t="shared" si="4"/>
        <v>373197.510011415</v>
      </c>
      <c r="R9" s="78">
        <f t="shared" si="4"/>
        <v>724709.27028450929</v>
      </c>
      <c r="S9" s="80">
        <f>SUM(S12:S367)</f>
        <v>89702937.805493221</v>
      </c>
      <c r="T9" s="82"/>
      <c r="U9" s="78">
        <f t="shared" ref="U9:AD9" si="5">SUM(U11:U367)</f>
        <v>227164.78</v>
      </c>
      <c r="V9" s="78">
        <f>SUM(V11:V367)</f>
        <v>1755502.04</v>
      </c>
      <c r="W9" s="78">
        <f t="shared" si="5"/>
        <v>2056277.5700000008</v>
      </c>
      <c r="X9" s="78">
        <f t="shared" si="5"/>
        <v>41215</v>
      </c>
      <c r="Y9" s="78">
        <f t="shared" si="5"/>
        <v>0</v>
      </c>
      <c r="Z9" s="78">
        <f t="shared" si="5"/>
        <v>2915480.9259822746</v>
      </c>
      <c r="AA9" s="78">
        <f t="shared" si="5"/>
        <v>145650.13999999998</v>
      </c>
      <c r="AB9" s="78">
        <f t="shared" si="5"/>
        <v>0</v>
      </c>
      <c r="AC9" s="79">
        <f t="shared" si="5"/>
        <v>1503977.6838299343</v>
      </c>
      <c r="AD9" s="78">
        <f t="shared" si="5"/>
        <v>-230298.98</v>
      </c>
      <c r="AE9" s="80">
        <f>SUM(AE12:AE367)</f>
        <v>8414969.1598122083</v>
      </c>
      <c r="AF9" s="83"/>
      <c r="AG9" s="78">
        <f>SUM(AG12:AG367)</f>
        <v>0</v>
      </c>
      <c r="AH9" s="78">
        <f>SUM(AH12:AH367)</f>
        <v>0</v>
      </c>
      <c r="AI9" s="78">
        <f>SUM(AI12:AI367)</f>
        <v>0</v>
      </c>
      <c r="AJ9" s="78">
        <f>SUM(AJ12:AJ367)</f>
        <v>0</v>
      </c>
      <c r="AK9" s="80">
        <f>SUM(AK12:AK367)</f>
        <v>0</v>
      </c>
      <c r="AL9" s="83"/>
      <c r="AM9" s="84">
        <f t="shared" ref="AM9:AU9" si="6">SUM(AM12:AM367)</f>
        <v>5941956.1811999995</v>
      </c>
      <c r="AN9" s="78">
        <f>SUM(AN12:AN367)</f>
        <v>5941956.1811999995</v>
      </c>
      <c r="AO9" s="78">
        <f t="shared" si="6"/>
        <v>242528.81760000001</v>
      </c>
      <c r="AP9" s="85">
        <f t="shared" si="6"/>
        <v>31181988.75</v>
      </c>
      <c r="AQ9" s="86">
        <f t="shared" si="6"/>
        <v>-2218208.713933527</v>
      </c>
      <c r="AR9" s="78">
        <f t="shared" si="6"/>
        <v>-2218208.713933527</v>
      </c>
      <c r="AS9" s="78">
        <f t="shared" si="6"/>
        <v>-90539.131180960292</v>
      </c>
      <c r="AT9" s="78">
        <f t="shared" si="6"/>
        <v>-11640745.437552035</v>
      </c>
      <c r="AU9" s="80">
        <f t="shared" si="6"/>
        <v>27140727.933399953</v>
      </c>
      <c r="AV9" s="83"/>
      <c r="AW9" s="80">
        <f>SUM(AW12:AW367)</f>
        <v>19053824.600021284</v>
      </c>
      <c r="AX9" s="80"/>
      <c r="AY9" s="83"/>
      <c r="AZ9" s="80">
        <f>SUM(AZ12:AZ367)</f>
        <v>6840911.5468468312</v>
      </c>
      <c r="BA9" s="80"/>
      <c r="BB9" s="80">
        <f>SUM(BB12:BB367)</f>
        <v>-25894736.146868117</v>
      </c>
      <c r="BC9" s="80">
        <f>SUM(BC12:BC367)</f>
        <v>-19053824.600021288</v>
      </c>
      <c r="BD9" s="33"/>
    </row>
    <row r="10" spans="1:56" x14ac:dyDescent="0.2">
      <c r="B10" s="19"/>
      <c r="C10" s="87"/>
      <c r="D10" s="88"/>
      <c r="E10" s="89">
        <v>46</v>
      </c>
      <c r="F10" s="89" t="s">
        <v>51</v>
      </c>
      <c r="G10" s="90"/>
      <c r="H10" s="91"/>
      <c r="I10" s="27"/>
      <c r="J10" s="92"/>
      <c r="K10" s="26"/>
      <c r="L10" s="26"/>
      <c r="M10" s="26"/>
      <c r="N10" s="26"/>
      <c r="O10" s="26"/>
      <c r="P10" s="26"/>
      <c r="Q10" s="26"/>
      <c r="R10" s="26"/>
      <c r="S10" s="27"/>
      <c r="T10" s="27"/>
      <c r="U10" s="26"/>
      <c r="V10" s="26"/>
      <c r="W10" s="26"/>
      <c r="X10" s="26"/>
      <c r="Y10" s="26"/>
      <c r="Z10" s="66"/>
      <c r="AA10" s="66"/>
      <c r="AB10" s="26"/>
      <c r="AC10" s="26"/>
      <c r="AD10" s="26"/>
      <c r="AE10" s="27"/>
      <c r="AF10" s="27"/>
      <c r="AG10" s="26"/>
      <c r="AH10" s="26"/>
      <c r="AI10" s="26"/>
      <c r="AJ10" s="26"/>
      <c r="AK10" s="27"/>
      <c r="AL10" s="27"/>
      <c r="AM10" s="93">
        <v>0.13719999999999999</v>
      </c>
      <c r="AN10" s="93">
        <v>0.13719999999999999</v>
      </c>
      <c r="AO10" s="93">
        <v>5.5999999999999999E-3</v>
      </c>
      <c r="AP10" s="93">
        <v>0.72</v>
      </c>
      <c r="AQ10" s="26"/>
      <c r="AR10" s="26"/>
      <c r="AS10" s="26"/>
      <c r="AT10" s="26"/>
      <c r="AU10" s="27"/>
      <c r="AV10" s="27"/>
      <c r="AW10" s="27"/>
      <c r="AX10" s="27"/>
      <c r="AY10" s="27"/>
      <c r="AZ10" s="94"/>
      <c r="BA10" s="94"/>
      <c r="BB10" s="95"/>
      <c r="BC10" s="94"/>
      <c r="BD10" s="33"/>
    </row>
    <row r="11" spans="1:56" x14ac:dyDescent="0.2">
      <c r="B11" s="19"/>
      <c r="C11" s="96" t="s">
        <v>52</v>
      </c>
      <c r="D11" s="97"/>
      <c r="E11" s="98"/>
      <c r="F11" s="98"/>
      <c r="G11" s="98"/>
      <c r="H11" s="99"/>
      <c r="I11" s="100"/>
      <c r="J11" s="101"/>
      <c r="K11" s="98"/>
      <c r="L11" s="98"/>
      <c r="M11" s="98"/>
      <c r="N11" s="98"/>
      <c r="O11" s="98"/>
      <c r="P11" s="98"/>
      <c r="Q11" s="98"/>
      <c r="R11" s="98"/>
      <c r="S11" s="100"/>
      <c r="T11" s="102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100"/>
      <c r="AF11" s="102"/>
      <c r="AG11" s="98"/>
      <c r="AH11" s="98"/>
      <c r="AI11" s="98"/>
      <c r="AJ11" s="98"/>
      <c r="AK11" s="100">
        <f>SUM(AG11:AJ11)</f>
        <v>0</v>
      </c>
      <c r="AL11" s="102"/>
      <c r="AM11" s="98"/>
      <c r="AN11" s="98"/>
      <c r="AO11" s="98"/>
      <c r="AP11" s="103"/>
      <c r="AQ11" s="99"/>
      <c r="AR11" s="98"/>
      <c r="AS11" s="98"/>
      <c r="AT11" s="98"/>
      <c r="AU11" s="100">
        <f t="shared" ref="AU11:AU74" si="7">SUM(AM11:AT11)</f>
        <v>0</v>
      </c>
      <c r="AV11" s="102"/>
      <c r="AW11" s="104"/>
      <c r="AX11" s="104">
        <f>AW11</f>
        <v>0</v>
      </c>
      <c r="AY11" s="102"/>
      <c r="AZ11" s="104"/>
      <c r="BA11" s="104">
        <f>AX11</f>
        <v>0</v>
      </c>
      <c r="BB11" s="104"/>
      <c r="BC11" s="104"/>
      <c r="BD11" s="33"/>
    </row>
    <row r="12" spans="1:56" x14ac:dyDescent="0.2">
      <c r="B12" s="19"/>
      <c r="C12" s="105">
        <v>38838</v>
      </c>
      <c r="D12" s="97" t="str">
        <f>IF(C12&lt;$C$7,"r","p")</f>
        <v>r</v>
      </c>
      <c r="E12" s="98">
        <v>0</v>
      </c>
      <c r="F12" s="98">
        <v>0</v>
      </c>
      <c r="G12" s="98">
        <v>0</v>
      </c>
      <c r="H12" s="98">
        <v>0</v>
      </c>
      <c r="I12" s="100">
        <f t="shared" ref="I12:I75" si="8">SUM(E12:H12)</f>
        <v>0</v>
      </c>
      <c r="J12" s="101"/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  <c r="S12" s="100">
        <f>SUM(K12:R12)</f>
        <v>0</v>
      </c>
      <c r="T12" s="102"/>
      <c r="U12" s="98">
        <v>0</v>
      </c>
      <c r="V12" s="98">
        <v>0</v>
      </c>
      <c r="W12" s="98">
        <v>0</v>
      </c>
      <c r="X12" s="98">
        <v>0</v>
      </c>
      <c r="Y12" s="98">
        <v>0</v>
      </c>
      <c r="Z12" s="98">
        <v>0</v>
      </c>
      <c r="AA12" s="98">
        <v>0</v>
      </c>
      <c r="AB12" s="98">
        <v>0</v>
      </c>
      <c r="AC12" s="98">
        <v>0</v>
      </c>
      <c r="AD12" s="98">
        <v>0</v>
      </c>
      <c r="AE12" s="100">
        <f t="shared" ref="AE12:AE75" si="9">SUM(U12:AD12)</f>
        <v>0</v>
      </c>
      <c r="AF12" s="102"/>
      <c r="AG12" s="98">
        <v>0</v>
      </c>
      <c r="AH12" s="98">
        <v>0</v>
      </c>
      <c r="AI12" s="98">
        <v>0</v>
      </c>
      <c r="AJ12" s="98">
        <v>0</v>
      </c>
      <c r="AK12" s="100">
        <f t="shared" ref="AK12:AK75" si="10">SUM(AG12:AJ12)</f>
        <v>0</v>
      </c>
      <c r="AL12" s="102"/>
      <c r="AM12" s="98">
        <v>0</v>
      </c>
      <c r="AN12" s="98">
        <v>0</v>
      </c>
      <c r="AO12" s="98">
        <v>0</v>
      </c>
      <c r="AP12" s="98">
        <v>0</v>
      </c>
      <c r="AQ12" s="98">
        <v>0</v>
      </c>
      <c r="AR12" s="98">
        <v>0</v>
      </c>
      <c r="AS12" s="98">
        <v>0</v>
      </c>
      <c r="AT12" s="98">
        <v>0</v>
      </c>
      <c r="AU12" s="100">
        <f t="shared" si="7"/>
        <v>0</v>
      </c>
      <c r="AV12" s="102"/>
      <c r="AW12" s="104">
        <f>SUM(I12,-S12,-AE12,AK12,AU12)</f>
        <v>0</v>
      </c>
      <c r="AX12" s="104">
        <f>AW12+AX11</f>
        <v>0</v>
      </c>
      <c r="AY12" s="102"/>
      <c r="AZ12" s="104">
        <f>IF($C12&lt;$C$7,0,MAX(-AX12-SUM(AZ$11:AZ11),0))</f>
        <v>0</v>
      </c>
      <c r="BA12" s="104">
        <f>AX12+SUM(AZ$11:AZ12)</f>
        <v>0</v>
      </c>
      <c r="BB12" s="104">
        <f>IF($C12&lt;$C$7,0,-MIN(BA12:BA$367)-SUM(BB$11:BB11))</f>
        <v>0</v>
      </c>
      <c r="BC12" s="104">
        <f t="shared" ref="BC12:BC75" si="11">AZ12+BB12</f>
        <v>0</v>
      </c>
      <c r="BD12" s="33"/>
    </row>
    <row r="13" spans="1:56" x14ac:dyDescent="0.2">
      <c r="B13" s="19"/>
      <c r="C13" s="105">
        <f t="shared" ref="C13:C76" si="12">VALUE(CONCATENATE(1,"/",IF(MONTH(C12)=12,1,MONTH(C12)+1),"/",IF(MONTH(C12)&lt;&gt;12,YEAR(C12),YEAR(C12)+1)))</f>
        <v>38869</v>
      </c>
      <c r="D13" s="97" t="str">
        <f t="shared" ref="D13:D76" si="13">IF(C13&lt;$C$7,"r","p")</f>
        <v>r</v>
      </c>
      <c r="E13" s="98">
        <v>0</v>
      </c>
      <c r="F13" s="98">
        <v>0</v>
      </c>
      <c r="G13" s="98">
        <v>0</v>
      </c>
      <c r="H13" s="98">
        <v>0</v>
      </c>
      <c r="I13" s="100">
        <f t="shared" si="8"/>
        <v>0</v>
      </c>
      <c r="J13" s="101"/>
      <c r="K13" s="98">
        <v>0</v>
      </c>
      <c r="L13" s="98">
        <v>0</v>
      </c>
      <c r="M13" s="98">
        <v>0</v>
      </c>
      <c r="N13" s="98">
        <v>0</v>
      </c>
      <c r="O13" s="98">
        <v>0</v>
      </c>
      <c r="P13" s="98">
        <v>0</v>
      </c>
      <c r="Q13" s="98">
        <v>0</v>
      </c>
      <c r="R13" s="98">
        <v>0</v>
      </c>
      <c r="S13" s="100">
        <f t="shared" ref="S13:S76" si="14">SUM(K13:R13)</f>
        <v>0</v>
      </c>
      <c r="T13" s="102"/>
      <c r="U13" s="98">
        <v>0</v>
      </c>
      <c r="V13" s="98">
        <v>0</v>
      </c>
      <c r="W13" s="98">
        <v>0</v>
      </c>
      <c r="X13" s="98">
        <v>0</v>
      </c>
      <c r="Y13" s="98">
        <v>0</v>
      </c>
      <c r="Z13" s="98">
        <v>0</v>
      </c>
      <c r="AA13" s="98">
        <v>0</v>
      </c>
      <c r="AB13" s="98">
        <v>0</v>
      </c>
      <c r="AC13" s="98">
        <v>0</v>
      </c>
      <c r="AD13" s="98">
        <v>0</v>
      </c>
      <c r="AE13" s="100">
        <f t="shared" si="9"/>
        <v>0</v>
      </c>
      <c r="AF13" s="102"/>
      <c r="AG13" s="98">
        <v>0</v>
      </c>
      <c r="AH13" s="98">
        <v>0</v>
      </c>
      <c r="AI13" s="98">
        <v>0</v>
      </c>
      <c r="AJ13" s="98">
        <v>0</v>
      </c>
      <c r="AK13" s="100">
        <f t="shared" si="10"/>
        <v>0</v>
      </c>
      <c r="AL13" s="102"/>
      <c r="AM13" s="98">
        <v>0</v>
      </c>
      <c r="AN13" s="98">
        <v>0</v>
      </c>
      <c r="AO13" s="98">
        <v>0</v>
      </c>
      <c r="AP13" s="98">
        <v>0</v>
      </c>
      <c r="AQ13" s="98">
        <v>0</v>
      </c>
      <c r="AR13" s="98">
        <v>0</v>
      </c>
      <c r="AS13" s="98">
        <v>0</v>
      </c>
      <c r="AT13" s="98">
        <v>0</v>
      </c>
      <c r="AU13" s="100">
        <f t="shared" si="7"/>
        <v>0</v>
      </c>
      <c r="AV13" s="102"/>
      <c r="AW13" s="104">
        <f t="shared" ref="AW13:AW76" si="15">SUM(I13,-S13,-AE13,AK13,AU13)</f>
        <v>0</v>
      </c>
      <c r="AX13" s="104">
        <f t="shared" ref="AX13:AX76" si="16">AW13+AX12</f>
        <v>0</v>
      </c>
      <c r="AY13" s="102"/>
      <c r="AZ13" s="104">
        <f>IF($C13&lt;$C$7,0,MAX(-AX13-SUM(AZ$11:AZ12),0))</f>
        <v>0</v>
      </c>
      <c r="BA13" s="104">
        <f>AX13+SUM(AZ$11:AZ13)</f>
        <v>0</v>
      </c>
      <c r="BB13" s="104">
        <f>IF($C13&lt;$C$7,0,-MIN(BA13:BA$367)-SUM(BB$11:BB12))</f>
        <v>0</v>
      </c>
      <c r="BC13" s="104">
        <f t="shared" si="11"/>
        <v>0</v>
      </c>
      <c r="BD13" s="33"/>
    </row>
    <row r="14" spans="1:56" x14ac:dyDescent="0.2">
      <c r="B14" s="19"/>
      <c r="C14" s="105">
        <f t="shared" si="12"/>
        <v>38899</v>
      </c>
      <c r="D14" s="97" t="str">
        <f t="shared" si="13"/>
        <v>r</v>
      </c>
      <c r="E14" s="98">
        <v>0</v>
      </c>
      <c r="F14" s="98">
        <v>0</v>
      </c>
      <c r="G14" s="98">
        <v>0</v>
      </c>
      <c r="H14" s="98">
        <v>0</v>
      </c>
      <c r="I14" s="100">
        <f t="shared" si="8"/>
        <v>0</v>
      </c>
      <c r="J14" s="101"/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100">
        <f t="shared" si="14"/>
        <v>0</v>
      </c>
      <c r="T14" s="102"/>
      <c r="U14" s="98">
        <v>0</v>
      </c>
      <c r="V14" s="98">
        <v>0</v>
      </c>
      <c r="W14" s="98">
        <v>0</v>
      </c>
      <c r="X14" s="98">
        <v>0</v>
      </c>
      <c r="Y14" s="98">
        <v>0</v>
      </c>
      <c r="Z14" s="98">
        <v>0</v>
      </c>
      <c r="AA14" s="98">
        <v>0</v>
      </c>
      <c r="AB14" s="98">
        <v>0</v>
      </c>
      <c r="AC14" s="98">
        <v>0</v>
      </c>
      <c r="AD14" s="98">
        <v>0</v>
      </c>
      <c r="AE14" s="100">
        <f t="shared" si="9"/>
        <v>0</v>
      </c>
      <c r="AF14" s="102"/>
      <c r="AG14" s="98">
        <v>0</v>
      </c>
      <c r="AH14" s="98">
        <v>0</v>
      </c>
      <c r="AI14" s="98">
        <v>0</v>
      </c>
      <c r="AJ14" s="98">
        <v>0</v>
      </c>
      <c r="AK14" s="100">
        <f t="shared" si="10"/>
        <v>0</v>
      </c>
      <c r="AL14" s="102"/>
      <c r="AM14" s="98">
        <v>0</v>
      </c>
      <c r="AN14" s="98">
        <v>0</v>
      </c>
      <c r="AO14" s="98">
        <v>0</v>
      </c>
      <c r="AP14" s="98">
        <v>0</v>
      </c>
      <c r="AQ14" s="98">
        <v>0</v>
      </c>
      <c r="AR14" s="98">
        <v>0</v>
      </c>
      <c r="AS14" s="98">
        <v>0</v>
      </c>
      <c r="AT14" s="98">
        <v>0</v>
      </c>
      <c r="AU14" s="100">
        <f t="shared" si="7"/>
        <v>0</v>
      </c>
      <c r="AV14" s="102"/>
      <c r="AW14" s="104">
        <f t="shared" si="15"/>
        <v>0</v>
      </c>
      <c r="AX14" s="104">
        <f t="shared" si="16"/>
        <v>0</v>
      </c>
      <c r="AY14" s="102"/>
      <c r="AZ14" s="104">
        <f>IF($C14&lt;$C$7,0,MAX(-AX14-SUM(AZ$11:AZ13),0))</f>
        <v>0</v>
      </c>
      <c r="BA14" s="104">
        <f>AX14+SUM(AZ$11:AZ14)</f>
        <v>0</v>
      </c>
      <c r="BB14" s="104">
        <f>IF($C14&lt;$C$7,0,-MIN(BA14:BA$367)-SUM(BB$11:BB13))</f>
        <v>0</v>
      </c>
      <c r="BC14" s="104">
        <f t="shared" si="11"/>
        <v>0</v>
      </c>
      <c r="BD14" s="33"/>
    </row>
    <row r="15" spans="1:56" x14ac:dyDescent="0.2">
      <c r="B15" s="19"/>
      <c r="C15" s="105">
        <f t="shared" si="12"/>
        <v>38930</v>
      </c>
      <c r="D15" s="97" t="str">
        <f t="shared" si="13"/>
        <v>r</v>
      </c>
      <c r="E15" s="98">
        <v>0</v>
      </c>
      <c r="F15" s="98">
        <v>0</v>
      </c>
      <c r="G15" s="98">
        <v>0</v>
      </c>
      <c r="H15" s="98">
        <v>0</v>
      </c>
      <c r="I15" s="100">
        <f t="shared" si="8"/>
        <v>0</v>
      </c>
      <c r="J15" s="101"/>
      <c r="K15" s="98">
        <v>0</v>
      </c>
      <c r="L15" s="98">
        <v>0</v>
      </c>
      <c r="M15" s="98">
        <v>0</v>
      </c>
      <c r="N15" s="98">
        <v>0</v>
      </c>
      <c r="O15" s="98">
        <v>0</v>
      </c>
      <c r="P15" s="98">
        <v>0</v>
      </c>
      <c r="Q15" s="98">
        <v>0</v>
      </c>
      <c r="R15" s="98">
        <v>0</v>
      </c>
      <c r="S15" s="100">
        <f t="shared" si="14"/>
        <v>0</v>
      </c>
      <c r="T15" s="102"/>
      <c r="U15" s="98">
        <v>0</v>
      </c>
      <c r="V15" s="98">
        <v>0</v>
      </c>
      <c r="W15" s="98">
        <v>0</v>
      </c>
      <c r="X15" s="98">
        <v>0</v>
      </c>
      <c r="Y15" s="98">
        <v>0</v>
      </c>
      <c r="Z15" s="98">
        <v>0</v>
      </c>
      <c r="AA15" s="98">
        <v>0</v>
      </c>
      <c r="AB15" s="98">
        <v>0</v>
      </c>
      <c r="AC15" s="98">
        <v>0</v>
      </c>
      <c r="AD15" s="98">
        <v>0</v>
      </c>
      <c r="AE15" s="100">
        <f t="shared" si="9"/>
        <v>0</v>
      </c>
      <c r="AF15" s="102"/>
      <c r="AG15" s="98">
        <v>0</v>
      </c>
      <c r="AH15" s="98">
        <v>0</v>
      </c>
      <c r="AI15" s="98">
        <v>0</v>
      </c>
      <c r="AJ15" s="98">
        <v>0</v>
      </c>
      <c r="AK15" s="100">
        <f t="shared" si="10"/>
        <v>0</v>
      </c>
      <c r="AL15" s="102"/>
      <c r="AM15" s="98">
        <v>0</v>
      </c>
      <c r="AN15" s="98">
        <v>0</v>
      </c>
      <c r="AO15" s="98">
        <v>0</v>
      </c>
      <c r="AP15" s="98">
        <v>0</v>
      </c>
      <c r="AQ15" s="98">
        <v>0</v>
      </c>
      <c r="AR15" s="98">
        <v>0</v>
      </c>
      <c r="AS15" s="98">
        <v>0</v>
      </c>
      <c r="AT15" s="98">
        <v>0</v>
      </c>
      <c r="AU15" s="100">
        <f t="shared" si="7"/>
        <v>0</v>
      </c>
      <c r="AV15" s="102"/>
      <c r="AW15" s="104">
        <f t="shared" si="15"/>
        <v>0</v>
      </c>
      <c r="AX15" s="104">
        <f t="shared" si="16"/>
        <v>0</v>
      </c>
      <c r="AY15" s="102"/>
      <c r="AZ15" s="104">
        <f>IF($C15&lt;$C$7,0,MAX(-AX15-SUM(AZ$11:AZ14),0))</f>
        <v>0</v>
      </c>
      <c r="BA15" s="104">
        <f>AX15+SUM(AZ$11:AZ15)</f>
        <v>0</v>
      </c>
      <c r="BB15" s="104">
        <f>IF($C15&lt;$C$7,0,-MIN(BA15:BA$367)-SUM(BB$11:BB14))</f>
        <v>0</v>
      </c>
      <c r="BC15" s="104">
        <f t="shared" si="11"/>
        <v>0</v>
      </c>
      <c r="BD15" s="33"/>
    </row>
    <row r="16" spans="1:56" x14ac:dyDescent="0.2">
      <c r="B16" s="19"/>
      <c r="C16" s="105">
        <f t="shared" si="12"/>
        <v>38961</v>
      </c>
      <c r="D16" s="97" t="str">
        <f t="shared" si="13"/>
        <v>r</v>
      </c>
      <c r="E16" s="98">
        <v>0</v>
      </c>
      <c r="F16" s="98">
        <v>0</v>
      </c>
      <c r="G16" s="98">
        <v>0</v>
      </c>
      <c r="H16" s="98">
        <v>0</v>
      </c>
      <c r="I16" s="100">
        <f t="shared" si="8"/>
        <v>0</v>
      </c>
      <c r="J16" s="101"/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100">
        <f t="shared" si="14"/>
        <v>0</v>
      </c>
      <c r="T16" s="102"/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0</v>
      </c>
      <c r="AC16" s="98">
        <v>0</v>
      </c>
      <c r="AD16" s="98">
        <v>0</v>
      </c>
      <c r="AE16" s="100">
        <f t="shared" si="9"/>
        <v>0</v>
      </c>
      <c r="AF16" s="102"/>
      <c r="AG16" s="98">
        <v>0</v>
      </c>
      <c r="AH16" s="98">
        <v>0</v>
      </c>
      <c r="AI16" s="98">
        <v>0</v>
      </c>
      <c r="AJ16" s="98">
        <v>0</v>
      </c>
      <c r="AK16" s="100">
        <f t="shared" si="10"/>
        <v>0</v>
      </c>
      <c r="AL16" s="102"/>
      <c r="AM16" s="98">
        <v>0</v>
      </c>
      <c r="AN16" s="98">
        <v>0</v>
      </c>
      <c r="AO16" s="98">
        <v>0</v>
      </c>
      <c r="AP16" s="98">
        <v>0</v>
      </c>
      <c r="AQ16" s="98">
        <v>0</v>
      </c>
      <c r="AR16" s="98">
        <v>0</v>
      </c>
      <c r="AS16" s="98">
        <v>0</v>
      </c>
      <c r="AT16" s="98">
        <v>0</v>
      </c>
      <c r="AU16" s="100">
        <f t="shared" si="7"/>
        <v>0</v>
      </c>
      <c r="AV16" s="102"/>
      <c r="AW16" s="104">
        <f t="shared" si="15"/>
        <v>0</v>
      </c>
      <c r="AX16" s="104">
        <f t="shared" si="16"/>
        <v>0</v>
      </c>
      <c r="AY16" s="102"/>
      <c r="AZ16" s="104">
        <f>IF($C16&lt;$C$7,0,MAX(-AX16-SUM(AZ$11:AZ15),0))</f>
        <v>0</v>
      </c>
      <c r="BA16" s="104">
        <f>AX16+SUM(AZ$11:AZ16)</f>
        <v>0</v>
      </c>
      <c r="BB16" s="104">
        <f>IF($C16&lt;$C$7,0,-MIN(BA16:BA$367)-SUM(BB$11:BB15))</f>
        <v>0</v>
      </c>
      <c r="BC16" s="104">
        <f t="shared" si="11"/>
        <v>0</v>
      </c>
      <c r="BD16" s="33"/>
    </row>
    <row r="17" spans="2:56" x14ac:dyDescent="0.2">
      <c r="B17" s="19"/>
      <c r="C17" s="105">
        <f t="shared" si="12"/>
        <v>38991</v>
      </c>
      <c r="D17" s="97" t="str">
        <f t="shared" si="13"/>
        <v>r</v>
      </c>
      <c r="E17" s="98">
        <v>0</v>
      </c>
      <c r="F17" s="98">
        <v>0</v>
      </c>
      <c r="G17" s="98">
        <v>0</v>
      </c>
      <c r="H17" s="98">
        <v>0</v>
      </c>
      <c r="I17" s="100">
        <f t="shared" si="8"/>
        <v>0</v>
      </c>
      <c r="J17" s="101"/>
      <c r="K17" s="98">
        <v>0</v>
      </c>
      <c r="L17" s="98">
        <v>0</v>
      </c>
      <c r="M17" s="98">
        <v>0</v>
      </c>
      <c r="N17" s="98">
        <v>0</v>
      </c>
      <c r="O17" s="98">
        <v>0</v>
      </c>
      <c r="P17" s="98">
        <v>0</v>
      </c>
      <c r="Q17" s="98">
        <v>0</v>
      </c>
      <c r="R17" s="98">
        <v>0</v>
      </c>
      <c r="S17" s="100">
        <f t="shared" si="14"/>
        <v>0</v>
      </c>
      <c r="T17" s="102"/>
      <c r="U17" s="98">
        <v>0</v>
      </c>
      <c r="V17" s="98">
        <v>0</v>
      </c>
      <c r="W17" s="98">
        <v>0</v>
      </c>
      <c r="X17" s="98">
        <v>0</v>
      </c>
      <c r="Y17" s="98">
        <v>0</v>
      </c>
      <c r="Z17" s="98">
        <v>0</v>
      </c>
      <c r="AA17" s="98">
        <v>0</v>
      </c>
      <c r="AB17" s="98">
        <v>0</v>
      </c>
      <c r="AC17" s="98">
        <v>0</v>
      </c>
      <c r="AD17" s="98">
        <v>0</v>
      </c>
      <c r="AE17" s="100">
        <f t="shared" si="9"/>
        <v>0</v>
      </c>
      <c r="AF17" s="102"/>
      <c r="AG17" s="98">
        <v>0</v>
      </c>
      <c r="AH17" s="98">
        <v>0</v>
      </c>
      <c r="AI17" s="98">
        <v>0</v>
      </c>
      <c r="AJ17" s="98">
        <v>0</v>
      </c>
      <c r="AK17" s="100">
        <f t="shared" si="10"/>
        <v>0</v>
      </c>
      <c r="AL17" s="102"/>
      <c r="AM17" s="98">
        <v>0</v>
      </c>
      <c r="AN17" s="98">
        <v>0</v>
      </c>
      <c r="AO17" s="98">
        <v>0</v>
      </c>
      <c r="AP17" s="98">
        <v>0</v>
      </c>
      <c r="AQ17" s="98">
        <v>0</v>
      </c>
      <c r="AR17" s="98">
        <v>0</v>
      </c>
      <c r="AS17" s="98">
        <v>0</v>
      </c>
      <c r="AT17" s="98">
        <v>0</v>
      </c>
      <c r="AU17" s="100">
        <f t="shared" si="7"/>
        <v>0</v>
      </c>
      <c r="AV17" s="102"/>
      <c r="AW17" s="104">
        <f t="shared" si="15"/>
        <v>0</v>
      </c>
      <c r="AX17" s="104">
        <f t="shared" si="16"/>
        <v>0</v>
      </c>
      <c r="AY17" s="102"/>
      <c r="AZ17" s="104">
        <f>IF($C17&lt;$C$7,0,MAX(-AX17-SUM(AZ$11:AZ16),0))</f>
        <v>0</v>
      </c>
      <c r="BA17" s="104">
        <f>AX17+SUM(AZ$11:AZ17)</f>
        <v>0</v>
      </c>
      <c r="BB17" s="104">
        <f>IF($C17&lt;$C$7,0,-MIN(BA17:BA$367)-SUM(BB$11:BB16))</f>
        <v>0</v>
      </c>
      <c r="BC17" s="104">
        <f t="shared" si="11"/>
        <v>0</v>
      </c>
      <c r="BD17" s="33"/>
    </row>
    <row r="18" spans="2:56" x14ac:dyDescent="0.2">
      <c r="B18" s="19"/>
      <c r="C18" s="105">
        <f t="shared" si="12"/>
        <v>39022</v>
      </c>
      <c r="D18" s="97" t="str">
        <f t="shared" si="13"/>
        <v>r</v>
      </c>
      <c r="E18" s="98">
        <v>0</v>
      </c>
      <c r="F18" s="98">
        <v>0</v>
      </c>
      <c r="G18" s="98">
        <v>0</v>
      </c>
      <c r="H18" s="98">
        <v>0</v>
      </c>
      <c r="I18" s="100">
        <f t="shared" si="8"/>
        <v>0</v>
      </c>
      <c r="J18" s="101"/>
      <c r="K18" s="98">
        <v>0</v>
      </c>
      <c r="L18" s="98">
        <v>0</v>
      </c>
      <c r="M18" s="98">
        <v>0</v>
      </c>
      <c r="N18" s="98">
        <v>0</v>
      </c>
      <c r="O18" s="98">
        <v>0</v>
      </c>
      <c r="P18" s="98">
        <v>0</v>
      </c>
      <c r="Q18" s="98">
        <v>0</v>
      </c>
      <c r="R18" s="98">
        <v>0</v>
      </c>
      <c r="S18" s="100">
        <f t="shared" si="14"/>
        <v>0</v>
      </c>
      <c r="T18" s="102"/>
      <c r="U18" s="98">
        <v>0</v>
      </c>
      <c r="V18" s="98">
        <v>0</v>
      </c>
      <c r="W18" s="98">
        <v>0</v>
      </c>
      <c r="X18" s="98">
        <v>0</v>
      </c>
      <c r="Y18" s="98">
        <v>0</v>
      </c>
      <c r="Z18" s="98">
        <v>0</v>
      </c>
      <c r="AA18" s="98">
        <v>0</v>
      </c>
      <c r="AB18" s="98">
        <v>0</v>
      </c>
      <c r="AC18" s="98">
        <v>0</v>
      </c>
      <c r="AD18" s="98">
        <v>0</v>
      </c>
      <c r="AE18" s="100">
        <f t="shared" si="9"/>
        <v>0</v>
      </c>
      <c r="AF18" s="102"/>
      <c r="AG18" s="98">
        <v>0</v>
      </c>
      <c r="AH18" s="98">
        <v>0</v>
      </c>
      <c r="AI18" s="98">
        <v>0</v>
      </c>
      <c r="AJ18" s="98">
        <v>0</v>
      </c>
      <c r="AK18" s="100">
        <f t="shared" si="10"/>
        <v>0</v>
      </c>
      <c r="AL18" s="102"/>
      <c r="AM18" s="98">
        <v>0</v>
      </c>
      <c r="AN18" s="98">
        <v>0</v>
      </c>
      <c r="AO18" s="98">
        <v>0</v>
      </c>
      <c r="AP18" s="98">
        <v>0</v>
      </c>
      <c r="AQ18" s="98">
        <v>0</v>
      </c>
      <c r="AR18" s="98">
        <v>0</v>
      </c>
      <c r="AS18" s="98">
        <v>0</v>
      </c>
      <c r="AT18" s="98">
        <v>0</v>
      </c>
      <c r="AU18" s="100">
        <f t="shared" si="7"/>
        <v>0</v>
      </c>
      <c r="AV18" s="102"/>
      <c r="AW18" s="104">
        <f t="shared" si="15"/>
        <v>0</v>
      </c>
      <c r="AX18" s="104">
        <f t="shared" si="16"/>
        <v>0</v>
      </c>
      <c r="AY18" s="102"/>
      <c r="AZ18" s="104">
        <f>IF($C18&lt;$C$7,0,MAX(-AX18-SUM(AZ$11:AZ17),0))</f>
        <v>0</v>
      </c>
      <c r="BA18" s="104">
        <f>AX18+SUM(AZ$11:AZ18)</f>
        <v>0</v>
      </c>
      <c r="BB18" s="104">
        <f>IF($C18&lt;$C$7,0,-MIN(BA18:BA$367)-SUM(BB$11:BB17))</f>
        <v>0</v>
      </c>
      <c r="BC18" s="104">
        <f t="shared" si="11"/>
        <v>0</v>
      </c>
      <c r="BD18" s="33"/>
    </row>
    <row r="19" spans="2:56" x14ac:dyDescent="0.2">
      <c r="B19" s="19"/>
      <c r="C19" s="105">
        <f t="shared" si="12"/>
        <v>39052</v>
      </c>
      <c r="D19" s="97" t="str">
        <f t="shared" si="13"/>
        <v>r</v>
      </c>
      <c r="E19" s="98">
        <v>0</v>
      </c>
      <c r="F19" s="98">
        <v>0</v>
      </c>
      <c r="G19" s="98">
        <v>0</v>
      </c>
      <c r="H19" s="98">
        <v>0</v>
      </c>
      <c r="I19" s="100">
        <f t="shared" si="8"/>
        <v>0</v>
      </c>
      <c r="J19" s="101"/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0</v>
      </c>
      <c r="S19" s="100">
        <f t="shared" si="14"/>
        <v>0</v>
      </c>
      <c r="T19" s="102"/>
      <c r="U19" s="98">
        <v>0</v>
      </c>
      <c r="V19" s="98">
        <v>0</v>
      </c>
      <c r="W19" s="98">
        <v>0</v>
      </c>
      <c r="X19" s="98">
        <v>0</v>
      </c>
      <c r="Y19" s="98">
        <v>0</v>
      </c>
      <c r="Z19" s="98">
        <v>0</v>
      </c>
      <c r="AA19" s="98">
        <v>0</v>
      </c>
      <c r="AB19" s="98">
        <v>0</v>
      </c>
      <c r="AC19" s="98">
        <v>0</v>
      </c>
      <c r="AD19" s="98">
        <v>0</v>
      </c>
      <c r="AE19" s="100">
        <f t="shared" si="9"/>
        <v>0</v>
      </c>
      <c r="AF19" s="102"/>
      <c r="AG19" s="98">
        <v>0</v>
      </c>
      <c r="AH19" s="98">
        <v>0</v>
      </c>
      <c r="AI19" s="98">
        <v>0</v>
      </c>
      <c r="AJ19" s="98">
        <v>0</v>
      </c>
      <c r="AK19" s="100">
        <f t="shared" si="10"/>
        <v>0</v>
      </c>
      <c r="AL19" s="102"/>
      <c r="AM19" s="98">
        <v>0</v>
      </c>
      <c r="AN19" s="98">
        <v>0</v>
      </c>
      <c r="AO19" s="98">
        <v>0</v>
      </c>
      <c r="AP19" s="98">
        <v>0</v>
      </c>
      <c r="AQ19" s="98">
        <v>0</v>
      </c>
      <c r="AR19" s="98">
        <v>0</v>
      </c>
      <c r="AS19" s="98">
        <v>0</v>
      </c>
      <c r="AT19" s="98">
        <v>0</v>
      </c>
      <c r="AU19" s="100">
        <f t="shared" si="7"/>
        <v>0</v>
      </c>
      <c r="AV19" s="102"/>
      <c r="AW19" s="104">
        <f t="shared" si="15"/>
        <v>0</v>
      </c>
      <c r="AX19" s="104">
        <f t="shared" si="16"/>
        <v>0</v>
      </c>
      <c r="AY19" s="102"/>
      <c r="AZ19" s="104">
        <f>IF($C19&lt;$C$7,0,MAX(-AX19-SUM(AZ$11:AZ18),0))</f>
        <v>0</v>
      </c>
      <c r="BA19" s="104">
        <f>AX19+SUM(AZ$11:AZ19)</f>
        <v>0</v>
      </c>
      <c r="BB19" s="104">
        <f>IF($C19&lt;$C$7,0,-MIN(BA19:BA$367)-SUM(BB$11:BB18))</f>
        <v>0</v>
      </c>
      <c r="BC19" s="104">
        <f t="shared" si="11"/>
        <v>0</v>
      </c>
      <c r="BD19" s="33"/>
    </row>
    <row r="20" spans="2:56" x14ac:dyDescent="0.2">
      <c r="B20" s="19"/>
      <c r="C20" s="105">
        <f t="shared" si="12"/>
        <v>39083</v>
      </c>
      <c r="D20" s="97" t="str">
        <f t="shared" si="13"/>
        <v>r</v>
      </c>
      <c r="E20" s="98">
        <v>0</v>
      </c>
      <c r="F20" s="98">
        <v>0</v>
      </c>
      <c r="G20" s="98">
        <v>0</v>
      </c>
      <c r="H20" s="98">
        <v>0</v>
      </c>
      <c r="I20" s="100">
        <f t="shared" si="8"/>
        <v>0</v>
      </c>
      <c r="J20" s="101"/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  <c r="S20" s="100">
        <f t="shared" si="14"/>
        <v>0</v>
      </c>
      <c r="T20" s="102"/>
      <c r="U20" s="98">
        <v>0</v>
      </c>
      <c r="V20" s="98">
        <v>0</v>
      </c>
      <c r="W20" s="98">
        <v>0</v>
      </c>
      <c r="X20" s="98">
        <v>0</v>
      </c>
      <c r="Y20" s="98">
        <v>0</v>
      </c>
      <c r="Z20" s="98">
        <v>0</v>
      </c>
      <c r="AA20" s="98">
        <v>0</v>
      </c>
      <c r="AB20" s="98">
        <v>0</v>
      </c>
      <c r="AC20" s="98">
        <v>0</v>
      </c>
      <c r="AD20" s="98">
        <v>0</v>
      </c>
      <c r="AE20" s="100">
        <f t="shared" si="9"/>
        <v>0</v>
      </c>
      <c r="AF20" s="102"/>
      <c r="AG20" s="98">
        <v>0</v>
      </c>
      <c r="AH20" s="98">
        <v>0</v>
      </c>
      <c r="AI20" s="98">
        <v>0</v>
      </c>
      <c r="AJ20" s="98">
        <v>0</v>
      </c>
      <c r="AK20" s="100">
        <f t="shared" si="10"/>
        <v>0</v>
      </c>
      <c r="AL20" s="102"/>
      <c r="AM20" s="98">
        <v>0</v>
      </c>
      <c r="AN20" s="98">
        <v>0</v>
      </c>
      <c r="AO20" s="98">
        <v>0</v>
      </c>
      <c r="AP20" s="98">
        <v>0</v>
      </c>
      <c r="AQ20" s="98">
        <v>0</v>
      </c>
      <c r="AR20" s="98">
        <v>0</v>
      </c>
      <c r="AS20" s="98">
        <v>0</v>
      </c>
      <c r="AT20" s="98">
        <v>0</v>
      </c>
      <c r="AU20" s="100">
        <f t="shared" si="7"/>
        <v>0</v>
      </c>
      <c r="AV20" s="102"/>
      <c r="AW20" s="104">
        <f t="shared" si="15"/>
        <v>0</v>
      </c>
      <c r="AX20" s="104">
        <f t="shared" si="16"/>
        <v>0</v>
      </c>
      <c r="AY20" s="102"/>
      <c r="AZ20" s="104">
        <f>IF($C20&lt;$C$7,0,MAX(-AX20-SUM(AZ$11:AZ19),0))</f>
        <v>0</v>
      </c>
      <c r="BA20" s="104">
        <f>AX20+SUM(AZ$11:AZ20)</f>
        <v>0</v>
      </c>
      <c r="BB20" s="104">
        <f>IF($C20&lt;$C$7,0,-MIN(BA20:BA$367)-SUM(BB$11:BB19))</f>
        <v>0</v>
      </c>
      <c r="BC20" s="104">
        <f t="shared" si="11"/>
        <v>0</v>
      </c>
      <c r="BD20" s="33"/>
    </row>
    <row r="21" spans="2:56" x14ac:dyDescent="0.2">
      <c r="B21" s="19"/>
      <c r="C21" s="105">
        <f t="shared" si="12"/>
        <v>39114</v>
      </c>
      <c r="D21" s="97" t="str">
        <f t="shared" si="13"/>
        <v>r</v>
      </c>
      <c r="E21" s="98">
        <v>0</v>
      </c>
      <c r="F21" s="98">
        <v>0</v>
      </c>
      <c r="G21" s="98">
        <v>0</v>
      </c>
      <c r="H21" s="98">
        <v>0</v>
      </c>
      <c r="I21" s="100">
        <f t="shared" si="8"/>
        <v>0</v>
      </c>
      <c r="J21" s="101"/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100">
        <f t="shared" si="14"/>
        <v>0</v>
      </c>
      <c r="T21" s="102"/>
      <c r="U21" s="98">
        <v>0</v>
      </c>
      <c r="V21" s="98">
        <v>0</v>
      </c>
      <c r="W21" s="98">
        <v>0</v>
      </c>
      <c r="X21" s="98">
        <v>0</v>
      </c>
      <c r="Y21" s="98">
        <v>0</v>
      </c>
      <c r="Z21" s="98">
        <v>0</v>
      </c>
      <c r="AA21" s="98">
        <v>0</v>
      </c>
      <c r="AB21" s="98">
        <v>0</v>
      </c>
      <c r="AC21" s="98">
        <v>0</v>
      </c>
      <c r="AD21" s="98">
        <v>0</v>
      </c>
      <c r="AE21" s="100">
        <f t="shared" si="9"/>
        <v>0</v>
      </c>
      <c r="AF21" s="102"/>
      <c r="AG21" s="98">
        <v>0</v>
      </c>
      <c r="AH21" s="98">
        <v>0</v>
      </c>
      <c r="AI21" s="98">
        <v>0</v>
      </c>
      <c r="AJ21" s="98">
        <v>0</v>
      </c>
      <c r="AK21" s="100">
        <f t="shared" si="10"/>
        <v>0</v>
      </c>
      <c r="AL21" s="102"/>
      <c r="AM21" s="98">
        <v>0</v>
      </c>
      <c r="AN21" s="98">
        <v>0</v>
      </c>
      <c r="AO21" s="98">
        <v>0</v>
      </c>
      <c r="AP21" s="98">
        <v>0</v>
      </c>
      <c r="AQ21" s="98">
        <v>0</v>
      </c>
      <c r="AR21" s="98">
        <v>0</v>
      </c>
      <c r="AS21" s="98">
        <v>0</v>
      </c>
      <c r="AT21" s="98">
        <v>0</v>
      </c>
      <c r="AU21" s="100">
        <f t="shared" si="7"/>
        <v>0</v>
      </c>
      <c r="AV21" s="102"/>
      <c r="AW21" s="104">
        <f t="shared" si="15"/>
        <v>0</v>
      </c>
      <c r="AX21" s="104">
        <f t="shared" si="16"/>
        <v>0</v>
      </c>
      <c r="AY21" s="102"/>
      <c r="AZ21" s="104">
        <f>IF($C21&lt;$C$7,0,MAX(-AX21-SUM(AZ$11:AZ20),0))</f>
        <v>0</v>
      </c>
      <c r="BA21" s="104">
        <f>AX21+SUM(AZ$11:AZ21)</f>
        <v>0</v>
      </c>
      <c r="BB21" s="104">
        <f>IF($C21&lt;$C$7,0,-MIN(BA21:BA$367)-SUM(BB$11:BB20))</f>
        <v>0</v>
      </c>
      <c r="BC21" s="104">
        <f t="shared" si="11"/>
        <v>0</v>
      </c>
      <c r="BD21" s="33"/>
    </row>
    <row r="22" spans="2:56" x14ac:dyDescent="0.2">
      <c r="B22" s="19"/>
      <c r="C22" s="105">
        <f t="shared" si="12"/>
        <v>39142</v>
      </c>
      <c r="D22" s="97" t="str">
        <f t="shared" si="13"/>
        <v>r</v>
      </c>
      <c r="E22" s="98">
        <v>0</v>
      </c>
      <c r="F22" s="98">
        <v>0</v>
      </c>
      <c r="G22" s="98">
        <v>0</v>
      </c>
      <c r="H22" s="98">
        <v>0</v>
      </c>
      <c r="I22" s="100">
        <f t="shared" si="8"/>
        <v>0</v>
      </c>
      <c r="J22" s="101"/>
      <c r="K22" s="98">
        <v>0</v>
      </c>
      <c r="L22" s="98">
        <v>0</v>
      </c>
      <c r="M22" s="98">
        <v>0</v>
      </c>
      <c r="N22" s="98">
        <v>0</v>
      </c>
      <c r="O22" s="98">
        <v>0</v>
      </c>
      <c r="P22" s="98">
        <v>0</v>
      </c>
      <c r="Q22" s="98">
        <v>0</v>
      </c>
      <c r="R22" s="98">
        <v>0</v>
      </c>
      <c r="S22" s="100">
        <f t="shared" si="14"/>
        <v>0</v>
      </c>
      <c r="T22" s="102"/>
      <c r="U22" s="98">
        <v>0</v>
      </c>
      <c r="V22" s="98">
        <v>0</v>
      </c>
      <c r="W22" s="98">
        <v>0</v>
      </c>
      <c r="X22" s="98">
        <v>0</v>
      </c>
      <c r="Y22" s="98">
        <v>0</v>
      </c>
      <c r="Z22" s="98">
        <v>0</v>
      </c>
      <c r="AA22" s="98">
        <v>0</v>
      </c>
      <c r="AB22" s="98">
        <v>0</v>
      </c>
      <c r="AC22" s="98">
        <v>0</v>
      </c>
      <c r="AD22" s="98">
        <v>0</v>
      </c>
      <c r="AE22" s="100">
        <f t="shared" si="9"/>
        <v>0</v>
      </c>
      <c r="AF22" s="102"/>
      <c r="AG22" s="98">
        <v>0</v>
      </c>
      <c r="AH22" s="98">
        <v>0</v>
      </c>
      <c r="AI22" s="98">
        <v>0</v>
      </c>
      <c r="AJ22" s="98">
        <v>0</v>
      </c>
      <c r="AK22" s="100">
        <f t="shared" si="10"/>
        <v>0</v>
      </c>
      <c r="AL22" s="102"/>
      <c r="AM22" s="98">
        <v>0</v>
      </c>
      <c r="AN22" s="98">
        <v>0</v>
      </c>
      <c r="AO22" s="98">
        <v>0</v>
      </c>
      <c r="AP22" s="98">
        <v>0</v>
      </c>
      <c r="AQ22" s="98">
        <v>0</v>
      </c>
      <c r="AR22" s="98">
        <v>0</v>
      </c>
      <c r="AS22" s="98">
        <v>0</v>
      </c>
      <c r="AT22" s="98">
        <v>0</v>
      </c>
      <c r="AU22" s="100">
        <f t="shared" si="7"/>
        <v>0</v>
      </c>
      <c r="AV22" s="102"/>
      <c r="AW22" s="104">
        <f t="shared" si="15"/>
        <v>0</v>
      </c>
      <c r="AX22" s="104">
        <f t="shared" si="16"/>
        <v>0</v>
      </c>
      <c r="AY22" s="102"/>
      <c r="AZ22" s="104">
        <f>IF($C22&lt;$C$7,0,MAX(-AX22-SUM(AZ$11:AZ21),0))</f>
        <v>0</v>
      </c>
      <c r="BA22" s="104">
        <f>AX22+SUM(AZ$11:AZ22)</f>
        <v>0</v>
      </c>
      <c r="BB22" s="104">
        <f>IF($C22&lt;$C$7,0,-MIN(BA22:BA$367)-SUM(BB$11:BB21))</f>
        <v>0</v>
      </c>
      <c r="BC22" s="104">
        <f t="shared" si="11"/>
        <v>0</v>
      </c>
      <c r="BD22" s="33"/>
    </row>
    <row r="23" spans="2:56" x14ac:dyDescent="0.2">
      <c r="B23" s="19"/>
      <c r="C23" s="105">
        <f t="shared" si="12"/>
        <v>39173</v>
      </c>
      <c r="D23" s="97" t="str">
        <f t="shared" si="13"/>
        <v>r</v>
      </c>
      <c r="E23" s="98">
        <v>0</v>
      </c>
      <c r="F23" s="98">
        <v>0</v>
      </c>
      <c r="G23" s="98">
        <v>0</v>
      </c>
      <c r="H23" s="98">
        <v>0</v>
      </c>
      <c r="I23" s="100">
        <f t="shared" si="8"/>
        <v>0</v>
      </c>
      <c r="J23" s="101"/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100">
        <f t="shared" si="14"/>
        <v>0</v>
      </c>
      <c r="T23" s="102"/>
      <c r="U23" s="98">
        <v>0</v>
      </c>
      <c r="V23" s="98">
        <v>0</v>
      </c>
      <c r="W23" s="98">
        <v>0</v>
      </c>
      <c r="X23" s="98">
        <v>0</v>
      </c>
      <c r="Y23" s="98">
        <v>0</v>
      </c>
      <c r="Z23" s="98">
        <v>0</v>
      </c>
      <c r="AA23" s="98">
        <v>0</v>
      </c>
      <c r="AB23" s="98">
        <v>0</v>
      </c>
      <c r="AC23" s="98">
        <v>0</v>
      </c>
      <c r="AD23" s="98">
        <v>0</v>
      </c>
      <c r="AE23" s="100">
        <f t="shared" si="9"/>
        <v>0</v>
      </c>
      <c r="AF23" s="102"/>
      <c r="AG23" s="98">
        <v>0</v>
      </c>
      <c r="AH23" s="98">
        <v>0</v>
      </c>
      <c r="AI23" s="98">
        <v>0</v>
      </c>
      <c r="AJ23" s="98">
        <v>0</v>
      </c>
      <c r="AK23" s="100">
        <f t="shared" si="10"/>
        <v>0</v>
      </c>
      <c r="AL23" s="102"/>
      <c r="AM23" s="98">
        <v>0</v>
      </c>
      <c r="AN23" s="98">
        <v>0</v>
      </c>
      <c r="AO23" s="98">
        <v>0</v>
      </c>
      <c r="AP23" s="98">
        <v>0</v>
      </c>
      <c r="AQ23" s="98">
        <v>0</v>
      </c>
      <c r="AR23" s="98">
        <v>0</v>
      </c>
      <c r="AS23" s="98">
        <v>0</v>
      </c>
      <c r="AT23" s="98">
        <v>0</v>
      </c>
      <c r="AU23" s="100">
        <f t="shared" si="7"/>
        <v>0</v>
      </c>
      <c r="AV23" s="102"/>
      <c r="AW23" s="104">
        <f t="shared" si="15"/>
        <v>0</v>
      </c>
      <c r="AX23" s="104">
        <f t="shared" si="16"/>
        <v>0</v>
      </c>
      <c r="AY23" s="102"/>
      <c r="AZ23" s="104">
        <f>IF($C23&lt;$C$7,0,MAX(-AX23-SUM(AZ$11:AZ22),0))</f>
        <v>0</v>
      </c>
      <c r="BA23" s="104">
        <f>AX23+SUM(AZ$11:AZ23)</f>
        <v>0</v>
      </c>
      <c r="BB23" s="104">
        <f>IF($C23&lt;$C$7,0,-MIN(BA23:BA$367)-SUM(BB$11:BB22))</f>
        <v>0</v>
      </c>
      <c r="BC23" s="104">
        <f t="shared" si="11"/>
        <v>0</v>
      </c>
      <c r="BD23" s="33"/>
    </row>
    <row r="24" spans="2:56" x14ac:dyDescent="0.2">
      <c r="B24" s="19"/>
      <c r="C24" s="105">
        <f t="shared" si="12"/>
        <v>39203</v>
      </c>
      <c r="D24" s="97" t="str">
        <f t="shared" si="13"/>
        <v>r</v>
      </c>
      <c r="E24" s="98">
        <v>0</v>
      </c>
      <c r="F24" s="98">
        <v>0</v>
      </c>
      <c r="G24" s="98">
        <v>0</v>
      </c>
      <c r="H24" s="98">
        <v>0</v>
      </c>
      <c r="I24" s="100">
        <f t="shared" si="8"/>
        <v>0</v>
      </c>
      <c r="J24" s="101"/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100">
        <f t="shared" si="14"/>
        <v>0</v>
      </c>
      <c r="T24" s="102"/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  <c r="AB24" s="98">
        <v>0</v>
      </c>
      <c r="AC24" s="98">
        <v>0</v>
      </c>
      <c r="AD24" s="98">
        <v>0</v>
      </c>
      <c r="AE24" s="100">
        <f t="shared" si="9"/>
        <v>0</v>
      </c>
      <c r="AF24" s="102"/>
      <c r="AG24" s="98">
        <v>0</v>
      </c>
      <c r="AH24" s="98">
        <v>0</v>
      </c>
      <c r="AI24" s="98">
        <v>0</v>
      </c>
      <c r="AJ24" s="98">
        <v>0</v>
      </c>
      <c r="AK24" s="100">
        <f t="shared" si="10"/>
        <v>0</v>
      </c>
      <c r="AL24" s="102"/>
      <c r="AM24" s="98">
        <v>0</v>
      </c>
      <c r="AN24" s="98">
        <v>0</v>
      </c>
      <c r="AO24" s="98">
        <v>0</v>
      </c>
      <c r="AP24" s="98">
        <v>0</v>
      </c>
      <c r="AQ24" s="98">
        <v>0</v>
      </c>
      <c r="AR24" s="98">
        <v>0</v>
      </c>
      <c r="AS24" s="98">
        <v>0</v>
      </c>
      <c r="AT24" s="98">
        <v>0</v>
      </c>
      <c r="AU24" s="100">
        <f t="shared" si="7"/>
        <v>0</v>
      </c>
      <c r="AV24" s="102"/>
      <c r="AW24" s="104">
        <f t="shared" si="15"/>
        <v>0</v>
      </c>
      <c r="AX24" s="104">
        <f t="shared" si="16"/>
        <v>0</v>
      </c>
      <c r="AY24" s="102"/>
      <c r="AZ24" s="104">
        <f>IF($C24&lt;$C$7,0,MAX(-AX24-SUM(AZ$11:AZ23),0))</f>
        <v>0</v>
      </c>
      <c r="BA24" s="104">
        <f>AX24+SUM(AZ$11:AZ24)</f>
        <v>0</v>
      </c>
      <c r="BB24" s="104">
        <f>IF($C24&lt;$C$7,0,-MIN(BA24:BA$367)-SUM(BB$11:BB23))</f>
        <v>0</v>
      </c>
      <c r="BC24" s="104">
        <f t="shared" si="11"/>
        <v>0</v>
      </c>
      <c r="BD24" s="33"/>
    </row>
    <row r="25" spans="2:56" x14ac:dyDescent="0.2">
      <c r="B25" s="19"/>
      <c r="C25" s="105">
        <f t="shared" si="12"/>
        <v>39234</v>
      </c>
      <c r="D25" s="97" t="str">
        <f t="shared" si="13"/>
        <v>r</v>
      </c>
      <c r="E25" s="98">
        <v>0</v>
      </c>
      <c r="F25" s="98">
        <v>0</v>
      </c>
      <c r="G25" s="98">
        <v>0</v>
      </c>
      <c r="H25" s="98">
        <v>0</v>
      </c>
      <c r="I25" s="100">
        <f t="shared" si="8"/>
        <v>0</v>
      </c>
      <c r="J25" s="101"/>
      <c r="K25" s="98">
        <v>0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0</v>
      </c>
      <c r="S25" s="100">
        <f t="shared" si="14"/>
        <v>0</v>
      </c>
      <c r="T25" s="102"/>
      <c r="U25" s="98">
        <v>0</v>
      </c>
      <c r="V25" s="98">
        <v>0</v>
      </c>
      <c r="W25" s="98">
        <v>0</v>
      </c>
      <c r="X25" s="98">
        <v>0</v>
      </c>
      <c r="Y25" s="98">
        <v>0</v>
      </c>
      <c r="Z25" s="98">
        <v>0</v>
      </c>
      <c r="AA25" s="98">
        <v>0</v>
      </c>
      <c r="AB25" s="98">
        <v>0</v>
      </c>
      <c r="AC25" s="98">
        <v>0</v>
      </c>
      <c r="AD25" s="98">
        <v>0</v>
      </c>
      <c r="AE25" s="100">
        <f t="shared" si="9"/>
        <v>0</v>
      </c>
      <c r="AF25" s="102"/>
      <c r="AG25" s="98">
        <v>0</v>
      </c>
      <c r="AH25" s="98">
        <v>0</v>
      </c>
      <c r="AI25" s="98">
        <v>0</v>
      </c>
      <c r="AJ25" s="98">
        <v>0</v>
      </c>
      <c r="AK25" s="100">
        <f t="shared" si="10"/>
        <v>0</v>
      </c>
      <c r="AL25" s="102"/>
      <c r="AM25" s="98">
        <v>0</v>
      </c>
      <c r="AN25" s="98">
        <v>0</v>
      </c>
      <c r="AO25" s="98">
        <v>0</v>
      </c>
      <c r="AP25" s="98">
        <v>0</v>
      </c>
      <c r="AQ25" s="98">
        <v>0</v>
      </c>
      <c r="AR25" s="98">
        <v>0</v>
      </c>
      <c r="AS25" s="98">
        <v>0</v>
      </c>
      <c r="AT25" s="98">
        <v>0</v>
      </c>
      <c r="AU25" s="100">
        <f t="shared" si="7"/>
        <v>0</v>
      </c>
      <c r="AV25" s="102"/>
      <c r="AW25" s="104">
        <f t="shared" si="15"/>
        <v>0</v>
      </c>
      <c r="AX25" s="104">
        <f t="shared" si="16"/>
        <v>0</v>
      </c>
      <c r="AY25" s="102"/>
      <c r="AZ25" s="104">
        <f>IF($C25&lt;$C$7,0,MAX(-AX25-SUM(AZ$11:AZ24),0))</f>
        <v>0</v>
      </c>
      <c r="BA25" s="104">
        <f>AX25+SUM(AZ$11:AZ25)</f>
        <v>0</v>
      </c>
      <c r="BB25" s="104">
        <f>IF($C25&lt;$C$7,0,-MIN(BA25:BA$367)-SUM(BB$11:BB24))</f>
        <v>0</v>
      </c>
      <c r="BC25" s="104">
        <f t="shared" si="11"/>
        <v>0</v>
      </c>
      <c r="BD25" s="33"/>
    </row>
    <row r="26" spans="2:56" x14ac:dyDescent="0.2">
      <c r="B26" s="19"/>
      <c r="C26" s="105">
        <f t="shared" si="12"/>
        <v>39264</v>
      </c>
      <c r="D26" s="97" t="str">
        <f t="shared" si="13"/>
        <v>r</v>
      </c>
      <c r="E26" s="98">
        <v>0</v>
      </c>
      <c r="F26" s="98">
        <v>0</v>
      </c>
      <c r="G26" s="98">
        <v>0</v>
      </c>
      <c r="H26" s="98">
        <v>0</v>
      </c>
      <c r="I26" s="100">
        <f t="shared" si="8"/>
        <v>0</v>
      </c>
      <c r="J26" s="101"/>
      <c r="K26" s="98">
        <v>0</v>
      </c>
      <c r="L26" s="98">
        <v>0</v>
      </c>
      <c r="M26" s="98">
        <v>0</v>
      </c>
      <c r="N26" s="98">
        <v>0</v>
      </c>
      <c r="O26" s="98">
        <v>0</v>
      </c>
      <c r="P26" s="98">
        <v>0</v>
      </c>
      <c r="Q26" s="98">
        <v>0</v>
      </c>
      <c r="R26" s="98">
        <v>0</v>
      </c>
      <c r="S26" s="100">
        <f t="shared" si="14"/>
        <v>0</v>
      </c>
      <c r="T26" s="102"/>
      <c r="U26" s="98">
        <v>0</v>
      </c>
      <c r="V26" s="98">
        <v>0</v>
      </c>
      <c r="W26" s="98">
        <v>0</v>
      </c>
      <c r="X26" s="98">
        <v>0</v>
      </c>
      <c r="Y26" s="98">
        <v>0</v>
      </c>
      <c r="Z26" s="98">
        <v>0</v>
      </c>
      <c r="AA26" s="98">
        <v>0</v>
      </c>
      <c r="AB26" s="98">
        <v>0</v>
      </c>
      <c r="AC26" s="98">
        <v>0</v>
      </c>
      <c r="AD26" s="98">
        <v>0</v>
      </c>
      <c r="AE26" s="100">
        <f t="shared" si="9"/>
        <v>0</v>
      </c>
      <c r="AF26" s="102"/>
      <c r="AG26" s="98">
        <v>0</v>
      </c>
      <c r="AH26" s="98">
        <v>0</v>
      </c>
      <c r="AI26" s="98">
        <v>0</v>
      </c>
      <c r="AJ26" s="98">
        <v>0</v>
      </c>
      <c r="AK26" s="100">
        <f t="shared" si="10"/>
        <v>0</v>
      </c>
      <c r="AL26" s="102"/>
      <c r="AM26" s="98">
        <v>0</v>
      </c>
      <c r="AN26" s="98">
        <v>0</v>
      </c>
      <c r="AO26" s="98">
        <v>0</v>
      </c>
      <c r="AP26" s="98">
        <v>0</v>
      </c>
      <c r="AQ26" s="98">
        <v>0</v>
      </c>
      <c r="AR26" s="98">
        <v>0</v>
      </c>
      <c r="AS26" s="98">
        <v>0</v>
      </c>
      <c r="AT26" s="98">
        <v>0</v>
      </c>
      <c r="AU26" s="100">
        <f t="shared" si="7"/>
        <v>0</v>
      </c>
      <c r="AV26" s="102"/>
      <c r="AW26" s="104">
        <f t="shared" si="15"/>
        <v>0</v>
      </c>
      <c r="AX26" s="104">
        <f t="shared" si="16"/>
        <v>0</v>
      </c>
      <c r="AY26" s="102"/>
      <c r="AZ26" s="104">
        <f>IF($C26&lt;$C$7,0,MAX(-AX26-SUM(AZ$11:AZ25),0))</f>
        <v>0</v>
      </c>
      <c r="BA26" s="104">
        <f>AX26+SUM(AZ$11:AZ26)</f>
        <v>0</v>
      </c>
      <c r="BB26" s="104">
        <f>IF($C26&lt;$C$7,0,-MIN(BA26:BA$367)-SUM(BB$11:BB25))</f>
        <v>0</v>
      </c>
      <c r="BC26" s="104">
        <f t="shared" si="11"/>
        <v>0</v>
      </c>
      <c r="BD26" s="33"/>
    </row>
    <row r="27" spans="2:56" x14ac:dyDescent="0.2">
      <c r="B27" s="19"/>
      <c r="C27" s="105">
        <f t="shared" si="12"/>
        <v>39295</v>
      </c>
      <c r="D27" s="97" t="str">
        <f t="shared" si="13"/>
        <v>r</v>
      </c>
      <c r="E27" s="98">
        <v>0</v>
      </c>
      <c r="F27" s="98">
        <v>0</v>
      </c>
      <c r="G27" s="98">
        <v>0</v>
      </c>
      <c r="H27" s="98">
        <v>0</v>
      </c>
      <c r="I27" s="100">
        <f t="shared" si="8"/>
        <v>0</v>
      </c>
      <c r="J27" s="101"/>
      <c r="K27" s="98">
        <v>0</v>
      </c>
      <c r="L27" s="98">
        <v>0</v>
      </c>
      <c r="M27" s="98">
        <v>0</v>
      </c>
      <c r="N27" s="98">
        <v>0</v>
      </c>
      <c r="O27" s="98">
        <v>0</v>
      </c>
      <c r="P27" s="98">
        <v>0</v>
      </c>
      <c r="Q27" s="98">
        <v>0</v>
      </c>
      <c r="R27" s="98">
        <v>0</v>
      </c>
      <c r="S27" s="100">
        <f t="shared" si="14"/>
        <v>0</v>
      </c>
      <c r="T27" s="102"/>
      <c r="U27" s="98">
        <v>0</v>
      </c>
      <c r="V27" s="98">
        <v>0</v>
      </c>
      <c r="W27" s="98">
        <v>0</v>
      </c>
      <c r="X27" s="98">
        <v>0</v>
      </c>
      <c r="Y27" s="98">
        <v>0</v>
      </c>
      <c r="Z27" s="98">
        <v>0</v>
      </c>
      <c r="AA27" s="98">
        <v>0</v>
      </c>
      <c r="AB27" s="98">
        <v>0</v>
      </c>
      <c r="AC27" s="98">
        <v>0</v>
      </c>
      <c r="AD27" s="98">
        <v>0</v>
      </c>
      <c r="AE27" s="100">
        <f t="shared" si="9"/>
        <v>0</v>
      </c>
      <c r="AF27" s="102"/>
      <c r="AG27" s="98">
        <v>0</v>
      </c>
      <c r="AH27" s="98">
        <v>0</v>
      </c>
      <c r="AI27" s="98">
        <v>0</v>
      </c>
      <c r="AJ27" s="98">
        <v>0</v>
      </c>
      <c r="AK27" s="100">
        <f t="shared" si="10"/>
        <v>0</v>
      </c>
      <c r="AL27" s="102"/>
      <c r="AM27" s="98">
        <v>0</v>
      </c>
      <c r="AN27" s="98">
        <v>0</v>
      </c>
      <c r="AO27" s="98">
        <v>0</v>
      </c>
      <c r="AP27" s="98">
        <v>0</v>
      </c>
      <c r="AQ27" s="98">
        <v>0</v>
      </c>
      <c r="AR27" s="98">
        <v>0</v>
      </c>
      <c r="AS27" s="98">
        <v>0</v>
      </c>
      <c r="AT27" s="98">
        <v>0</v>
      </c>
      <c r="AU27" s="100">
        <f t="shared" si="7"/>
        <v>0</v>
      </c>
      <c r="AV27" s="102"/>
      <c r="AW27" s="104">
        <f t="shared" si="15"/>
        <v>0</v>
      </c>
      <c r="AX27" s="104">
        <f t="shared" si="16"/>
        <v>0</v>
      </c>
      <c r="AY27" s="102"/>
      <c r="AZ27" s="104">
        <f>IF($C27&lt;$C$7,0,MAX(-AX27-SUM(AZ$11:AZ26),0))</f>
        <v>0</v>
      </c>
      <c r="BA27" s="104">
        <f>AX27+SUM(AZ$11:AZ27)</f>
        <v>0</v>
      </c>
      <c r="BB27" s="104">
        <f>IF($C27&lt;$C$7,0,-MIN(BA27:BA$367)-SUM(BB$11:BB26))</f>
        <v>0</v>
      </c>
      <c r="BC27" s="104">
        <f t="shared" si="11"/>
        <v>0</v>
      </c>
      <c r="BD27" s="33"/>
    </row>
    <row r="28" spans="2:56" x14ac:dyDescent="0.2">
      <c r="B28" s="19"/>
      <c r="C28" s="105">
        <f t="shared" si="12"/>
        <v>39326</v>
      </c>
      <c r="D28" s="97" t="str">
        <f t="shared" si="13"/>
        <v>r</v>
      </c>
      <c r="E28" s="98">
        <v>0</v>
      </c>
      <c r="F28" s="98">
        <v>0</v>
      </c>
      <c r="G28" s="98">
        <v>0</v>
      </c>
      <c r="H28" s="98">
        <v>0</v>
      </c>
      <c r="I28" s="100">
        <f t="shared" si="8"/>
        <v>0</v>
      </c>
      <c r="J28" s="101"/>
      <c r="K28" s="98">
        <v>0</v>
      </c>
      <c r="L28" s="98">
        <v>0</v>
      </c>
      <c r="M28" s="98">
        <v>0</v>
      </c>
      <c r="N28" s="98">
        <v>0</v>
      </c>
      <c r="O28" s="98">
        <v>0</v>
      </c>
      <c r="P28" s="98">
        <v>0</v>
      </c>
      <c r="Q28" s="98">
        <v>0</v>
      </c>
      <c r="R28" s="98">
        <v>0</v>
      </c>
      <c r="S28" s="100">
        <f t="shared" si="14"/>
        <v>0</v>
      </c>
      <c r="T28" s="102"/>
      <c r="U28" s="98">
        <v>0</v>
      </c>
      <c r="V28" s="98">
        <v>0</v>
      </c>
      <c r="W28" s="98">
        <v>0</v>
      </c>
      <c r="X28" s="98">
        <v>0</v>
      </c>
      <c r="Y28" s="98">
        <v>0</v>
      </c>
      <c r="Z28" s="98">
        <v>0</v>
      </c>
      <c r="AA28" s="98">
        <v>0</v>
      </c>
      <c r="AB28" s="98">
        <v>0</v>
      </c>
      <c r="AC28" s="98">
        <v>0</v>
      </c>
      <c r="AD28" s="98">
        <v>0</v>
      </c>
      <c r="AE28" s="100">
        <f t="shared" si="9"/>
        <v>0</v>
      </c>
      <c r="AF28" s="102"/>
      <c r="AG28" s="98">
        <v>0</v>
      </c>
      <c r="AH28" s="98">
        <v>0</v>
      </c>
      <c r="AI28" s="98">
        <v>0</v>
      </c>
      <c r="AJ28" s="98">
        <v>0</v>
      </c>
      <c r="AK28" s="100">
        <f t="shared" si="10"/>
        <v>0</v>
      </c>
      <c r="AL28" s="102"/>
      <c r="AM28" s="98">
        <v>0</v>
      </c>
      <c r="AN28" s="98">
        <v>0</v>
      </c>
      <c r="AO28" s="98">
        <v>0</v>
      </c>
      <c r="AP28" s="98">
        <v>0</v>
      </c>
      <c r="AQ28" s="98">
        <v>0</v>
      </c>
      <c r="AR28" s="98">
        <v>0</v>
      </c>
      <c r="AS28" s="98">
        <v>0</v>
      </c>
      <c r="AT28" s="98">
        <v>0</v>
      </c>
      <c r="AU28" s="100">
        <f t="shared" si="7"/>
        <v>0</v>
      </c>
      <c r="AV28" s="102"/>
      <c r="AW28" s="104">
        <f t="shared" si="15"/>
        <v>0</v>
      </c>
      <c r="AX28" s="104">
        <f t="shared" si="16"/>
        <v>0</v>
      </c>
      <c r="AY28" s="102"/>
      <c r="AZ28" s="104">
        <f>IF($C28&lt;$C$7,0,MAX(-AX28-SUM(AZ$11:AZ27),0))</f>
        <v>0</v>
      </c>
      <c r="BA28" s="104">
        <f>AX28+SUM(AZ$11:AZ28)</f>
        <v>0</v>
      </c>
      <c r="BB28" s="104">
        <f>IF($C28&lt;$C$7,0,-MIN(BA28:BA$367)-SUM(BB$11:BB27))</f>
        <v>0</v>
      </c>
      <c r="BC28" s="104">
        <f t="shared" si="11"/>
        <v>0</v>
      </c>
      <c r="BD28" s="33"/>
    </row>
    <row r="29" spans="2:56" x14ac:dyDescent="0.2">
      <c r="B29" s="19"/>
      <c r="C29" s="105">
        <f t="shared" si="12"/>
        <v>39356</v>
      </c>
      <c r="D29" s="97" t="str">
        <f t="shared" si="13"/>
        <v>r</v>
      </c>
      <c r="E29" s="98">
        <v>0</v>
      </c>
      <c r="F29" s="98">
        <v>0</v>
      </c>
      <c r="G29" s="98">
        <v>0</v>
      </c>
      <c r="H29" s="98">
        <v>0</v>
      </c>
      <c r="I29" s="100">
        <f t="shared" si="8"/>
        <v>0</v>
      </c>
      <c r="J29" s="101"/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98">
        <v>0</v>
      </c>
      <c r="S29" s="100">
        <f t="shared" si="14"/>
        <v>0</v>
      </c>
      <c r="T29" s="102"/>
      <c r="U29" s="98">
        <v>0</v>
      </c>
      <c r="V29" s="98">
        <v>0</v>
      </c>
      <c r="W29" s="98">
        <v>0</v>
      </c>
      <c r="X29" s="98">
        <v>0</v>
      </c>
      <c r="Y29" s="98">
        <v>0</v>
      </c>
      <c r="Z29" s="98">
        <v>0</v>
      </c>
      <c r="AA29" s="98">
        <v>0</v>
      </c>
      <c r="AB29" s="98">
        <v>0</v>
      </c>
      <c r="AC29" s="98">
        <v>0</v>
      </c>
      <c r="AD29" s="98">
        <v>0</v>
      </c>
      <c r="AE29" s="100">
        <f t="shared" si="9"/>
        <v>0</v>
      </c>
      <c r="AF29" s="102"/>
      <c r="AG29" s="98">
        <v>0</v>
      </c>
      <c r="AH29" s="98">
        <v>0</v>
      </c>
      <c r="AI29" s="98">
        <v>0</v>
      </c>
      <c r="AJ29" s="98">
        <v>0</v>
      </c>
      <c r="AK29" s="100">
        <f t="shared" si="10"/>
        <v>0</v>
      </c>
      <c r="AL29" s="102"/>
      <c r="AM29" s="98">
        <v>0</v>
      </c>
      <c r="AN29" s="98">
        <v>0</v>
      </c>
      <c r="AO29" s="98">
        <v>0</v>
      </c>
      <c r="AP29" s="98">
        <v>0</v>
      </c>
      <c r="AQ29" s="98">
        <v>0</v>
      </c>
      <c r="AR29" s="98">
        <v>0</v>
      </c>
      <c r="AS29" s="98">
        <v>0</v>
      </c>
      <c r="AT29" s="98">
        <v>0</v>
      </c>
      <c r="AU29" s="100">
        <f t="shared" si="7"/>
        <v>0</v>
      </c>
      <c r="AV29" s="102"/>
      <c r="AW29" s="104">
        <f t="shared" si="15"/>
        <v>0</v>
      </c>
      <c r="AX29" s="104">
        <f t="shared" si="16"/>
        <v>0</v>
      </c>
      <c r="AY29" s="102"/>
      <c r="AZ29" s="104">
        <f>IF($C29&lt;$C$7,0,MAX(-AX29-SUM(AZ$11:AZ28),0))</f>
        <v>0</v>
      </c>
      <c r="BA29" s="104">
        <f>AX29+SUM(AZ$11:AZ29)</f>
        <v>0</v>
      </c>
      <c r="BB29" s="104">
        <f>IF($C29&lt;$C$7,0,-MIN(BA29:BA$367)-SUM(BB$11:BB28))</f>
        <v>0</v>
      </c>
      <c r="BC29" s="104">
        <f t="shared" si="11"/>
        <v>0</v>
      </c>
      <c r="BD29" s="33"/>
    </row>
    <row r="30" spans="2:56" x14ac:dyDescent="0.2">
      <c r="B30" s="19"/>
      <c r="C30" s="105">
        <f t="shared" si="12"/>
        <v>39387</v>
      </c>
      <c r="D30" s="97" t="str">
        <f t="shared" si="13"/>
        <v>r</v>
      </c>
      <c r="E30" s="98">
        <v>0</v>
      </c>
      <c r="F30" s="98">
        <v>0</v>
      </c>
      <c r="G30" s="98">
        <v>0</v>
      </c>
      <c r="H30" s="98">
        <v>0</v>
      </c>
      <c r="I30" s="100">
        <f t="shared" si="8"/>
        <v>0</v>
      </c>
      <c r="J30" s="101"/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8">
        <v>0</v>
      </c>
      <c r="S30" s="100">
        <f t="shared" si="14"/>
        <v>0</v>
      </c>
      <c r="T30" s="102"/>
      <c r="U30" s="98">
        <v>0</v>
      </c>
      <c r="V30" s="98">
        <v>0</v>
      </c>
      <c r="W30" s="98">
        <v>0</v>
      </c>
      <c r="X30" s="98">
        <v>0</v>
      </c>
      <c r="Y30" s="98">
        <v>0</v>
      </c>
      <c r="Z30" s="98">
        <v>0</v>
      </c>
      <c r="AA30" s="98">
        <v>0</v>
      </c>
      <c r="AB30" s="98">
        <v>0</v>
      </c>
      <c r="AC30" s="98">
        <v>0</v>
      </c>
      <c r="AD30" s="98">
        <v>0</v>
      </c>
      <c r="AE30" s="100">
        <f t="shared" si="9"/>
        <v>0</v>
      </c>
      <c r="AF30" s="102"/>
      <c r="AG30" s="98">
        <v>0</v>
      </c>
      <c r="AH30" s="98">
        <v>0</v>
      </c>
      <c r="AI30" s="98">
        <v>0</v>
      </c>
      <c r="AJ30" s="98">
        <v>0</v>
      </c>
      <c r="AK30" s="100">
        <f t="shared" si="10"/>
        <v>0</v>
      </c>
      <c r="AL30" s="102"/>
      <c r="AM30" s="98">
        <v>0</v>
      </c>
      <c r="AN30" s="98">
        <v>0</v>
      </c>
      <c r="AO30" s="98">
        <v>0</v>
      </c>
      <c r="AP30" s="98">
        <v>0</v>
      </c>
      <c r="AQ30" s="98">
        <v>0</v>
      </c>
      <c r="AR30" s="98">
        <v>0</v>
      </c>
      <c r="AS30" s="98">
        <v>0</v>
      </c>
      <c r="AT30" s="98">
        <v>0</v>
      </c>
      <c r="AU30" s="100">
        <f t="shared" si="7"/>
        <v>0</v>
      </c>
      <c r="AV30" s="102"/>
      <c r="AW30" s="104">
        <f t="shared" si="15"/>
        <v>0</v>
      </c>
      <c r="AX30" s="104">
        <f t="shared" si="16"/>
        <v>0</v>
      </c>
      <c r="AY30" s="102"/>
      <c r="AZ30" s="104">
        <f>IF($C30&lt;$C$7,0,MAX(-AX30-SUM(AZ$11:AZ29),0))</f>
        <v>0</v>
      </c>
      <c r="BA30" s="104">
        <f>AX30+SUM(AZ$11:AZ30)</f>
        <v>0</v>
      </c>
      <c r="BB30" s="104">
        <f>IF($C30&lt;$C$7,0,-MIN(BA30:BA$367)-SUM(BB$11:BB29))</f>
        <v>0</v>
      </c>
      <c r="BC30" s="104">
        <f t="shared" si="11"/>
        <v>0</v>
      </c>
      <c r="BD30" s="33"/>
    </row>
    <row r="31" spans="2:56" x14ac:dyDescent="0.2">
      <c r="B31" s="19"/>
      <c r="C31" s="105">
        <f t="shared" si="12"/>
        <v>39417</v>
      </c>
      <c r="D31" s="97" t="str">
        <f t="shared" si="13"/>
        <v>r</v>
      </c>
      <c r="E31" s="98">
        <v>0</v>
      </c>
      <c r="F31" s="98">
        <v>0</v>
      </c>
      <c r="G31" s="98">
        <v>0</v>
      </c>
      <c r="H31" s="98">
        <v>0</v>
      </c>
      <c r="I31" s="100">
        <f t="shared" si="8"/>
        <v>0</v>
      </c>
      <c r="J31" s="101"/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0</v>
      </c>
      <c r="R31" s="98">
        <v>0</v>
      </c>
      <c r="S31" s="100">
        <f t="shared" si="14"/>
        <v>0</v>
      </c>
      <c r="T31" s="102"/>
      <c r="U31" s="98">
        <v>0</v>
      </c>
      <c r="V31" s="98">
        <v>0</v>
      </c>
      <c r="W31" s="98">
        <v>0</v>
      </c>
      <c r="X31" s="98">
        <v>0</v>
      </c>
      <c r="Y31" s="98">
        <v>0</v>
      </c>
      <c r="Z31" s="98">
        <v>0</v>
      </c>
      <c r="AA31" s="98">
        <v>0</v>
      </c>
      <c r="AB31" s="98">
        <v>0</v>
      </c>
      <c r="AC31" s="98">
        <v>0</v>
      </c>
      <c r="AD31" s="98">
        <v>0</v>
      </c>
      <c r="AE31" s="100">
        <f t="shared" si="9"/>
        <v>0</v>
      </c>
      <c r="AF31" s="102"/>
      <c r="AG31" s="98">
        <v>0</v>
      </c>
      <c r="AH31" s="98">
        <v>0</v>
      </c>
      <c r="AI31" s="98">
        <v>0</v>
      </c>
      <c r="AJ31" s="98">
        <v>0</v>
      </c>
      <c r="AK31" s="100">
        <f t="shared" si="10"/>
        <v>0</v>
      </c>
      <c r="AL31" s="102"/>
      <c r="AM31" s="98">
        <v>0</v>
      </c>
      <c r="AN31" s="98">
        <v>0</v>
      </c>
      <c r="AO31" s="98">
        <v>0</v>
      </c>
      <c r="AP31" s="98">
        <v>0</v>
      </c>
      <c r="AQ31" s="98">
        <v>0</v>
      </c>
      <c r="AR31" s="98">
        <v>0</v>
      </c>
      <c r="AS31" s="98">
        <v>0</v>
      </c>
      <c r="AT31" s="98">
        <v>0</v>
      </c>
      <c r="AU31" s="100">
        <f t="shared" si="7"/>
        <v>0</v>
      </c>
      <c r="AV31" s="102"/>
      <c r="AW31" s="104">
        <f t="shared" si="15"/>
        <v>0</v>
      </c>
      <c r="AX31" s="104">
        <f t="shared" si="16"/>
        <v>0</v>
      </c>
      <c r="AY31" s="102"/>
      <c r="AZ31" s="104">
        <f>IF($C31&lt;$C$7,0,MAX(-AX31-SUM(AZ$11:AZ30),0))</f>
        <v>0</v>
      </c>
      <c r="BA31" s="104">
        <f>AX31+SUM(AZ$11:AZ31)</f>
        <v>0</v>
      </c>
      <c r="BB31" s="104">
        <f>IF($C31&lt;$C$7,0,-MIN(BA31:BA$367)-SUM(BB$11:BB30))</f>
        <v>0</v>
      </c>
      <c r="BC31" s="104">
        <f t="shared" si="11"/>
        <v>0</v>
      </c>
      <c r="BD31" s="33"/>
    </row>
    <row r="32" spans="2:56" x14ac:dyDescent="0.2">
      <c r="B32" s="19"/>
      <c r="C32" s="105">
        <f t="shared" si="12"/>
        <v>39448</v>
      </c>
      <c r="D32" s="97" t="str">
        <f t="shared" si="13"/>
        <v>r</v>
      </c>
      <c r="E32" s="98">
        <v>0</v>
      </c>
      <c r="F32" s="98">
        <v>0</v>
      </c>
      <c r="G32" s="98">
        <v>0</v>
      </c>
      <c r="H32" s="98">
        <v>0</v>
      </c>
      <c r="I32" s="100">
        <f t="shared" si="8"/>
        <v>0</v>
      </c>
      <c r="J32" s="101"/>
      <c r="K32" s="98">
        <v>0</v>
      </c>
      <c r="L32" s="98">
        <v>0</v>
      </c>
      <c r="M32" s="98">
        <v>0</v>
      </c>
      <c r="N32" s="98">
        <v>0</v>
      </c>
      <c r="O32" s="98">
        <v>0</v>
      </c>
      <c r="P32" s="98">
        <v>0</v>
      </c>
      <c r="Q32" s="98">
        <v>0</v>
      </c>
      <c r="R32" s="98">
        <v>0</v>
      </c>
      <c r="S32" s="100">
        <f t="shared" si="14"/>
        <v>0</v>
      </c>
      <c r="T32" s="102"/>
      <c r="U32" s="98">
        <v>0</v>
      </c>
      <c r="V32" s="98">
        <v>0</v>
      </c>
      <c r="W32" s="98">
        <v>0</v>
      </c>
      <c r="X32" s="98">
        <v>0</v>
      </c>
      <c r="Y32" s="98">
        <v>0</v>
      </c>
      <c r="Z32" s="98">
        <v>0</v>
      </c>
      <c r="AA32" s="98">
        <v>0</v>
      </c>
      <c r="AB32" s="98">
        <v>0</v>
      </c>
      <c r="AC32" s="98">
        <v>0</v>
      </c>
      <c r="AD32" s="98">
        <v>0</v>
      </c>
      <c r="AE32" s="100">
        <f t="shared" si="9"/>
        <v>0</v>
      </c>
      <c r="AF32" s="102"/>
      <c r="AG32" s="98">
        <v>0</v>
      </c>
      <c r="AH32" s="98">
        <v>0</v>
      </c>
      <c r="AI32" s="98">
        <v>0</v>
      </c>
      <c r="AJ32" s="98">
        <v>0</v>
      </c>
      <c r="AK32" s="100">
        <f t="shared" si="10"/>
        <v>0</v>
      </c>
      <c r="AL32" s="102"/>
      <c r="AM32" s="98">
        <v>0</v>
      </c>
      <c r="AN32" s="98">
        <v>0</v>
      </c>
      <c r="AO32" s="98">
        <v>0</v>
      </c>
      <c r="AP32" s="98">
        <v>0</v>
      </c>
      <c r="AQ32" s="98">
        <v>0</v>
      </c>
      <c r="AR32" s="98">
        <v>0</v>
      </c>
      <c r="AS32" s="98">
        <v>0</v>
      </c>
      <c r="AT32" s="98">
        <v>0</v>
      </c>
      <c r="AU32" s="100">
        <f t="shared" si="7"/>
        <v>0</v>
      </c>
      <c r="AV32" s="102"/>
      <c r="AW32" s="104">
        <f t="shared" si="15"/>
        <v>0</v>
      </c>
      <c r="AX32" s="104">
        <f t="shared" si="16"/>
        <v>0</v>
      </c>
      <c r="AY32" s="102"/>
      <c r="AZ32" s="104">
        <f>IF($C32&lt;$C$7,0,MAX(-AX32-SUM(AZ$11:AZ31),0))</f>
        <v>0</v>
      </c>
      <c r="BA32" s="104">
        <f>AX32+SUM(AZ$11:AZ32)</f>
        <v>0</v>
      </c>
      <c r="BB32" s="104">
        <f>IF($C32&lt;$C$7,0,-MIN(BA32:BA$367)-SUM(BB$11:BB31))</f>
        <v>0</v>
      </c>
      <c r="BC32" s="104">
        <f t="shared" si="11"/>
        <v>0</v>
      </c>
      <c r="BD32" s="33"/>
    </row>
    <row r="33" spans="2:56" x14ac:dyDescent="0.2">
      <c r="B33" s="19"/>
      <c r="C33" s="105">
        <f t="shared" si="12"/>
        <v>39479</v>
      </c>
      <c r="D33" s="97" t="str">
        <f t="shared" si="13"/>
        <v>r</v>
      </c>
      <c r="E33" s="98">
        <v>0</v>
      </c>
      <c r="F33" s="98">
        <v>0</v>
      </c>
      <c r="G33" s="98">
        <v>0</v>
      </c>
      <c r="H33" s="98">
        <v>0</v>
      </c>
      <c r="I33" s="100">
        <f t="shared" si="8"/>
        <v>0</v>
      </c>
      <c r="J33" s="101"/>
      <c r="K33" s="98">
        <v>0</v>
      </c>
      <c r="L33" s="98">
        <v>0</v>
      </c>
      <c r="M33" s="98">
        <v>0</v>
      </c>
      <c r="N33" s="98">
        <v>0</v>
      </c>
      <c r="O33" s="98">
        <v>0</v>
      </c>
      <c r="P33" s="98">
        <v>0</v>
      </c>
      <c r="Q33" s="98">
        <v>0</v>
      </c>
      <c r="R33" s="98">
        <v>0</v>
      </c>
      <c r="S33" s="100">
        <f t="shared" si="14"/>
        <v>0</v>
      </c>
      <c r="T33" s="102"/>
      <c r="U33" s="98">
        <v>0</v>
      </c>
      <c r="V33" s="98">
        <v>0</v>
      </c>
      <c r="W33" s="98">
        <v>0</v>
      </c>
      <c r="X33" s="98">
        <v>0</v>
      </c>
      <c r="Y33" s="98">
        <v>0</v>
      </c>
      <c r="Z33" s="98">
        <v>0</v>
      </c>
      <c r="AA33" s="98">
        <v>0</v>
      </c>
      <c r="AB33" s="98">
        <v>0</v>
      </c>
      <c r="AC33" s="98">
        <v>0</v>
      </c>
      <c r="AD33" s="98">
        <v>0</v>
      </c>
      <c r="AE33" s="100">
        <f t="shared" si="9"/>
        <v>0</v>
      </c>
      <c r="AF33" s="102"/>
      <c r="AG33" s="98">
        <v>0</v>
      </c>
      <c r="AH33" s="98">
        <v>0</v>
      </c>
      <c r="AI33" s="98">
        <v>0</v>
      </c>
      <c r="AJ33" s="98">
        <v>0</v>
      </c>
      <c r="AK33" s="100">
        <f t="shared" si="10"/>
        <v>0</v>
      </c>
      <c r="AL33" s="102"/>
      <c r="AM33" s="98">
        <v>0</v>
      </c>
      <c r="AN33" s="98">
        <v>0</v>
      </c>
      <c r="AO33" s="98">
        <v>0</v>
      </c>
      <c r="AP33" s="98">
        <v>0</v>
      </c>
      <c r="AQ33" s="98">
        <v>0</v>
      </c>
      <c r="AR33" s="98">
        <v>0</v>
      </c>
      <c r="AS33" s="98">
        <v>0</v>
      </c>
      <c r="AT33" s="98">
        <v>0</v>
      </c>
      <c r="AU33" s="100">
        <f t="shared" si="7"/>
        <v>0</v>
      </c>
      <c r="AV33" s="102"/>
      <c r="AW33" s="104">
        <f t="shared" si="15"/>
        <v>0</v>
      </c>
      <c r="AX33" s="104">
        <f t="shared" si="16"/>
        <v>0</v>
      </c>
      <c r="AY33" s="102"/>
      <c r="AZ33" s="104">
        <f>IF($C33&lt;$C$7,0,MAX(-AX33-SUM(AZ$11:AZ32),0))</f>
        <v>0</v>
      </c>
      <c r="BA33" s="104">
        <f>AX33+SUM(AZ$11:AZ33)</f>
        <v>0</v>
      </c>
      <c r="BB33" s="104">
        <f>IF($C33&lt;$C$7,0,-MIN(BA33:BA$367)-SUM(BB$11:BB32))</f>
        <v>0</v>
      </c>
      <c r="BC33" s="104">
        <f t="shared" si="11"/>
        <v>0</v>
      </c>
      <c r="BD33" s="33"/>
    </row>
    <row r="34" spans="2:56" x14ac:dyDescent="0.2">
      <c r="B34" s="19"/>
      <c r="C34" s="105">
        <f t="shared" si="12"/>
        <v>39508</v>
      </c>
      <c r="D34" s="97" t="str">
        <f t="shared" si="13"/>
        <v>r</v>
      </c>
      <c r="E34" s="98">
        <v>0</v>
      </c>
      <c r="F34" s="98">
        <v>0</v>
      </c>
      <c r="G34" s="98">
        <v>0</v>
      </c>
      <c r="H34" s="98">
        <v>0</v>
      </c>
      <c r="I34" s="100">
        <f t="shared" si="8"/>
        <v>0</v>
      </c>
      <c r="J34" s="101"/>
      <c r="K34" s="98">
        <v>0</v>
      </c>
      <c r="L34" s="98">
        <v>0</v>
      </c>
      <c r="M34" s="98">
        <v>0</v>
      </c>
      <c r="N34" s="98">
        <v>0</v>
      </c>
      <c r="O34" s="98">
        <v>0</v>
      </c>
      <c r="P34" s="98">
        <v>0</v>
      </c>
      <c r="Q34" s="98">
        <v>0</v>
      </c>
      <c r="R34" s="98">
        <v>0</v>
      </c>
      <c r="S34" s="100">
        <f t="shared" si="14"/>
        <v>0</v>
      </c>
      <c r="T34" s="102"/>
      <c r="U34" s="98">
        <v>0</v>
      </c>
      <c r="V34" s="98">
        <v>0</v>
      </c>
      <c r="W34" s="98">
        <v>0</v>
      </c>
      <c r="X34" s="98">
        <v>0</v>
      </c>
      <c r="Y34" s="98">
        <v>0</v>
      </c>
      <c r="Z34" s="98">
        <v>0</v>
      </c>
      <c r="AA34" s="98">
        <v>0</v>
      </c>
      <c r="AB34" s="98">
        <v>0</v>
      </c>
      <c r="AC34" s="98">
        <v>0</v>
      </c>
      <c r="AD34" s="98">
        <v>0</v>
      </c>
      <c r="AE34" s="100">
        <f t="shared" si="9"/>
        <v>0</v>
      </c>
      <c r="AF34" s="102"/>
      <c r="AG34" s="98">
        <v>0</v>
      </c>
      <c r="AH34" s="98">
        <v>0</v>
      </c>
      <c r="AI34" s="98">
        <v>0</v>
      </c>
      <c r="AJ34" s="98">
        <v>0</v>
      </c>
      <c r="AK34" s="100">
        <f t="shared" si="10"/>
        <v>0</v>
      </c>
      <c r="AL34" s="102"/>
      <c r="AM34" s="98">
        <v>0</v>
      </c>
      <c r="AN34" s="98">
        <v>0</v>
      </c>
      <c r="AO34" s="98">
        <v>0</v>
      </c>
      <c r="AP34" s="98">
        <v>0</v>
      </c>
      <c r="AQ34" s="98">
        <v>0</v>
      </c>
      <c r="AR34" s="98">
        <v>0</v>
      </c>
      <c r="AS34" s="98">
        <v>0</v>
      </c>
      <c r="AT34" s="98">
        <v>0</v>
      </c>
      <c r="AU34" s="100">
        <f t="shared" si="7"/>
        <v>0</v>
      </c>
      <c r="AV34" s="102"/>
      <c r="AW34" s="104">
        <f t="shared" si="15"/>
        <v>0</v>
      </c>
      <c r="AX34" s="104">
        <f t="shared" si="16"/>
        <v>0</v>
      </c>
      <c r="AY34" s="102"/>
      <c r="AZ34" s="104">
        <f>IF($C34&lt;$C$7,0,MAX(-AX34-SUM(AZ$11:AZ33),0))</f>
        <v>0</v>
      </c>
      <c r="BA34" s="104">
        <f>AX34+SUM(AZ$11:AZ34)</f>
        <v>0</v>
      </c>
      <c r="BB34" s="104">
        <f>IF($C34&lt;$C$7,0,-MIN(BA34:BA$367)-SUM(BB$11:BB33))</f>
        <v>0</v>
      </c>
      <c r="BC34" s="104">
        <f t="shared" si="11"/>
        <v>0</v>
      </c>
      <c r="BD34" s="33"/>
    </row>
    <row r="35" spans="2:56" x14ac:dyDescent="0.2">
      <c r="B35" s="19"/>
      <c r="C35" s="105">
        <f t="shared" si="12"/>
        <v>39539</v>
      </c>
      <c r="D35" s="97" t="str">
        <f t="shared" si="13"/>
        <v>r</v>
      </c>
      <c r="E35" s="98">
        <v>0</v>
      </c>
      <c r="F35" s="98">
        <v>0</v>
      </c>
      <c r="G35" s="98">
        <v>0</v>
      </c>
      <c r="H35" s="98">
        <v>0</v>
      </c>
      <c r="I35" s="100">
        <f t="shared" si="8"/>
        <v>0</v>
      </c>
      <c r="J35" s="101"/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8">
        <v>0</v>
      </c>
      <c r="Q35" s="98">
        <v>0</v>
      </c>
      <c r="R35" s="98">
        <v>0</v>
      </c>
      <c r="S35" s="100">
        <f t="shared" si="14"/>
        <v>0</v>
      </c>
      <c r="T35" s="102"/>
      <c r="U35" s="98">
        <v>0</v>
      </c>
      <c r="V35" s="98">
        <v>0</v>
      </c>
      <c r="W35" s="98">
        <v>0</v>
      </c>
      <c r="X35" s="98">
        <v>0</v>
      </c>
      <c r="Y35" s="98">
        <v>0</v>
      </c>
      <c r="Z35" s="98">
        <v>0</v>
      </c>
      <c r="AA35" s="98">
        <v>0</v>
      </c>
      <c r="AB35" s="98">
        <v>0</v>
      </c>
      <c r="AC35" s="98">
        <v>0</v>
      </c>
      <c r="AD35" s="98">
        <v>0</v>
      </c>
      <c r="AE35" s="100">
        <f t="shared" si="9"/>
        <v>0</v>
      </c>
      <c r="AF35" s="102"/>
      <c r="AG35" s="98">
        <v>0</v>
      </c>
      <c r="AH35" s="98">
        <v>0</v>
      </c>
      <c r="AI35" s="98">
        <v>0</v>
      </c>
      <c r="AJ35" s="98">
        <v>0</v>
      </c>
      <c r="AK35" s="100">
        <f t="shared" si="10"/>
        <v>0</v>
      </c>
      <c r="AL35" s="102"/>
      <c r="AM35" s="98">
        <v>0</v>
      </c>
      <c r="AN35" s="98">
        <v>0</v>
      </c>
      <c r="AO35" s="98">
        <v>0</v>
      </c>
      <c r="AP35" s="98">
        <v>0</v>
      </c>
      <c r="AQ35" s="98">
        <v>0</v>
      </c>
      <c r="AR35" s="98">
        <v>0</v>
      </c>
      <c r="AS35" s="98">
        <v>0</v>
      </c>
      <c r="AT35" s="98">
        <v>0</v>
      </c>
      <c r="AU35" s="100">
        <f t="shared" si="7"/>
        <v>0</v>
      </c>
      <c r="AV35" s="102"/>
      <c r="AW35" s="104">
        <f t="shared" si="15"/>
        <v>0</v>
      </c>
      <c r="AX35" s="104">
        <f t="shared" si="16"/>
        <v>0</v>
      </c>
      <c r="AY35" s="102"/>
      <c r="AZ35" s="104">
        <f>IF($C35&lt;$C$7,0,MAX(-AX35-SUM(AZ$11:AZ34),0))</f>
        <v>0</v>
      </c>
      <c r="BA35" s="104">
        <f>AX35+SUM(AZ$11:AZ35)</f>
        <v>0</v>
      </c>
      <c r="BB35" s="104">
        <f>IF($C35&lt;$C$7,0,-MIN(BA35:BA$367)-SUM(BB$11:BB34))</f>
        <v>0</v>
      </c>
      <c r="BC35" s="104">
        <f t="shared" si="11"/>
        <v>0</v>
      </c>
      <c r="BD35" s="33"/>
    </row>
    <row r="36" spans="2:56" x14ac:dyDescent="0.2">
      <c r="B36" s="19"/>
      <c r="C36" s="105">
        <f t="shared" si="12"/>
        <v>39569</v>
      </c>
      <c r="D36" s="97" t="str">
        <f t="shared" si="13"/>
        <v>r</v>
      </c>
      <c r="E36" s="98">
        <v>0</v>
      </c>
      <c r="F36" s="98">
        <v>0</v>
      </c>
      <c r="G36" s="98">
        <v>0</v>
      </c>
      <c r="H36" s="98">
        <v>0</v>
      </c>
      <c r="I36" s="100">
        <f t="shared" si="8"/>
        <v>0</v>
      </c>
      <c r="J36" s="101"/>
      <c r="K36" s="98">
        <v>0</v>
      </c>
      <c r="L36" s="98">
        <v>0</v>
      </c>
      <c r="M36" s="98">
        <v>0</v>
      </c>
      <c r="N36" s="98">
        <v>0</v>
      </c>
      <c r="O36" s="98">
        <v>0</v>
      </c>
      <c r="P36" s="98">
        <v>0</v>
      </c>
      <c r="Q36" s="98">
        <v>0</v>
      </c>
      <c r="R36" s="98">
        <v>0</v>
      </c>
      <c r="S36" s="100">
        <f t="shared" si="14"/>
        <v>0</v>
      </c>
      <c r="T36" s="102"/>
      <c r="U36" s="98">
        <v>0</v>
      </c>
      <c r="V36" s="98">
        <v>0</v>
      </c>
      <c r="W36" s="98">
        <v>0</v>
      </c>
      <c r="X36" s="98">
        <v>0</v>
      </c>
      <c r="Y36" s="98">
        <v>0</v>
      </c>
      <c r="Z36" s="98">
        <v>0</v>
      </c>
      <c r="AA36" s="98">
        <v>0</v>
      </c>
      <c r="AB36" s="98">
        <v>0</v>
      </c>
      <c r="AC36" s="98">
        <v>0</v>
      </c>
      <c r="AD36" s="98">
        <v>0</v>
      </c>
      <c r="AE36" s="100">
        <f t="shared" si="9"/>
        <v>0</v>
      </c>
      <c r="AF36" s="102"/>
      <c r="AG36" s="98">
        <v>0</v>
      </c>
      <c r="AH36" s="98">
        <v>0</v>
      </c>
      <c r="AI36" s="98">
        <v>0</v>
      </c>
      <c r="AJ36" s="98">
        <v>0</v>
      </c>
      <c r="AK36" s="100">
        <f t="shared" si="10"/>
        <v>0</v>
      </c>
      <c r="AL36" s="102"/>
      <c r="AM36" s="98">
        <v>0</v>
      </c>
      <c r="AN36" s="98">
        <v>0</v>
      </c>
      <c r="AO36" s="98">
        <v>0</v>
      </c>
      <c r="AP36" s="98">
        <v>0</v>
      </c>
      <c r="AQ36" s="98">
        <v>0</v>
      </c>
      <c r="AR36" s="98">
        <v>0</v>
      </c>
      <c r="AS36" s="98">
        <v>0</v>
      </c>
      <c r="AT36" s="98">
        <v>0</v>
      </c>
      <c r="AU36" s="100">
        <f t="shared" si="7"/>
        <v>0</v>
      </c>
      <c r="AV36" s="102"/>
      <c r="AW36" s="104">
        <f t="shared" si="15"/>
        <v>0</v>
      </c>
      <c r="AX36" s="104">
        <f t="shared" si="16"/>
        <v>0</v>
      </c>
      <c r="AY36" s="102"/>
      <c r="AZ36" s="104">
        <f>IF($C36&lt;$C$7,0,MAX(-AX36-SUM(AZ$11:AZ35),0))</f>
        <v>0</v>
      </c>
      <c r="BA36" s="104">
        <f>AX36+SUM(AZ$11:AZ36)</f>
        <v>0</v>
      </c>
      <c r="BB36" s="104">
        <f>IF($C36&lt;$C$7,0,-MIN(BA36:BA$367)-SUM(BB$11:BB35))</f>
        <v>0</v>
      </c>
      <c r="BC36" s="104">
        <f t="shared" si="11"/>
        <v>0</v>
      </c>
      <c r="BD36" s="33"/>
    </row>
    <row r="37" spans="2:56" x14ac:dyDescent="0.2">
      <c r="B37" s="19"/>
      <c r="C37" s="105">
        <f t="shared" si="12"/>
        <v>39600</v>
      </c>
      <c r="D37" s="97" t="str">
        <f t="shared" si="13"/>
        <v>r</v>
      </c>
      <c r="E37" s="98">
        <v>0</v>
      </c>
      <c r="F37" s="98">
        <v>0</v>
      </c>
      <c r="G37" s="98">
        <v>0</v>
      </c>
      <c r="H37" s="98">
        <v>0</v>
      </c>
      <c r="I37" s="100">
        <f t="shared" si="8"/>
        <v>0</v>
      </c>
      <c r="J37" s="101"/>
      <c r="K37" s="98">
        <v>0</v>
      </c>
      <c r="L37" s="98">
        <v>0</v>
      </c>
      <c r="M37" s="98">
        <v>0</v>
      </c>
      <c r="N37" s="98">
        <v>0</v>
      </c>
      <c r="O37" s="98">
        <v>0</v>
      </c>
      <c r="P37" s="98">
        <v>0</v>
      </c>
      <c r="Q37" s="98">
        <v>0</v>
      </c>
      <c r="R37" s="98">
        <v>0</v>
      </c>
      <c r="S37" s="100">
        <f t="shared" si="14"/>
        <v>0</v>
      </c>
      <c r="T37" s="102"/>
      <c r="U37" s="98">
        <v>0</v>
      </c>
      <c r="V37" s="98">
        <v>0</v>
      </c>
      <c r="W37" s="98">
        <v>0</v>
      </c>
      <c r="X37" s="98">
        <v>0</v>
      </c>
      <c r="Y37" s="98">
        <v>0</v>
      </c>
      <c r="Z37" s="98">
        <v>0</v>
      </c>
      <c r="AA37" s="98">
        <v>0</v>
      </c>
      <c r="AB37" s="98">
        <v>0</v>
      </c>
      <c r="AC37" s="98">
        <v>0</v>
      </c>
      <c r="AD37" s="98">
        <v>0</v>
      </c>
      <c r="AE37" s="100">
        <f t="shared" si="9"/>
        <v>0</v>
      </c>
      <c r="AF37" s="102"/>
      <c r="AG37" s="98">
        <v>0</v>
      </c>
      <c r="AH37" s="98">
        <v>0</v>
      </c>
      <c r="AI37" s="98">
        <v>0</v>
      </c>
      <c r="AJ37" s="98">
        <v>0</v>
      </c>
      <c r="AK37" s="100">
        <f t="shared" si="10"/>
        <v>0</v>
      </c>
      <c r="AL37" s="102"/>
      <c r="AM37" s="98">
        <v>0</v>
      </c>
      <c r="AN37" s="98">
        <v>0</v>
      </c>
      <c r="AO37" s="98">
        <v>0</v>
      </c>
      <c r="AP37" s="98">
        <v>0</v>
      </c>
      <c r="AQ37" s="98">
        <v>0</v>
      </c>
      <c r="AR37" s="98">
        <v>0</v>
      </c>
      <c r="AS37" s="98">
        <v>0</v>
      </c>
      <c r="AT37" s="98">
        <v>0</v>
      </c>
      <c r="AU37" s="100">
        <f t="shared" si="7"/>
        <v>0</v>
      </c>
      <c r="AV37" s="102"/>
      <c r="AW37" s="104">
        <f t="shared" si="15"/>
        <v>0</v>
      </c>
      <c r="AX37" s="104">
        <f t="shared" si="16"/>
        <v>0</v>
      </c>
      <c r="AY37" s="102"/>
      <c r="AZ37" s="104">
        <f>IF($C37&lt;$C$7,0,MAX(-AX37-SUM(AZ$11:AZ36),0))</f>
        <v>0</v>
      </c>
      <c r="BA37" s="104">
        <f>AX37+SUM(AZ$11:AZ37)</f>
        <v>0</v>
      </c>
      <c r="BB37" s="104">
        <f>IF($C37&lt;$C$7,0,-MIN(BA37:BA$367)-SUM(BB$11:BB36))</f>
        <v>0</v>
      </c>
      <c r="BC37" s="104">
        <f t="shared" si="11"/>
        <v>0</v>
      </c>
      <c r="BD37" s="33"/>
    </row>
    <row r="38" spans="2:56" x14ac:dyDescent="0.2">
      <c r="B38" s="19"/>
      <c r="C38" s="105">
        <f t="shared" si="12"/>
        <v>39630</v>
      </c>
      <c r="D38" s="97" t="str">
        <f t="shared" si="13"/>
        <v>r</v>
      </c>
      <c r="E38" s="98">
        <v>0</v>
      </c>
      <c r="F38" s="98">
        <v>0</v>
      </c>
      <c r="G38" s="98">
        <v>0</v>
      </c>
      <c r="H38" s="98">
        <v>0</v>
      </c>
      <c r="I38" s="100">
        <f t="shared" si="8"/>
        <v>0</v>
      </c>
      <c r="J38" s="101"/>
      <c r="K38" s="98">
        <v>0</v>
      </c>
      <c r="L38" s="98">
        <v>0</v>
      </c>
      <c r="M38" s="98">
        <v>0</v>
      </c>
      <c r="N38" s="98">
        <v>0</v>
      </c>
      <c r="O38" s="98">
        <v>0</v>
      </c>
      <c r="P38" s="98">
        <v>0</v>
      </c>
      <c r="Q38" s="98">
        <v>0</v>
      </c>
      <c r="R38" s="98">
        <v>0</v>
      </c>
      <c r="S38" s="100">
        <f t="shared" si="14"/>
        <v>0</v>
      </c>
      <c r="T38" s="102"/>
      <c r="U38" s="98">
        <v>0</v>
      </c>
      <c r="V38" s="98">
        <v>0</v>
      </c>
      <c r="W38" s="98">
        <v>0</v>
      </c>
      <c r="X38" s="98">
        <v>0</v>
      </c>
      <c r="Y38" s="98">
        <v>0</v>
      </c>
      <c r="Z38" s="98">
        <v>0</v>
      </c>
      <c r="AA38" s="98">
        <v>0</v>
      </c>
      <c r="AB38" s="98">
        <v>0</v>
      </c>
      <c r="AC38" s="98">
        <v>0</v>
      </c>
      <c r="AD38" s="98">
        <v>0</v>
      </c>
      <c r="AE38" s="100">
        <f t="shared" si="9"/>
        <v>0</v>
      </c>
      <c r="AF38" s="102"/>
      <c r="AG38" s="98">
        <v>0</v>
      </c>
      <c r="AH38" s="98">
        <v>0</v>
      </c>
      <c r="AI38" s="98">
        <v>0</v>
      </c>
      <c r="AJ38" s="98">
        <v>0</v>
      </c>
      <c r="AK38" s="100">
        <f t="shared" si="10"/>
        <v>0</v>
      </c>
      <c r="AL38" s="102"/>
      <c r="AM38" s="98">
        <v>0</v>
      </c>
      <c r="AN38" s="98">
        <v>0</v>
      </c>
      <c r="AO38" s="98">
        <v>0</v>
      </c>
      <c r="AP38" s="98">
        <v>0</v>
      </c>
      <c r="AQ38" s="98">
        <v>0</v>
      </c>
      <c r="AR38" s="98">
        <v>0</v>
      </c>
      <c r="AS38" s="98">
        <v>0</v>
      </c>
      <c r="AT38" s="98">
        <v>0</v>
      </c>
      <c r="AU38" s="100">
        <f t="shared" si="7"/>
        <v>0</v>
      </c>
      <c r="AV38" s="102"/>
      <c r="AW38" s="104">
        <f t="shared" si="15"/>
        <v>0</v>
      </c>
      <c r="AX38" s="104">
        <f t="shared" si="16"/>
        <v>0</v>
      </c>
      <c r="AY38" s="102"/>
      <c r="AZ38" s="104">
        <f>IF($C38&lt;$C$7,0,MAX(-AX38-SUM(AZ$11:AZ37),0))</f>
        <v>0</v>
      </c>
      <c r="BA38" s="104">
        <f>AX38+SUM(AZ$11:AZ38)</f>
        <v>0</v>
      </c>
      <c r="BB38" s="104">
        <f>IF($C38&lt;$C$7,0,-MIN(BA38:BA$367)-SUM(BB$11:BB37))</f>
        <v>0</v>
      </c>
      <c r="BC38" s="104">
        <f t="shared" si="11"/>
        <v>0</v>
      </c>
      <c r="BD38" s="33"/>
    </row>
    <row r="39" spans="2:56" x14ac:dyDescent="0.2">
      <c r="B39" s="19"/>
      <c r="C39" s="105">
        <f t="shared" si="12"/>
        <v>39661</v>
      </c>
      <c r="D39" s="97" t="str">
        <f t="shared" si="13"/>
        <v>r</v>
      </c>
      <c r="E39" s="98">
        <v>0</v>
      </c>
      <c r="F39" s="98">
        <v>0</v>
      </c>
      <c r="G39" s="98">
        <v>0</v>
      </c>
      <c r="H39" s="98">
        <v>0</v>
      </c>
      <c r="I39" s="100">
        <f t="shared" si="8"/>
        <v>0</v>
      </c>
      <c r="J39" s="101"/>
      <c r="K39" s="98">
        <v>0</v>
      </c>
      <c r="L39" s="98">
        <v>0</v>
      </c>
      <c r="M39" s="98">
        <v>0</v>
      </c>
      <c r="N39" s="98">
        <v>0</v>
      </c>
      <c r="O39" s="98">
        <v>0</v>
      </c>
      <c r="P39" s="98">
        <v>0</v>
      </c>
      <c r="Q39" s="98">
        <v>0</v>
      </c>
      <c r="R39" s="98">
        <v>0</v>
      </c>
      <c r="S39" s="100">
        <f t="shared" si="14"/>
        <v>0</v>
      </c>
      <c r="T39" s="102"/>
      <c r="U39" s="98">
        <v>0</v>
      </c>
      <c r="V39" s="98">
        <v>0</v>
      </c>
      <c r="W39" s="98">
        <v>0</v>
      </c>
      <c r="X39" s="98">
        <v>0</v>
      </c>
      <c r="Y39" s="98">
        <v>0</v>
      </c>
      <c r="Z39" s="98">
        <v>0</v>
      </c>
      <c r="AA39" s="98">
        <v>0</v>
      </c>
      <c r="AB39" s="98">
        <v>0</v>
      </c>
      <c r="AC39" s="98">
        <v>0</v>
      </c>
      <c r="AD39" s="98">
        <v>0</v>
      </c>
      <c r="AE39" s="100">
        <f t="shared" si="9"/>
        <v>0</v>
      </c>
      <c r="AF39" s="102"/>
      <c r="AG39" s="98">
        <v>0</v>
      </c>
      <c r="AH39" s="98">
        <v>0</v>
      </c>
      <c r="AI39" s="98">
        <v>0</v>
      </c>
      <c r="AJ39" s="98">
        <v>0</v>
      </c>
      <c r="AK39" s="100">
        <f t="shared" si="10"/>
        <v>0</v>
      </c>
      <c r="AL39" s="102"/>
      <c r="AM39" s="98">
        <v>0</v>
      </c>
      <c r="AN39" s="98">
        <v>0</v>
      </c>
      <c r="AO39" s="98">
        <v>0</v>
      </c>
      <c r="AP39" s="98">
        <v>0</v>
      </c>
      <c r="AQ39" s="98">
        <v>0</v>
      </c>
      <c r="AR39" s="98">
        <v>0</v>
      </c>
      <c r="AS39" s="98">
        <v>0</v>
      </c>
      <c r="AT39" s="98">
        <v>0</v>
      </c>
      <c r="AU39" s="100">
        <f t="shared" si="7"/>
        <v>0</v>
      </c>
      <c r="AV39" s="102"/>
      <c r="AW39" s="104">
        <f t="shared" si="15"/>
        <v>0</v>
      </c>
      <c r="AX39" s="104">
        <f t="shared" si="16"/>
        <v>0</v>
      </c>
      <c r="AY39" s="102"/>
      <c r="AZ39" s="104">
        <f>IF($C39&lt;$C$7,0,MAX(-AX39-SUM(AZ$11:AZ38),0))</f>
        <v>0</v>
      </c>
      <c r="BA39" s="104">
        <f>AX39+SUM(AZ$11:AZ39)</f>
        <v>0</v>
      </c>
      <c r="BB39" s="104">
        <f>IF($C39&lt;$C$7,0,-MIN(BA39:BA$367)-SUM(BB$11:BB38))</f>
        <v>0</v>
      </c>
      <c r="BC39" s="104">
        <f t="shared" si="11"/>
        <v>0</v>
      </c>
      <c r="BD39" s="33"/>
    </row>
    <row r="40" spans="2:56" x14ac:dyDescent="0.2">
      <c r="B40" s="19"/>
      <c r="C40" s="105">
        <f t="shared" si="12"/>
        <v>39692</v>
      </c>
      <c r="D40" s="97" t="str">
        <f t="shared" si="13"/>
        <v>r</v>
      </c>
      <c r="E40" s="98">
        <v>0</v>
      </c>
      <c r="F40" s="98">
        <v>0</v>
      </c>
      <c r="G40" s="98">
        <v>0</v>
      </c>
      <c r="H40" s="98">
        <v>0</v>
      </c>
      <c r="I40" s="100">
        <f t="shared" si="8"/>
        <v>0</v>
      </c>
      <c r="J40" s="101"/>
      <c r="K40" s="98">
        <v>0</v>
      </c>
      <c r="L40" s="98">
        <v>0</v>
      </c>
      <c r="M40" s="98">
        <v>0</v>
      </c>
      <c r="N40" s="98">
        <v>0</v>
      </c>
      <c r="O40" s="98">
        <v>0</v>
      </c>
      <c r="P40" s="98">
        <v>0</v>
      </c>
      <c r="Q40" s="98">
        <v>0</v>
      </c>
      <c r="R40" s="98">
        <v>0</v>
      </c>
      <c r="S40" s="100">
        <f t="shared" si="14"/>
        <v>0</v>
      </c>
      <c r="T40" s="102"/>
      <c r="U40" s="98">
        <v>0</v>
      </c>
      <c r="V40" s="98">
        <v>0</v>
      </c>
      <c r="W40" s="98">
        <v>0</v>
      </c>
      <c r="X40" s="98">
        <v>0</v>
      </c>
      <c r="Y40" s="98">
        <v>0</v>
      </c>
      <c r="Z40" s="98">
        <v>0</v>
      </c>
      <c r="AA40" s="98">
        <v>0</v>
      </c>
      <c r="AB40" s="98">
        <v>0</v>
      </c>
      <c r="AC40" s="98">
        <v>0</v>
      </c>
      <c r="AD40" s="98">
        <v>0</v>
      </c>
      <c r="AE40" s="100">
        <f t="shared" si="9"/>
        <v>0</v>
      </c>
      <c r="AF40" s="102"/>
      <c r="AG40" s="98">
        <v>0</v>
      </c>
      <c r="AH40" s="98">
        <v>0</v>
      </c>
      <c r="AI40" s="98">
        <v>0</v>
      </c>
      <c r="AJ40" s="98">
        <v>0</v>
      </c>
      <c r="AK40" s="100">
        <f t="shared" si="10"/>
        <v>0</v>
      </c>
      <c r="AL40" s="102"/>
      <c r="AM40" s="98">
        <v>0</v>
      </c>
      <c r="AN40" s="98">
        <v>0</v>
      </c>
      <c r="AO40" s="98">
        <v>0</v>
      </c>
      <c r="AP40" s="98">
        <v>0</v>
      </c>
      <c r="AQ40" s="98">
        <v>0</v>
      </c>
      <c r="AR40" s="98">
        <v>0</v>
      </c>
      <c r="AS40" s="98">
        <v>0</v>
      </c>
      <c r="AT40" s="98">
        <v>0</v>
      </c>
      <c r="AU40" s="100">
        <f t="shared" si="7"/>
        <v>0</v>
      </c>
      <c r="AV40" s="102"/>
      <c r="AW40" s="104">
        <f t="shared" si="15"/>
        <v>0</v>
      </c>
      <c r="AX40" s="104">
        <f t="shared" si="16"/>
        <v>0</v>
      </c>
      <c r="AY40" s="102"/>
      <c r="AZ40" s="104">
        <f>IF($C40&lt;$C$7,0,MAX(-AX40-SUM(AZ$11:AZ39),0))</f>
        <v>0</v>
      </c>
      <c r="BA40" s="104">
        <f>AX40+SUM(AZ$11:AZ40)</f>
        <v>0</v>
      </c>
      <c r="BB40" s="104">
        <f>IF($C40&lt;$C$7,0,-MIN(BA40:BA$367)-SUM(BB$11:BB39))</f>
        <v>0</v>
      </c>
      <c r="BC40" s="104">
        <f t="shared" si="11"/>
        <v>0</v>
      </c>
      <c r="BD40" s="33"/>
    </row>
    <row r="41" spans="2:56" x14ac:dyDescent="0.2">
      <c r="B41" s="19"/>
      <c r="C41" s="105">
        <f t="shared" si="12"/>
        <v>39722</v>
      </c>
      <c r="D41" s="97" t="str">
        <f t="shared" si="13"/>
        <v>r</v>
      </c>
      <c r="E41" s="98">
        <v>0</v>
      </c>
      <c r="F41" s="98">
        <v>0</v>
      </c>
      <c r="G41" s="98">
        <v>0</v>
      </c>
      <c r="H41" s="98">
        <v>0</v>
      </c>
      <c r="I41" s="100">
        <f t="shared" si="8"/>
        <v>0</v>
      </c>
      <c r="J41" s="101"/>
      <c r="K41" s="98">
        <v>0</v>
      </c>
      <c r="L41" s="98">
        <v>0</v>
      </c>
      <c r="M41" s="98">
        <v>0</v>
      </c>
      <c r="N41" s="98">
        <v>0</v>
      </c>
      <c r="O41" s="98">
        <v>0</v>
      </c>
      <c r="P41" s="98">
        <v>0</v>
      </c>
      <c r="Q41" s="98">
        <v>0</v>
      </c>
      <c r="R41" s="98">
        <v>0</v>
      </c>
      <c r="S41" s="100">
        <f t="shared" si="14"/>
        <v>0</v>
      </c>
      <c r="T41" s="102"/>
      <c r="U41" s="98">
        <v>0</v>
      </c>
      <c r="V41" s="98">
        <v>0</v>
      </c>
      <c r="W41" s="98">
        <v>0</v>
      </c>
      <c r="X41" s="98">
        <v>0</v>
      </c>
      <c r="Y41" s="98">
        <v>0</v>
      </c>
      <c r="Z41" s="98">
        <v>0</v>
      </c>
      <c r="AA41" s="98">
        <v>0</v>
      </c>
      <c r="AB41" s="98">
        <v>0</v>
      </c>
      <c r="AC41" s="98">
        <v>0</v>
      </c>
      <c r="AD41" s="98">
        <v>0</v>
      </c>
      <c r="AE41" s="100">
        <f t="shared" si="9"/>
        <v>0</v>
      </c>
      <c r="AF41" s="102"/>
      <c r="AG41" s="98">
        <v>0</v>
      </c>
      <c r="AH41" s="98">
        <v>0</v>
      </c>
      <c r="AI41" s="98">
        <v>0</v>
      </c>
      <c r="AJ41" s="98">
        <v>0</v>
      </c>
      <c r="AK41" s="100">
        <f t="shared" si="10"/>
        <v>0</v>
      </c>
      <c r="AL41" s="102"/>
      <c r="AM41" s="98">
        <v>0</v>
      </c>
      <c r="AN41" s="98">
        <v>0</v>
      </c>
      <c r="AO41" s="98">
        <v>0</v>
      </c>
      <c r="AP41" s="98">
        <v>0</v>
      </c>
      <c r="AQ41" s="98">
        <v>0</v>
      </c>
      <c r="AR41" s="98">
        <v>0</v>
      </c>
      <c r="AS41" s="98">
        <v>0</v>
      </c>
      <c r="AT41" s="98">
        <v>0</v>
      </c>
      <c r="AU41" s="100">
        <f t="shared" si="7"/>
        <v>0</v>
      </c>
      <c r="AV41" s="102"/>
      <c r="AW41" s="104">
        <f t="shared" si="15"/>
        <v>0</v>
      </c>
      <c r="AX41" s="104">
        <f t="shared" si="16"/>
        <v>0</v>
      </c>
      <c r="AY41" s="102"/>
      <c r="AZ41" s="104">
        <f>IF($C41&lt;$C$7,0,MAX(-AX41-SUM(AZ$11:AZ40),0))</f>
        <v>0</v>
      </c>
      <c r="BA41" s="104">
        <f>AX41+SUM(AZ$11:AZ41)</f>
        <v>0</v>
      </c>
      <c r="BB41" s="104">
        <f>IF($C41&lt;$C$7,0,-MIN(BA41:BA$367)-SUM(BB$11:BB40))</f>
        <v>0</v>
      </c>
      <c r="BC41" s="104">
        <f t="shared" si="11"/>
        <v>0</v>
      </c>
      <c r="BD41" s="33"/>
    </row>
    <row r="42" spans="2:56" x14ac:dyDescent="0.2">
      <c r="B42" s="19"/>
      <c r="C42" s="105">
        <f t="shared" si="12"/>
        <v>39753</v>
      </c>
      <c r="D42" s="97" t="str">
        <f t="shared" si="13"/>
        <v>r</v>
      </c>
      <c r="E42" s="98">
        <v>0</v>
      </c>
      <c r="F42" s="98">
        <v>0</v>
      </c>
      <c r="G42" s="98">
        <v>0</v>
      </c>
      <c r="H42" s="98">
        <v>0</v>
      </c>
      <c r="I42" s="100">
        <f t="shared" si="8"/>
        <v>0</v>
      </c>
      <c r="J42" s="101"/>
      <c r="K42" s="98">
        <v>0</v>
      </c>
      <c r="L42" s="98">
        <v>0</v>
      </c>
      <c r="M42" s="98">
        <v>0</v>
      </c>
      <c r="N42" s="98">
        <v>0</v>
      </c>
      <c r="O42" s="98">
        <v>0</v>
      </c>
      <c r="P42" s="98">
        <v>0</v>
      </c>
      <c r="Q42" s="98">
        <v>0</v>
      </c>
      <c r="R42" s="98">
        <v>0</v>
      </c>
      <c r="S42" s="100">
        <f t="shared" si="14"/>
        <v>0</v>
      </c>
      <c r="T42" s="102"/>
      <c r="U42" s="98">
        <v>0</v>
      </c>
      <c r="V42" s="98">
        <v>0</v>
      </c>
      <c r="W42" s="98">
        <v>0</v>
      </c>
      <c r="X42" s="98">
        <v>0</v>
      </c>
      <c r="Y42" s="98">
        <v>0</v>
      </c>
      <c r="Z42" s="98">
        <v>0</v>
      </c>
      <c r="AA42" s="98">
        <v>0</v>
      </c>
      <c r="AB42" s="98">
        <v>0</v>
      </c>
      <c r="AC42" s="98">
        <v>0</v>
      </c>
      <c r="AD42" s="98">
        <v>0</v>
      </c>
      <c r="AE42" s="100">
        <f t="shared" si="9"/>
        <v>0</v>
      </c>
      <c r="AF42" s="102"/>
      <c r="AG42" s="98">
        <v>0</v>
      </c>
      <c r="AH42" s="98">
        <v>0</v>
      </c>
      <c r="AI42" s="98">
        <v>0</v>
      </c>
      <c r="AJ42" s="98">
        <v>0</v>
      </c>
      <c r="AK42" s="100">
        <f t="shared" si="10"/>
        <v>0</v>
      </c>
      <c r="AL42" s="102"/>
      <c r="AM42" s="98">
        <v>0</v>
      </c>
      <c r="AN42" s="98">
        <v>0</v>
      </c>
      <c r="AO42" s="98">
        <v>0</v>
      </c>
      <c r="AP42" s="98">
        <v>0</v>
      </c>
      <c r="AQ42" s="98">
        <v>0</v>
      </c>
      <c r="AR42" s="98">
        <v>0</v>
      </c>
      <c r="AS42" s="98">
        <v>0</v>
      </c>
      <c r="AT42" s="98">
        <v>0</v>
      </c>
      <c r="AU42" s="100">
        <f t="shared" si="7"/>
        <v>0</v>
      </c>
      <c r="AV42" s="102"/>
      <c r="AW42" s="104">
        <f t="shared" si="15"/>
        <v>0</v>
      </c>
      <c r="AX42" s="104">
        <f t="shared" si="16"/>
        <v>0</v>
      </c>
      <c r="AY42" s="102"/>
      <c r="AZ42" s="104">
        <f>IF($C42&lt;$C$7,0,MAX(-AX42-SUM(AZ$11:AZ41),0))</f>
        <v>0</v>
      </c>
      <c r="BA42" s="104">
        <f>AX42+SUM(AZ$11:AZ42)</f>
        <v>0</v>
      </c>
      <c r="BB42" s="104">
        <f>IF($C42&lt;$C$7,0,-MIN(BA42:BA$367)-SUM(BB$11:BB41))</f>
        <v>0</v>
      </c>
      <c r="BC42" s="104">
        <f t="shared" si="11"/>
        <v>0</v>
      </c>
      <c r="BD42" s="33"/>
    </row>
    <row r="43" spans="2:56" x14ac:dyDescent="0.2">
      <c r="B43" s="19"/>
      <c r="C43" s="105">
        <f t="shared" si="12"/>
        <v>39783</v>
      </c>
      <c r="D43" s="97" t="str">
        <f t="shared" si="13"/>
        <v>r</v>
      </c>
      <c r="E43" s="98">
        <v>0</v>
      </c>
      <c r="F43" s="98">
        <v>0</v>
      </c>
      <c r="G43" s="98">
        <v>0</v>
      </c>
      <c r="H43" s="98">
        <v>0</v>
      </c>
      <c r="I43" s="100">
        <f t="shared" si="8"/>
        <v>0</v>
      </c>
      <c r="J43" s="101"/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98">
        <v>0</v>
      </c>
      <c r="Q43" s="98">
        <v>0</v>
      </c>
      <c r="R43" s="98">
        <v>0</v>
      </c>
      <c r="S43" s="100">
        <f t="shared" si="14"/>
        <v>0</v>
      </c>
      <c r="T43" s="102"/>
      <c r="U43" s="98">
        <v>0</v>
      </c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8">
        <v>0</v>
      </c>
      <c r="AB43" s="98">
        <v>0</v>
      </c>
      <c r="AC43" s="98">
        <v>0</v>
      </c>
      <c r="AD43" s="98">
        <v>0</v>
      </c>
      <c r="AE43" s="100">
        <f t="shared" si="9"/>
        <v>0</v>
      </c>
      <c r="AF43" s="102"/>
      <c r="AG43" s="98">
        <v>0</v>
      </c>
      <c r="AH43" s="98">
        <v>0</v>
      </c>
      <c r="AI43" s="98">
        <v>0</v>
      </c>
      <c r="AJ43" s="98">
        <v>0</v>
      </c>
      <c r="AK43" s="100">
        <f t="shared" si="10"/>
        <v>0</v>
      </c>
      <c r="AL43" s="102"/>
      <c r="AM43" s="98">
        <v>0</v>
      </c>
      <c r="AN43" s="98">
        <v>0</v>
      </c>
      <c r="AO43" s="98">
        <v>0</v>
      </c>
      <c r="AP43" s="98">
        <v>0</v>
      </c>
      <c r="AQ43" s="98">
        <v>0</v>
      </c>
      <c r="AR43" s="98">
        <v>0</v>
      </c>
      <c r="AS43" s="98">
        <v>0</v>
      </c>
      <c r="AT43" s="98">
        <v>0</v>
      </c>
      <c r="AU43" s="100">
        <f t="shared" si="7"/>
        <v>0</v>
      </c>
      <c r="AV43" s="102"/>
      <c r="AW43" s="104">
        <f t="shared" si="15"/>
        <v>0</v>
      </c>
      <c r="AX43" s="104">
        <f t="shared" si="16"/>
        <v>0</v>
      </c>
      <c r="AY43" s="102"/>
      <c r="AZ43" s="104">
        <f>IF($C43&lt;$C$7,0,MAX(-AX43-SUM(AZ$11:AZ42),0))</f>
        <v>0</v>
      </c>
      <c r="BA43" s="104">
        <f>AX43+SUM(AZ$11:AZ43)</f>
        <v>0</v>
      </c>
      <c r="BB43" s="104">
        <f>IF($C43&lt;$C$7,0,-MIN(BA43:BA$367)-SUM(BB$11:BB42))</f>
        <v>0</v>
      </c>
      <c r="BC43" s="104">
        <f t="shared" si="11"/>
        <v>0</v>
      </c>
      <c r="BD43" s="33"/>
    </row>
    <row r="44" spans="2:56" x14ac:dyDescent="0.2">
      <c r="B44" s="19"/>
      <c r="C44" s="105">
        <f t="shared" si="12"/>
        <v>39814</v>
      </c>
      <c r="D44" s="97" t="str">
        <f t="shared" si="13"/>
        <v>r</v>
      </c>
      <c r="E44" s="98">
        <v>0</v>
      </c>
      <c r="F44" s="98">
        <v>0</v>
      </c>
      <c r="G44" s="98">
        <v>0</v>
      </c>
      <c r="H44" s="98">
        <v>0</v>
      </c>
      <c r="I44" s="100">
        <f t="shared" si="8"/>
        <v>0</v>
      </c>
      <c r="J44" s="101"/>
      <c r="K44" s="98">
        <v>0</v>
      </c>
      <c r="L44" s="98">
        <v>0</v>
      </c>
      <c r="M44" s="98">
        <v>0</v>
      </c>
      <c r="N44" s="98">
        <v>0</v>
      </c>
      <c r="O44" s="98">
        <v>0</v>
      </c>
      <c r="P44" s="98">
        <v>0</v>
      </c>
      <c r="Q44" s="98">
        <v>0</v>
      </c>
      <c r="R44" s="98">
        <v>0</v>
      </c>
      <c r="S44" s="100">
        <f t="shared" si="14"/>
        <v>0</v>
      </c>
      <c r="T44" s="102"/>
      <c r="U44" s="98">
        <v>0</v>
      </c>
      <c r="V44" s="98">
        <v>0</v>
      </c>
      <c r="W44" s="98">
        <v>0</v>
      </c>
      <c r="X44" s="98">
        <v>0</v>
      </c>
      <c r="Y44" s="98">
        <v>0</v>
      </c>
      <c r="Z44" s="98">
        <v>0</v>
      </c>
      <c r="AA44" s="98">
        <v>0</v>
      </c>
      <c r="AB44" s="98">
        <v>0</v>
      </c>
      <c r="AC44" s="98">
        <v>0</v>
      </c>
      <c r="AD44" s="98">
        <v>0</v>
      </c>
      <c r="AE44" s="100">
        <f t="shared" si="9"/>
        <v>0</v>
      </c>
      <c r="AF44" s="102"/>
      <c r="AG44" s="98">
        <v>0</v>
      </c>
      <c r="AH44" s="98">
        <v>0</v>
      </c>
      <c r="AI44" s="98">
        <v>0</v>
      </c>
      <c r="AJ44" s="98">
        <v>0</v>
      </c>
      <c r="AK44" s="100">
        <f t="shared" si="10"/>
        <v>0</v>
      </c>
      <c r="AL44" s="102"/>
      <c r="AM44" s="98">
        <v>0</v>
      </c>
      <c r="AN44" s="98">
        <v>0</v>
      </c>
      <c r="AO44" s="98">
        <v>0</v>
      </c>
      <c r="AP44" s="98">
        <v>0</v>
      </c>
      <c r="AQ44" s="98">
        <v>0</v>
      </c>
      <c r="AR44" s="98">
        <v>0</v>
      </c>
      <c r="AS44" s="98">
        <v>0</v>
      </c>
      <c r="AT44" s="98">
        <v>0</v>
      </c>
      <c r="AU44" s="100">
        <f t="shared" si="7"/>
        <v>0</v>
      </c>
      <c r="AV44" s="102"/>
      <c r="AW44" s="104">
        <f t="shared" si="15"/>
        <v>0</v>
      </c>
      <c r="AX44" s="104">
        <f t="shared" si="16"/>
        <v>0</v>
      </c>
      <c r="AY44" s="102"/>
      <c r="AZ44" s="104">
        <f>IF($C44&lt;$C$7,0,MAX(-AX44-SUM(AZ$11:AZ43),0))</f>
        <v>0</v>
      </c>
      <c r="BA44" s="104">
        <f>AX44+SUM(AZ$11:AZ44)</f>
        <v>0</v>
      </c>
      <c r="BB44" s="104">
        <f>IF($C44&lt;$C$7,0,-MIN(BA44:BA$367)-SUM(BB$11:BB43))</f>
        <v>0</v>
      </c>
      <c r="BC44" s="104">
        <f t="shared" si="11"/>
        <v>0</v>
      </c>
      <c r="BD44" s="33"/>
    </row>
    <row r="45" spans="2:56" x14ac:dyDescent="0.2">
      <c r="B45" s="19"/>
      <c r="C45" s="105">
        <f t="shared" si="12"/>
        <v>39845</v>
      </c>
      <c r="D45" s="97" t="str">
        <f t="shared" si="13"/>
        <v>r</v>
      </c>
      <c r="E45" s="98">
        <v>0</v>
      </c>
      <c r="F45" s="98">
        <v>0</v>
      </c>
      <c r="G45" s="98">
        <v>0</v>
      </c>
      <c r="H45" s="98">
        <v>0</v>
      </c>
      <c r="I45" s="100">
        <f t="shared" si="8"/>
        <v>0</v>
      </c>
      <c r="J45" s="101"/>
      <c r="K45" s="98">
        <v>0</v>
      </c>
      <c r="L45" s="98">
        <v>0</v>
      </c>
      <c r="M45" s="98">
        <v>0</v>
      </c>
      <c r="N45" s="98">
        <v>0</v>
      </c>
      <c r="O45" s="98">
        <v>0</v>
      </c>
      <c r="P45" s="98">
        <v>0</v>
      </c>
      <c r="Q45" s="98">
        <v>0</v>
      </c>
      <c r="R45" s="98">
        <v>0</v>
      </c>
      <c r="S45" s="100">
        <f t="shared" si="14"/>
        <v>0</v>
      </c>
      <c r="T45" s="102"/>
      <c r="U45" s="98">
        <v>0</v>
      </c>
      <c r="V45" s="98">
        <v>0</v>
      </c>
      <c r="W45" s="98">
        <v>0</v>
      </c>
      <c r="X45" s="98">
        <v>0</v>
      </c>
      <c r="Y45" s="98">
        <v>0</v>
      </c>
      <c r="Z45" s="98">
        <v>0</v>
      </c>
      <c r="AA45" s="98">
        <v>0</v>
      </c>
      <c r="AB45" s="98">
        <v>0</v>
      </c>
      <c r="AC45" s="98">
        <v>0</v>
      </c>
      <c r="AD45" s="98">
        <v>0</v>
      </c>
      <c r="AE45" s="100">
        <f t="shared" si="9"/>
        <v>0</v>
      </c>
      <c r="AF45" s="102"/>
      <c r="AG45" s="98">
        <v>0</v>
      </c>
      <c r="AH45" s="98">
        <v>0</v>
      </c>
      <c r="AI45" s="98">
        <v>0</v>
      </c>
      <c r="AJ45" s="98">
        <v>0</v>
      </c>
      <c r="AK45" s="100">
        <f t="shared" si="10"/>
        <v>0</v>
      </c>
      <c r="AL45" s="102"/>
      <c r="AM45" s="98">
        <v>0</v>
      </c>
      <c r="AN45" s="98">
        <v>0</v>
      </c>
      <c r="AO45" s="98">
        <v>0</v>
      </c>
      <c r="AP45" s="98">
        <v>0</v>
      </c>
      <c r="AQ45" s="98">
        <v>0</v>
      </c>
      <c r="AR45" s="98">
        <v>0</v>
      </c>
      <c r="AS45" s="98">
        <v>0</v>
      </c>
      <c r="AT45" s="98">
        <v>0</v>
      </c>
      <c r="AU45" s="100">
        <f t="shared" si="7"/>
        <v>0</v>
      </c>
      <c r="AV45" s="102"/>
      <c r="AW45" s="104">
        <f t="shared" si="15"/>
        <v>0</v>
      </c>
      <c r="AX45" s="104">
        <f t="shared" si="16"/>
        <v>0</v>
      </c>
      <c r="AY45" s="102"/>
      <c r="AZ45" s="104">
        <f>IF($C45&lt;$C$7,0,MAX(-AX45-SUM(AZ$11:AZ44),0))</f>
        <v>0</v>
      </c>
      <c r="BA45" s="104">
        <f>AX45+SUM(AZ$11:AZ45)</f>
        <v>0</v>
      </c>
      <c r="BB45" s="104">
        <f>IF($C45&lt;$C$7,0,-MIN(BA45:BA$367)-SUM(BB$11:BB44))</f>
        <v>0</v>
      </c>
      <c r="BC45" s="104">
        <f t="shared" si="11"/>
        <v>0</v>
      </c>
      <c r="BD45" s="33"/>
    </row>
    <row r="46" spans="2:56" x14ac:dyDescent="0.2">
      <c r="B46" s="19"/>
      <c r="C46" s="105">
        <f t="shared" si="12"/>
        <v>39873</v>
      </c>
      <c r="D46" s="97" t="str">
        <f t="shared" si="13"/>
        <v>r</v>
      </c>
      <c r="E46" s="98">
        <v>0</v>
      </c>
      <c r="F46" s="98">
        <v>0</v>
      </c>
      <c r="G46" s="98">
        <v>0</v>
      </c>
      <c r="H46" s="98">
        <v>0</v>
      </c>
      <c r="I46" s="100">
        <f t="shared" si="8"/>
        <v>0</v>
      </c>
      <c r="J46" s="101"/>
      <c r="K46" s="98">
        <v>0</v>
      </c>
      <c r="L46" s="98">
        <v>0</v>
      </c>
      <c r="M46" s="98">
        <v>0</v>
      </c>
      <c r="N46" s="98">
        <v>0</v>
      </c>
      <c r="O46" s="98">
        <v>0</v>
      </c>
      <c r="P46" s="98">
        <v>0</v>
      </c>
      <c r="Q46" s="98">
        <v>0</v>
      </c>
      <c r="R46" s="98">
        <v>0</v>
      </c>
      <c r="S46" s="100">
        <f t="shared" si="14"/>
        <v>0</v>
      </c>
      <c r="T46" s="102"/>
      <c r="U46" s="98">
        <v>0</v>
      </c>
      <c r="V46" s="98">
        <v>0</v>
      </c>
      <c r="W46" s="98">
        <v>0</v>
      </c>
      <c r="X46" s="98">
        <v>0</v>
      </c>
      <c r="Y46" s="98">
        <v>0</v>
      </c>
      <c r="Z46" s="98">
        <v>0</v>
      </c>
      <c r="AA46" s="98">
        <v>0</v>
      </c>
      <c r="AB46" s="98">
        <v>0</v>
      </c>
      <c r="AC46" s="98">
        <v>0</v>
      </c>
      <c r="AD46" s="98">
        <v>0</v>
      </c>
      <c r="AE46" s="100">
        <f t="shared" si="9"/>
        <v>0</v>
      </c>
      <c r="AF46" s="102"/>
      <c r="AG46" s="98">
        <v>0</v>
      </c>
      <c r="AH46" s="98">
        <v>0</v>
      </c>
      <c r="AI46" s="98">
        <v>0</v>
      </c>
      <c r="AJ46" s="98">
        <v>0</v>
      </c>
      <c r="AK46" s="100">
        <f t="shared" si="10"/>
        <v>0</v>
      </c>
      <c r="AL46" s="102"/>
      <c r="AM46" s="98">
        <v>0</v>
      </c>
      <c r="AN46" s="98">
        <v>0</v>
      </c>
      <c r="AO46" s="98">
        <v>0</v>
      </c>
      <c r="AP46" s="98">
        <v>0</v>
      </c>
      <c r="AQ46" s="98">
        <v>0</v>
      </c>
      <c r="AR46" s="98">
        <v>0</v>
      </c>
      <c r="AS46" s="98">
        <v>0</v>
      </c>
      <c r="AT46" s="98">
        <v>0</v>
      </c>
      <c r="AU46" s="100">
        <f t="shared" si="7"/>
        <v>0</v>
      </c>
      <c r="AV46" s="102"/>
      <c r="AW46" s="104">
        <f t="shared" si="15"/>
        <v>0</v>
      </c>
      <c r="AX46" s="104">
        <f t="shared" si="16"/>
        <v>0</v>
      </c>
      <c r="AY46" s="102"/>
      <c r="AZ46" s="104">
        <f>IF($C46&lt;$C$7,0,MAX(-AX46-SUM(AZ$11:AZ45),0))</f>
        <v>0</v>
      </c>
      <c r="BA46" s="104">
        <f>AX46+SUM(AZ$11:AZ46)</f>
        <v>0</v>
      </c>
      <c r="BB46" s="104">
        <f>IF($C46&lt;$C$7,0,-MIN(BA46:BA$367)-SUM(BB$11:BB45))</f>
        <v>0</v>
      </c>
      <c r="BC46" s="104">
        <f t="shared" si="11"/>
        <v>0</v>
      </c>
      <c r="BD46" s="33"/>
    </row>
    <row r="47" spans="2:56" x14ac:dyDescent="0.2">
      <c r="B47" s="19"/>
      <c r="C47" s="105">
        <f t="shared" si="12"/>
        <v>39904</v>
      </c>
      <c r="D47" s="97" t="str">
        <f t="shared" si="13"/>
        <v>r</v>
      </c>
      <c r="E47" s="98">
        <v>0</v>
      </c>
      <c r="F47" s="98">
        <v>0</v>
      </c>
      <c r="G47" s="98">
        <v>0</v>
      </c>
      <c r="H47" s="98">
        <v>0</v>
      </c>
      <c r="I47" s="100">
        <f t="shared" si="8"/>
        <v>0</v>
      </c>
      <c r="J47" s="101"/>
      <c r="K47" s="98">
        <v>0</v>
      </c>
      <c r="L47" s="98">
        <v>0</v>
      </c>
      <c r="M47" s="98">
        <v>0</v>
      </c>
      <c r="N47" s="98">
        <v>0</v>
      </c>
      <c r="O47" s="98">
        <v>0</v>
      </c>
      <c r="P47" s="98">
        <v>0</v>
      </c>
      <c r="Q47" s="98">
        <v>0</v>
      </c>
      <c r="R47" s="98">
        <v>0</v>
      </c>
      <c r="S47" s="100">
        <f t="shared" si="14"/>
        <v>0</v>
      </c>
      <c r="T47" s="102"/>
      <c r="U47" s="98">
        <v>0</v>
      </c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8">
        <v>0</v>
      </c>
      <c r="AE47" s="100">
        <f t="shared" si="9"/>
        <v>0</v>
      </c>
      <c r="AF47" s="102"/>
      <c r="AG47" s="98">
        <v>0</v>
      </c>
      <c r="AH47" s="98">
        <v>0</v>
      </c>
      <c r="AI47" s="98">
        <v>0</v>
      </c>
      <c r="AJ47" s="98">
        <v>0</v>
      </c>
      <c r="AK47" s="100">
        <f t="shared" si="10"/>
        <v>0</v>
      </c>
      <c r="AL47" s="102"/>
      <c r="AM47" s="98">
        <v>0</v>
      </c>
      <c r="AN47" s="98">
        <v>0</v>
      </c>
      <c r="AO47" s="98">
        <v>0</v>
      </c>
      <c r="AP47" s="98">
        <v>0</v>
      </c>
      <c r="AQ47" s="98">
        <v>0</v>
      </c>
      <c r="AR47" s="98">
        <v>0</v>
      </c>
      <c r="AS47" s="98">
        <v>0</v>
      </c>
      <c r="AT47" s="98">
        <v>0</v>
      </c>
      <c r="AU47" s="100">
        <f t="shared" si="7"/>
        <v>0</v>
      </c>
      <c r="AV47" s="102"/>
      <c r="AW47" s="104">
        <f t="shared" si="15"/>
        <v>0</v>
      </c>
      <c r="AX47" s="104">
        <f t="shared" si="16"/>
        <v>0</v>
      </c>
      <c r="AY47" s="102"/>
      <c r="AZ47" s="104">
        <f>IF($C47&lt;$C$7,0,MAX(-AX47-SUM(AZ$11:AZ46),0))</f>
        <v>0</v>
      </c>
      <c r="BA47" s="104">
        <f>AX47+SUM(AZ$11:AZ47)</f>
        <v>0</v>
      </c>
      <c r="BB47" s="104">
        <f>IF($C47&lt;$C$7,0,-MIN(BA47:BA$367)-SUM(BB$11:BB46))</f>
        <v>0</v>
      </c>
      <c r="BC47" s="104">
        <f t="shared" si="11"/>
        <v>0</v>
      </c>
      <c r="BD47" s="33"/>
    </row>
    <row r="48" spans="2:56" x14ac:dyDescent="0.2">
      <c r="B48" s="19"/>
      <c r="C48" s="105">
        <f t="shared" si="12"/>
        <v>39934</v>
      </c>
      <c r="D48" s="97" t="str">
        <f t="shared" si="13"/>
        <v>r</v>
      </c>
      <c r="E48" s="98">
        <v>0</v>
      </c>
      <c r="F48" s="98">
        <v>0</v>
      </c>
      <c r="G48" s="98">
        <v>0</v>
      </c>
      <c r="H48" s="98">
        <v>0</v>
      </c>
      <c r="I48" s="100">
        <f t="shared" si="8"/>
        <v>0</v>
      </c>
      <c r="J48" s="101"/>
      <c r="K48" s="98">
        <v>0</v>
      </c>
      <c r="L48" s="98">
        <v>0</v>
      </c>
      <c r="M48" s="98">
        <v>0</v>
      </c>
      <c r="N48" s="98">
        <v>0</v>
      </c>
      <c r="O48" s="98">
        <v>0</v>
      </c>
      <c r="P48" s="98">
        <v>0</v>
      </c>
      <c r="Q48" s="98">
        <v>0</v>
      </c>
      <c r="R48" s="98">
        <v>0</v>
      </c>
      <c r="S48" s="100">
        <f t="shared" si="14"/>
        <v>0</v>
      </c>
      <c r="T48" s="102"/>
      <c r="U48" s="98">
        <v>0</v>
      </c>
      <c r="V48" s="98">
        <v>0</v>
      </c>
      <c r="W48" s="98">
        <v>0</v>
      </c>
      <c r="X48" s="98">
        <v>0</v>
      </c>
      <c r="Y48" s="98">
        <v>0</v>
      </c>
      <c r="Z48" s="98">
        <v>0</v>
      </c>
      <c r="AA48" s="98">
        <v>0</v>
      </c>
      <c r="AB48" s="98">
        <v>0</v>
      </c>
      <c r="AC48" s="98">
        <v>0</v>
      </c>
      <c r="AD48" s="98">
        <v>0</v>
      </c>
      <c r="AE48" s="100">
        <f t="shared" si="9"/>
        <v>0</v>
      </c>
      <c r="AF48" s="102"/>
      <c r="AG48" s="98">
        <v>0</v>
      </c>
      <c r="AH48" s="98">
        <v>0</v>
      </c>
      <c r="AI48" s="98">
        <v>0</v>
      </c>
      <c r="AJ48" s="98">
        <v>0</v>
      </c>
      <c r="AK48" s="100">
        <f t="shared" si="10"/>
        <v>0</v>
      </c>
      <c r="AL48" s="102"/>
      <c r="AM48" s="98">
        <v>0</v>
      </c>
      <c r="AN48" s="98">
        <v>0</v>
      </c>
      <c r="AO48" s="98">
        <v>0</v>
      </c>
      <c r="AP48" s="98">
        <v>0</v>
      </c>
      <c r="AQ48" s="98">
        <v>0</v>
      </c>
      <c r="AR48" s="98">
        <v>0</v>
      </c>
      <c r="AS48" s="98">
        <v>0</v>
      </c>
      <c r="AT48" s="98">
        <v>0</v>
      </c>
      <c r="AU48" s="100">
        <f t="shared" si="7"/>
        <v>0</v>
      </c>
      <c r="AV48" s="102"/>
      <c r="AW48" s="104">
        <f t="shared" si="15"/>
        <v>0</v>
      </c>
      <c r="AX48" s="104">
        <f t="shared" si="16"/>
        <v>0</v>
      </c>
      <c r="AY48" s="102"/>
      <c r="AZ48" s="104">
        <f>IF($C48&lt;$C$7,0,MAX(-AX48-SUM(AZ$11:AZ47),0))</f>
        <v>0</v>
      </c>
      <c r="BA48" s="104">
        <f>AX48+SUM(AZ$11:AZ48)</f>
        <v>0</v>
      </c>
      <c r="BB48" s="104">
        <f>IF($C48&lt;$C$7,0,-MIN(BA48:BA$367)-SUM(BB$11:BB47))</f>
        <v>0</v>
      </c>
      <c r="BC48" s="104">
        <f t="shared" si="11"/>
        <v>0</v>
      </c>
      <c r="BD48" s="33"/>
    </row>
    <row r="49" spans="2:56" x14ac:dyDescent="0.2">
      <c r="B49" s="19"/>
      <c r="C49" s="105">
        <f t="shared" si="12"/>
        <v>39965</v>
      </c>
      <c r="D49" s="97" t="str">
        <f t="shared" si="13"/>
        <v>r</v>
      </c>
      <c r="E49" s="98">
        <v>0</v>
      </c>
      <c r="F49" s="98">
        <v>0</v>
      </c>
      <c r="G49" s="98">
        <v>0</v>
      </c>
      <c r="H49" s="98">
        <v>0</v>
      </c>
      <c r="I49" s="100">
        <f t="shared" si="8"/>
        <v>0</v>
      </c>
      <c r="J49" s="101"/>
      <c r="K49" s="98">
        <v>0</v>
      </c>
      <c r="L49" s="98">
        <v>0</v>
      </c>
      <c r="M49" s="98">
        <v>0</v>
      </c>
      <c r="N49" s="98">
        <v>0</v>
      </c>
      <c r="O49" s="98">
        <v>0</v>
      </c>
      <c r="P49" s="98">
        <v>0</v>
      </c>
      <c r="Q49" s="98">
        <v>0</v>
      </c>
      <c r="R49" s="98">
        <v>0</v>
      </c>
      <c r="S49" s="100">
        <f t="shared" si="14"/>
        <v>0</v>
      </c>
      <c r="T49" s="102"/>
      <c r="U49" s="98">
        <v>0</v>
      </c>
      <c r="V49" s="98">
        <v>0</v>
      </c>
      <c r="W49" s="98">
        <v>0</v>
      </c>
      <c r="X49" s="98">
        <v>0</v>
      </c>
      <c r="Y49" s="98">
        <v>0</v>
      </c>
      <c r="Z49" s="98">
        <v>0</v>
      </c>
      <c r="AA49" s="98">
        <v>0</v>
      </c>
      <c r="AB49" s="98">
        <v>0</v>
      </c>
      <c r="AC49" s="98">
        <v>0</v>
      </c>
      <c r="AD49" s="98">
        <v>0</v>
      </c>
      <c r="AE49" s="100">
        <f t="shared" si="9"/>
        <v>0</v>
      </c>
      <c r="AF49" s="102"/>
      <c r="AG49" s="98">
        <v>0</v>
      </c>
      <c r="AH49" s="98">
        <v>0</v>
      </c>
      <c r="AI49" s="98">
        <v>0</v>
      </c>
      <c r="AJ49" s="98">
        <v>0</v>
      </c>
      <c r="AK49" s="100">
        <f t="shared" si="10"/>
        <v>0</v>
      </c>
      <c r="AL49" s="102"/>
      <c r="AM49" s="98">
        <v>0</v>
      </c>
      <c r="AN49" s="98">
        <v>0</v>
      </c>
      <c r="AO49" s="98">
        <v>0</v>
      </c>
      <c r="AP49" s="98">
        <v>0</v>
      </c>
      <c r="AQ49" s="98">
        <v>0</v>
      </c>
      <c r="AR49" s="98">
        <v>0</v>
      </c>
      <c r="AS49" s="98">
        <v>0</v>
      </c>
      <c r="AT49" s="98">
        <v>0</v>
      </c>
      <c r="AU49" s="100">
        <f t="shared" si="7"/>
        <v>0</v>
      </c>
      <c r="AV49" s="102"/>
      <c r="AW49" s="104">
        <f t="shared" si="15"/>
        <v>0</v>
      </c>
      <c r="AX49" s="104">
        <f t="shared" si="16"/>
        <v>0</v>
      </c>
      <c r="AY49" s="102"/>
      <c r="AZ49" s="104">
        <f>IF($C49&lt;$C$7,0,MAX(-AX49-SUM(AZ$11:AZ48),0))</f>
        <v>0</v>
      </c>
      <c r="BA49" s="104">
        <f>AX49+SUM(AZ$11:AZ49)</f>
        <v>0</v>
      </c>
      <c r="BB49" s="104">
        <f>IF($C49&lt;$C$7,0,-MIN(BA49:BA$367)-SUM(BB$11:BB48))</f>
        <v>0</v>
      </c>
      <c r="BC49" s="104">
        <f t="shared" si="11"/>
        <v>0</v>
      </c>
      <c r="BD49" s="33"/>
    </row>
    <row r="50" spans="2:56" x14ac:dyDescent="0.2">
      <c r="B50" s="19"/>
      <c r="C50" s="105">
        <f t="shared" si="12"/>
        <v>39995</v>
      </c>
      <c r="D50" s="97" t="str">
        <f t="shared" si="13"/>
        <v>r</v>
      </c>
      <c r="E50" s="98">
        <v>0</v>
      </c>
      <c r="F50" s="98">
        <v>0</v>
      </c>
      <c r="G50" s="98">
        <v>0</v>
      </c>
      <c r="H50" s="98">
        <v>0</v>
      </c>
      <c r="I50" s="100">
        <f t="shared" si="8"/>
        <v>0</v>
      </c>
      <c r="J50" s="101"/>
      <c r="K50" s="98">
        <v>0</v>
      </c>
      <c r="L50" s="98">
        <v>0</v>
      </c>
      <c r="M50" s="98">
        <v>0</v>
      </c>
      <c r="N50" s="98">
        <v>0</v>
      </c>
      <c r="O50" s="98">
        <v>0</v>
      </c>
      <c r="P50" s="98">
        <v>0</v>
      </c>
      <c r="Q50" s="98">
        <v>0</v>
      </c>
      <c r="R50" s="98">
        <v>0</v>
      </c>
      <c r="S50" s="100">
        <f t="shared" si="14"/>
        <v>0</v>
      </c>
      <c r="T50" s="102"/>
      <c r="U50" s="98">
        <v>0</v>
      </c>
      <c r="V50" s="98">
        <v>0</v>
      </c>
      <c r="W50" s="98">
        <v>0</v>
      </c>
      <c r="X50" s="98">
        <v>0</v>
      </c>
      <c r="Y50" s="98">
        <v>0</v>
      </c>
      <c r="Z50" s="98">
        <v>0</v>
      </c>
      <c r="AA50" s="98">
        <v>0</v>
      </c>
      <c r="AB50" s="98">
        <v>0</v>
      </c>
      <c r="AC50" s="98">
        <v>0</v>
      </c>
      <c r="AD50" s="98">
        <v>0</v>
      </c>
      <c r="AE50" s="100">
        <f t="shared" si="9"/>
        <v>0</v>
      </c>
      <c r="AF50" s="102"/>
      <c r="AG50" s="98">
        <v>0</v>
      </c>
      <c r="AH50" s="98">
        <v>0</v>
      </c>
      <c r="AI50" s="98">
        <v>0</v>
      </c>
      <c r="AJ50" s="98">
        <v>0</v>
      </c>
      <c r="AK50" s="100">
        <f t="shared" si="10"/>
        <v>0</v>
      </c>
      <c r="AL50" s="102"/>
      <c r="AM50" s="98">
        <v>0</v>
      </c>
      <c r="AN50" s="98">
        <v>0</v>
      </c>
      <c r="AO50" s="98">
        <v>0</v>
      </c>
      <c r="AP50" s="98">
        <v>0</v>
      </c>
      <c r="AQ50" s="98">
        <v>0</v>
      </c>
      <c r="AR50" s="98">
        <v>0</v>
      </c>
      <c r="AS50" s="98">
        <v>0</v>
      </c>
      <c r="AT50" s="98">
        <v>0</v>
      </c>
      <c r="AU50" s="100">
        <f t="shared" si="7"/>
        <v>0</v>
      </c>
      <c r="AV50" s="102"/>
      <c r="AW50" s="104">
        <f t="shared" si="15"/>
        <v>0</v>
      </c>
      <c r="AX50" s="104">
        <f t="shared" si="16"/>
        <v>0</v>
      </c>
      <c r="AY50" s="102"/>
      <c r="AZ50" s="104">
        <f>IF($C50&lt;$C$7,0,MAX(-AX50-SUM(AZ$11:AZ49),0))</f>
        <v>0</v>
      </c>
      <c r="BA50" s="104">
        <f>AX50+SUM(AZ$11:AZ50)</f>
        <v>0</v>
      </c>
      <c r="BB50" s="104">
        <f>IF($C50&lt;$C$7,0,-MIN(BA50:BA$367)-SUM(BB$11:BB49))</f>
        <v>0</v>
      </c>
      <c r="BC50" s="104">
        <f t="shared" si="11"/>
        <v>0</v>
      </c>
      <c r="BD50" s="33"/>
    </row>
    <row r="51" spans="2:56" x14ac:dyDescent="0.2">
      <c r="B51" s="106"/>
      <c r="C51" s="105">
        <f t="shared" si="12"/>
        <v>40026</v>
      </c>
      <c r="D51" s="97" t="str">
        <f t="shared" si="13"/>
        <v>r</v>
      </c>
      <c r="E51" s="98">
        <v>0</v>
      </c>
      <c r="F51" s="98">
        <v>0</v>
      </c>
      <c r="G51" s="98">
        <v>0</v>
      </c>
      <c r="H51" s="98">
        <v>0</v>
      </c>
      <c r="I51" s="100">
        <f t="shared" si="8"/>
        <v>0</v>
      </c>
      <c r="J51" s="101"/>
      <c r="K51" s="98">
        <v>0</v>
      </c>
      <c r="L51" s="98">
        <v>0</v>
      </c>
      <c r="M51" s="98">
        <v>0</v>
      </c>
      <c r="N51" s="98">
        <v>0</v>
      </c>
      <c r="O51" s="98">
        <v>0</v>
      </c>
      <c r="P51" s="98">
        <v>0</v>
      </c>
      <c r="Q51" s="98">
        <v>0</v>
      </c>
      <c r="R51" s="98">
        <v>0</v>
      </c>
      <c r="S51" s="100">
        <f t="shared" si="14"/>
        <v>0</v>
      </c>
      <c r="T51" s="102"/>
      <c r="U51" s="98">
        <v>0</v>
      </c>
      <c r="V51" s="98">
        <v>0</v>
      </c>
      <c r="W51" s="98">
        <v>0</v>
      </c>
      <c r="X51" s="98">
        <v>0</v>
      </c>
      <c r="Y51" s="98">
        <v>0</v>
      </c>
      <c r="Z51" s="98">
        <v>0</v>
      </c>
      <c r="AA51" s="98">
        <v>0</v>
      </c>
      <c r="AB51" s="98">
        <v>0</v>
      </c>
      <c r="AC51" s="98">
        <v>0</v>
      </c>
      <c r="AD51" s="98">
        <v>0</v>
      </c>
      <c r="AE51" s="100">
        <f t="shared" si="9"/>
        <v>0</v>
      </c>
      <c r="AF51" s="102"/>
      <c r="AG51" s="98">
        <v>0</v>
      </c>
      <c r="AH51" s="98">
        <v>0</v>
      </c>
      <c r="AI51" s="98">
        <v>0</v>
      </c>
      <c r="AJ51" s="98">
        <v>0</v>
      </c>
      <c r="AK51" s="100">
        <f t="shared" si="10"/>
        <v>0</v>
      </c>
      <c r="AL51" s="102"/>
      <c r="AM51" s="98">
        <v>0</v>
      </c>
      <c r="AN51" s="98">
        <v>0</v>
      </c>
      <c r="AO51" s="98">
        <v>0</v>
      </c>
      <c r="AP51" s="98">
        <v>0</v>
      </c>
      <c r="AQ51" s="98">
        <v>0</v>
      </c>
      <c r="AR51" s="98">
        <v>0</v>
      </c>
      <c r="AS51" s="98">
        <v>0</v>
      </c>
      <c r="AT51" s="98">
        <v>0</v>
      </c>
      <c r="AU51" s="100">
        <f t="shared" si="7"/>
        <v>0</v>
      </c>
      <c r="AV51" s="102"/>
      <c r="AW51" s="104">
        <f t="shared" si="15"/>
        <v>0</v>
      </c>
      <c r="AX51" s="104">
        <f t="shared" si="16"/>
        <v>0</v>
      </c>
      <c r="AY51" s="102"/>
      <c r="AZ51" s="104">
        <f>IF($C51&lt;$C$7,0,MAX(-AX51-SUM(AZ$11:AZ50),0))</f>
        <v>0</v>
      </c>
      <c r="BA51" s="104">
        <f>AX51+SUM(AZ$11:AZ51)</f>
        <v>0</v>
      </c>
      <c r="BB51" s="104">
        <f>IF($C51&lt;$C$7,0,-MIN(BA51:BA$367)-SUM(BB$11:BB50))</f>
        <v>0</v>
      </c>
      <c r="BC51" s="104">
        <f t="shared" si="11"/>
        <v>0</v>
      </c>
      <c r="BD51" s="33"/>
    </row>
    <row r="52" spans="2:56" x14ac:dyDescent="0.2">
      <c r="B52" s="106"/>
      <c r="C52" s="105">
        <f t="shared" si="12"/>
        <v>40057</v>
      </c>
      <c r="D52" s="97" t="str">
        <f t="shared" si="13"/>
        <v>r</v>
      </c>
      <c r="E52" s="98">
        <v>0</v>
      </c>
      <c r="F52" s="98">
        <v>0</v>
      </c>
      <c r="G52" s="98">
        <v>0</v>
      </c>
      <c r="H52" s="98">
        <v>0</v>
      </c>
      <c r="I52" s="100">
        <f t="shared" si="8"/>
        <v>0</v>
      </c>
      <c r="J52" s="101"/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100">
        <f t="shared" si="14"/>
        <v>0</v>
      </c>
      <c r="T52" s="102"/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8">
        <v>0</v>
      </c>
      <c r="AE52" s="100">
        <f t="shared" si="9"/>
        <v>0</v>
      </c>
      <c r="AF52" s="102"/>
      <c r="AG52" s="98">
        <v>0</v>
      </c>
      <c r="AH52" s="98">
        <v>0</v>
      </c>
      <c r="AI52" s="98">
        <v>0</v>
      </c>
      <c r="AJ52" s="98">
        <v>0</v>
      </c>
      <c r="AK52" s="100">
        <f t="shared" si="10"/>
        <v>0</v>
      </c>
      <c r="AL52" s="102"/>
      <c r="AM52" s="98">
        <v>0</v>
      </c>
      <c r="AN52" s="98">
        <v>0</v>
      </c>
      <c r="AO52" s="98">
        <v>0</v>
      </c>
      <c r="AP52" s="98">
        <v>0</v>
      </c>
      <c r="AQ52" s="98">
        <v>0</v>
      </c>
      <c r="AR52" s="98">
        <v>0</v>
      </c>
      <c r="AS52" s="98">
        <v>0</v>
      </c>
      <c r="AT52" s="98">
        <v>0</v>
      </c>
      <c r="AU52" s="100">
        <f t="shared" si="7"/>
        <v>0</v>
      </c>
      <c r="AV52" s="102"/>
      <c r="AW52" s="104">
        <f t="shared" si="15"/>
        <v>0</v>
      </c>
      <c r="AX52" s="104">
        <f t="shared" si="16"/>
        <v>0</v>
      </c>
      <c r="AY52" s="102"/>
      <c r="AZ52" s="104">
        <f>IF($C52&lt;$C$7,0,MAX(-AX52-SUM(AZ$11:AZ51),0))</f>
        <v>0</v>
      </c>
      <c r="BA52" s="104">
        <f>AX52+SUM(AZ$11:AZ52)</f>
        <v>0</v>
      </c>
      <c r="BB52" s="104">
        <f>IF($C52&lt;$C$7,0,-MIN(BA52:BA$367)-SUM(BB$11:BB51))</f>
        <v>0</v>
      </c>
      <c r="BC52" s="104">
        <f t="shared" si="11"/>
        <v>0</v>
      </c>
      <c r="BD52" s="33"/>
    </row>
    <row r="53" spans="2:56" x14ac:dyDescent="0.2">
      <c r="B53" s="106"/>
      <c r="C53" s="105">
        <f t="shared" si="12"/>
        <v>40087</v>
      </c>
      <c r="D53" s="97" t="str">
        <f t="shared" si="13"/>
        <v>r</v>
      </c>
      <c r="E53" s="98">
        <v>0</v>
      </c>
      <c r="F53" s="98">
        <v>0</v>
      </c>
      <c r="G53" s="98">
        <v>0</v>
      </c>
      <c r="H53" s="98">
        <v>0</v>
      </c>
      <c r="I53" s="100">
        <f t="shared" si="8"/>
        <v>0</v>
      </c>
      <c r="J53" s="101"/>
      <c r="K53" s="98">
        <v>0</v>
      </c>
      <c r="L53" s="98">
        <v>0</v>
      </c>
      <c r="M53" s="98">
        <v>0</v>
      </c>
      <c r="N53" s="98">
        <v>0</v>
      </c>
      <c r="O53" s="98">
        <v>0</v>
      </c>
      <c r="P53" s="98">
        <v>0</v>
      </c>
      <c r="Q53" s="98">
        <v>0</v>
      </c>
      <c r="R53" s="98">
        <v>0</v>
      </c>
      <c r="S53" s="100">
        <f t="shared" si="14"/>
        <v>0</v>
      </c>
      <c r="T53" s="102"/>
      <c r="U53" s="98">
        <v>0</v>
      </c>
      <c r="V53" s="98">
        <v>0</v>
      </c>
      <c r="W53" s="98">
        <v>0</v>
      </c>
      <c r="X53" s="98">
        <v>0</v>
      </c>
      <c r="Y53" s="98">
        <v>0</v>
      </c>
      <c r="Z53" s="98">
        <v>0</v>
      </c>
      <c r="AA53" s="98">
        <v>0</v>
      </c>
      <c r="AB53" s="98">
        <v>0</v>
      </c>
      <c r="AC53" s="98">
        <v>0</v>
      </c>
      <c r="AD53" s="98">
        <v>0</v>
      </c>
      <c r="AE53" s="100">
        <f t="shared" si="9"/>
        <v>0</v>
      </c>
      <c r="AF53" s="102"/>
      <c r="AG53" s="98">
        <v>0</v>
      </c>
      <c r="AH53" s="98">
        <v>0</v>
      </c>
      <c r="AI53" s="98">
        <v>0</v>
      </c>
      <c r="AJ53" s="98">
        <v>0</v>
      </c>
      <c r="AK53" s="100">
        <f t="shared" si="10"/>
        <v>0</v>
      </c>
      <c r="AL53" s="102"/>
      <c r="AM53" s="98">
        <v>0</v>
      </c>
      <c r="AN53" s="98">
        <v>0</v>
      </c>
      <c r="AO53" s="98">
        <v>0</v>
      </c>
      <c r="AP53" s="98">
        <v>0</v>
      </c>
      <c r="AQ53" s="98">
        <v>0</v>
      </c>
      <c r="AR53" s="98">
        <v>0</v>
      </c>
      <c r="AS53" s="98">
        <v>0</v>
      </c>
      <c r="AT53" s="98">
        <v>0</v>
      </c>
      <c r="AU53" s="100">
        <f t="shared" si="7"/>
        <v>0</v>
      </c>
      <c r="AV53" s="102"/>
      <c r="AW53" s="104">
        <f t="shared" si="15"/>
        <v>0</v>
      </c>
      <c r="AX53" s="104">
        <f t="shared" si="16"/>
        <v>0</v>
      </c>
      <c r="AY53" s="102"/>
      <c r="AZ53" s="104">
        <f>IF($C53&lt;$C$7,0,MAX(-AX53-SUM(AZ$11:AZ52),0))</f>
        <v>0</v>
      </c>
      <c r="BA53" s="104">
        <f>AX53+SUM(AZ$11:AZ53)</f>
        <v>0</v>
      </c>
      <c r="BB53" s="104">
        <f>IF($C53&lt;$C$7,0,-MIN(BA53:BA$367)-SUM(BB$11:BB52))</f>
        <v>0</v>
      </c>
      <c r="BC53" s="104">
        <f t="shared" si="11"/>
        <v>0</v>
      </c>
      <c r="BD53" s="33"/>
    </row>
    <row r="54" spans="2:56" x14ac:dyDescent="0.2">
      <c r="B54" s="106"/>
      <c r="C54" s="105">
        <f t="shared" si="12"/>
        <v>40118</v>
      </c>
      <c r="D54" s="97" t="str">
        <f t="shared" si="13"/>
        <v>r</v>
      </c>
      <c r="E54" s="98">
        <v>0</v>
      </c>
      <c r="F54" s="98">
        <v>0</v>
      </c>
      <c r="G54" s="98">
        <v>0</v>
      </c>
      <c r="H54" s="98">
        <v>0</v>
      </c>
      <c r="I54" s="100">
        <f t="shared" si="8"/>
        <v>0</v>
      </c>
      <c r="J54" s="101"/>
      <c r="K54" s="98">
        <v>0</v>
      </c>
      <c r="L54" s="98">
        <v>0</v>
      </c>
      <c r="M54" s="98">
        <v>0</v>
      </c>
      <c r="N54" s="98">
        <v>0</v>
      </c>
      <c r="O54" s="98">
        <v>0</v>
      </c>
      <c r="P54" s="98">
        <v>0</v>
      </c>
      <c r="Q54" s="98">
        <v>0</v>
      </c>
      <c r="R54" s="98">
        <v>0</v>
      </c>
      <c r="S54" s="100">
        <f t="shared" si="14"/>
        <v>0</v>
      </c>
      <c r="T54" s="102"/>
      <c r="U54" s="98">
        <v>0</v>
      </c>
      <c r="V54" s="98">
        <v>0</v>
      </c>
      <c r="W54" s="98">
        <v>0</v>
      </c>
      <c r="X54" s="98">
        <v>0</v>
      </c>
      <c r="Y54" s="98">
        <v>0</v>
      </c>
      <c r="Z54" s="98">
        <v>0</v>
      </c>
      <c r="AA54" s="98">
        <v>0</v>
      </c>
      <c r="AB54" s="98">
        <v>0</v>
      </c>
      <c r="AC54" s="98">
        <v>0</v>
      </c>
      <c r="AD54" s="98">
        <v>0</v>
      </c>
      <c r="AE54" s="100">
        <f t="shared" si="9"/>
        <v>0</v>
      </c>
      <c r="AF54" s="102"/>
      <c r="AG54" s="98">
        <v>0</v>
      </c>
      <c r="AH54" s="98">
        <v>0</v>
      </c>
      <c r="AI54" s="98">
        <v>0</v>
      </c>
      <c r="AJ54" s="98">
        <v>0</v>
      </c>
      <c r="AK54" s="100">
        <f t="shared" si="10"/>
        <v>0</v>
      </c>
      <c r="AL54" s="102"/>
      <c r="AM54" s="98">
        <v>0</v>
      </c>
      <c r="AN54" s="98">
        <v>0</v>
      </c>
      <c r="AO54" s="98">
        <v>0</v>
      </c>
      <c r="AP54" s="98">
        <v>0</v>
      </c>
      <c r="AQ54" s="98">
        <v>0</v>
      </c>
      <c r="AR54" s="98">
        <v>0</v>
      </c>
      <c r="AS54" s="98">
        <v>0</v>
      </c>
      <c r="AT54" s="98">
        <v>0</v>
      </c>
      <c r="AU54" s="100">
        <f>SUM(AM54:AT54)</f>
        <v>0</v>
      </c>
      <c r="AV54" s="102"/>
      <c r="AW54" s="104">
        <f t="shared" si="15"/>
        <v>0</v>
      </c>
      <c r="AX54" s="104">
        <f t="shared" si="16"/>
        <v>0</v>
      </c>
      <c r="AY54" s="102"/>
      <c r="AZ54" s="104">
        <f>IF($C54&lt;$C$7,0,MAX(-AX54-SUM(AZ$11:AZ53),0))</f>
        <v>0</v>
      </c>
      <c r="BA54" s="104">
        <f>AX54+SUM(AZ$11:AZ54)</f>
        <v>0</v>
      </c>
      <c r="BB54" s="104">
        <f>IF($C54&lt;$C$7,0,-MIN(BA54:BA$367)-SUM(BB$11:BB53))</f>
        <v>0</v>
      </c>
      <c r="BC54" s="104">
        <f t="shared" si="11"/>
        <v>0</v>
      </c>
      <c r="BD54" s="33"/>
    </row>
    <row r="55" spans="2:56" x14ac:dyDescent="0.2">
      <c r="B55" s="106"/>
      <c r="C55" s="105">
        <f t="shared" si="12"/>
        <v>40148</v>
      </c>
      <c r="D55" s="97" t="str">
        <f t="shared" si="13"/>
        <v>r</v>
      </c>
      <c r="E55" s="98">
        <v>0</v>
      </c>
      <c r="F55" s="98">
        <v>0</v>
      </c>
      <c r="G55" s="98">
        <v>0</v>
      </c>
      <c r="H55" s="98">
        <v>0</v>
      </c>
      <c r="I55" s="100">
        <f t="shared" si="8"/>
        <v>0</v>
      </c>
      <c r="J55" s="101"/>
      <c r="K55" s="98">
        <v>0</v>
      </c>
      <c r="L55" s="98">
        <v>0</v>
      </c>
      <c r="M55" s="98">
        <v>0</v>
      </c>
      <c r="N55" s="98">
        <v>0</v>
      </c>
      <c r="O55" s="98">
        <v>0</v>
      </c>
      <c r="P55" s="98">
        <v>0</v>
      </c>
      <c r="Q55" s="98">
        <v>0</v>
      </c>
      <c r="R55" s="98">
        <v>0</v>
      </c>
      <c r="S55" s="100">
        <f t="shared" si="14"/>
        <v>0</v>
      </c>
      <c r="T55" s="102"/>
      <c r="U55" s="98">
        <v>0</v>
      </c>
      <c r="V55" s="98">
        <v>0</v>
      </c>
      <c r="W55" s="98">
        <v>0</v>
      </c>
      <c r="X55" s="98">
        <v>0</v>
      </c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8">
        <v>0</v>
      </c>
      <c r="AE55" s="100">
        <f t="shared" si="9"/>
        <v>0</v>
      </c>
      <c r="AF55" s="102"/>
      <c r="AG55" s="98">
        <v>0</v>
      </c>
      <c r="AH55" s="98">
        <v>0</v>
      </c>
      <c r="AI55" s="98">
        <v>0</v>
      </c>
      <c r="AJ55" s="98">
        <v>0</v>
      </c>
      <c r="AK55" s="100">
        <f t="shared" si="10"/>
        <v>0</v>
      </c>
      <c r="AL55" s="102"/>
      <c r="AM55" s="98">
        <v>0</v>
      </c>
      <c r="AN55" s="98">
        <v>0</v>
      </c>
      <c r="AO55" s="98">
        <v>0</v>
      </c>
      <c r="AP55" s="98">
        <v>0</v>
      </c>
      <c r="AQ55" s="98">
        <v>0</v>
      </c>
      <c r="AR55" s="98">
        <v>0</v>
      </c>
      <c r="AS55" s="98">
        <v>0</v>
      </c>
      <c r="AT55" s="98">
        <v>0</v>
      </c>
      <c r="AU55" s="100">
        <f t="shared" si="7"/>
        <v>0</v>
      </c>
      <c r="AV55" s="102"/>
      <c r="AW55" s="104">
        <f t="shared" si="15"/>
        <v>0</v>
      </c>
      <c r="AX55" s="104">
        <f t="shared" si="16"/>
        <v>0</v>
      </c>
      <c r="AY55" s="102"/>
      <c r="AZ55" s="104">
        <f>IF($C55&lt;$C$7,0,MAX(-AX55-SUM(AZ$11:AZ54),0))</f>
        <v>0</v>
      </c>
      <c r="BA55" s="104">
        <f>AX55+SUM(AZ$11:AZ55)</f>
        <v>0</v>
      </c>
      <c r="BB55" s="104">
        <f>IF($C55&lt;$C$7,0,-MIN(BA55:BA$367)-SUM(BB$11:BB54))</f>
        <v>0</v>
      </c>
      <c r="BC55" s="104">
        <f t="shared" si="11"/>
        <v>0</v>
      </c>
      <c r="BD55" s="33"/>
    </row>
    <row r="56" spans="2:56" x14ac:dyDescent="0.2">
      <c r="B56" s="106"/>
      <c r="C56" s="105">
        <f t="shared" si="12"/>
        <v>40179</v>
      </c>
      <c r="D56" s="97" t="str">
        <f t="shared" si="13"/>
        <v>r</v>
      </c>
      <c r="E56" s="98">
        <v>0</v>
      </c>
      <c r="F56" s="98">
        <v>0</v>
      </c>
      <c r="G56" s="98">
        <v>0</v>
      </c>
      <c r="H56" s="98">
        <v>0</v>
      </c>
      <c r="I56" s="100">
        <f t="shared" si="8"/>
        <v>0</v>
      </c>
      <c r="J56" s="101"/>
      <c r="K56" s="98">
        <v>0</v>
      </c>
      <c r="L56" s="98">
        <v>0</v>
      </c>
      <c r="M56" s="98">
        <v>0</v>
      </c>
      <c r="N56" s="98">
        <v>0</v>
      </c>
      <c r="O56" s="98">
        <v>0</v>
      </c>
      <c r="P56" s="98">
        <v>0</v>
      </c>
      <c r="Q56" s="98">
        <v>0</v>
      </c>
      <c r="R56" s="98">
        <v>0</v>
      </c>
      <c r="S56" s="100">
        <f t="shared" si="14"/>
        <v>0</v>
      </c>
      <c r="T56" s="102"/>
      <c r="U56" s="98">
        <v>0</v>
      </c>
      <c r="V56" s="98">
        <v>0</v>
      </c>
      <c r="W56" s="98">
        <v>0</v>
      </c>
      <c r="X56" s="98">
        <v>0</v>
      </c>
      <c r="Y56" s="98">
        <v>0</v>
      </c>
      <c r="Z56" s="98">
        <v>0</v>
      </c>
      <c r="AA56" s="98">
        <v>0</v>
      </c>
      <c r="AB56" s="98">
        <v>0</v>
      </c>
      <c r="AC56" s="98">
        <v>0</v>
      </c>
      <c r="AD56" s="98">
        <v>0</v>
      </c>
      <c r="AE56" s="100">
        <f t="shared" si="9"/>
        <v>0</v>
      </c>
      <c r="AF56" s="102"/>
      <c r="AG56" s="98">
        <v>0</v>
      </c>
      <c r="AH56" s="98">
        <v>0</v>
      </c>
      <c r="AI56" s="98">
        <v>0</v>
      </c>
      <c r="AJ56" s="98">
        <v>0</v>
      </c>
      <c r="AK56" s="100">
        <f t="shared" si="10"/>
        <v>0</v>
      </c>
      <c r="AL56" s="102"/>
      <c r="AM56" s="98">
        <v>0</v>
      </c>
      <c r="AN56" s="98">
        <v>0</v>
      </c>
      <c r="AO56" s="98">
        <v>0</v>
      </c>
      <c r="AP56" s="98">
        <v>0</v>
      </c>
      <c r="AQ56" s="98">
        <v>0</v>
      </c>
      <c r="AR56" s="98">
        <v>0</v>
      </c>
      <c r="AS56" s="98">
        <v>0</v>
      </c>
      <c r="AT56" s="98">
        <v>0</v>
      </c>
      <c r="AU56" s="100">
        <f t="shared" si="7"/>
        <v>0</v>
      </c>
      <c r="AV56" s="102"/>
      <c r="AW56" s="104">
        <f t="shared" si="15"/>
        <v>0</v>
      </c>
      <c r="AX56" s="107">
        <f t="shared" si="16"/>
        <v>0</v>
      </c>
      <c r="AY56" s="102"/>
      <c r="AZ56" s="104">
        <f>IF($C56&lt;$C$7,0,MAX(-AX56-SUM(AZ$11:AZ55),0))</f>
        <v>0</v>
      </c>
      <c r="BA56" s="104">
        <f>AX56+SUM(AZ$11:AZ56)</f>
        <v>0</v>
      </c>
      <c r="BB56" s="104">
        <f>IF($C56&lt;$C$7,0,-MIN(BA56:BA$367)-SUM(BB$11:BB55))</f>
        <v>0</v>
      </c>
      <c r="BC56" s="104">
        <f t="shared" si="11"/>
        <v>0</v>
      </c>
      <c r="BD56" s="33"/>
    </row>
    <row r="57" spans="2:56" x14ac:dyDescent="0.2">
      <c r="B57" s="106"/>
      <c r="C57" s="105">
        <f t="shared" si="12"/>
        <v>40210</v>
      </c>
      <c r="D57" s="97" t="str">
        <f t="shared" si="13"/>
        <v>r</v>
      </c>
      <c r="E57" s="98">
        <v>0</v>
      </c>
      <c r="F57" s="98">
        <v>0</v>
      </c>
      <c r="G57" s="98">
        <v>0</v>
      </c>
      <c r="H57" s="98">
        <v>0</v>
      </c>
      <c r="I57" s="100">
        <f t="shared" si="8"/>
        <v>0</v>
      </c>
      <c r="J57" s="101"/>
      <c r="K57" s="98">
        <v>0</v>
      </c>
      <c r="L57" s="98">
        <v>0</v>
      </c>
      <c r="M57" s="98">
        <v>0</v>
      </c>
      <c r="N57" s="98">
        <v>0</v>
      </c>
      <c r="O57" s="98">
        <v>0</v>
      </c>
      <c r="P57" s="98">
        <v>0</v>
      </c>
      <c r="Q57" s="98">
        <v>0</v>
      </c>
      <c r="R57" s="98">
        <v>0</v>
      </c>
      <c r="S57" s="100">
        <f t="shared" si="14"/>
        <v>0</v>
      </c>
      <c r="T57" s="102"/>
      <c r="U57" s="98">
        <v>0</v>
      </c>
      <c r="V57" s="98">
        <v>0</v>
      </c>
      <c r="W57" s="98">
        <v>0</v>
      </c>
      <c r="X57" s="98">
        <v>0</v>
      </c>
      <c r="Y57" s="98">
        <v>0</v>
      </c>
      <c r="Z57" s="98">
        <v>0</v>
      </c>
      <c r="AA57" s="98">
        <v>0</v>
      </c>
      <c r="AB57" s="98">
        <v>0</v>
      </c>
      <c r="AC57" s="98">
        <v>0</v>
      </c>
      <c r="AD57" s="98">
        <v>0</v>
      </c>
      <c r="AE57" s="100">
        <f t="shared" si="9"/>
        <v>0</v>
      </c>
      <c r="AF57" s="102"/>
      <c r="AG57" s="98">
        <v>0</v>
      </c>
      <c r="AH57" s="98">
        <v>0</v>
      </c>
      <c r="AI57" s="98">
        <v>0</v>
      </c>
      <c r="AJ57" s="98">
        <v>0</v>
      </c>
      <c r="AK57" s="100">
        <f t="shared" si="10"/>
        <v>0</v>
      </c>
      <c r="AL57" s="102"/>
      <c r="AM57" s="98">
        <v>0</v>
      </c>
      <c r="AN57" s="98">
        <v>0</v>
      </c>
      <c r="AO57" s="98">
        <v>0</v>
      </c>
      <c r="AP57" s="98">
        <v>0</v>
      </c>
      <c r="AQ57" s="98">
        <v>0</v>
      </c>
      <c r="AR57" s="98">
        <v>0</v>
      </c>
      <c r="AS57" s="98">
        <v>0</v>
      </c>
      <c r="AT57" s="98">
        <v>0</v>
      </c>
      <c r="AU57" s="100">
        <f t="shared" si="7"/>
        <v>0</v>
      </c>
      <c r="AV57" s="102"/>
      <c r="AW57" s="104">
        <f t="shared" si="15"/>
        <v>0</v>
      </c>
      <c r="AX57" s="107">
        <f t="shared" si="16"/>
        <v>0</v>
      </c>
      <c r="AY57" s="102"/>
      <c r="AZ57" s="104">
        <f>IF($C57&lt;$C$7,0,MAX(-AX57-SUM(AZ$11:AZ56),0))</f>
        <v>0</v>
      </c>
      <c r="BA57" s="104">
        <f>AX57+SUM(AZ$11:AZ57)</f>
        <v>0</v>
      </c>
      <c r="BB57" s="104">
        <f>IF($C57&lt;$C$7,0,-MIN(BA57:BA$367)-SUM(BB$11:BB56))</f>
        <v>0</v>
      </c>
      <c r="BC57" s="104">
        <f t="shared" si="11"/>
        <v>0</v>
      </c>
      <c r="BD57" s="33"/>
    </row>
    <row r="58" spans="2:56" x14ac:dyDescent="0.2">
      <c r="B58" s="106"/>
      <c r="C58" s="105">
        <f t="shared" si="12"/>
        <v>40238</v>
      </c>
      <c r="D58" s="97" t="str">
        <f t="shared" si="13"/>
        <v>r</v>
      </c>
      <c r="E58" s="98">
        <v>0</v>
      </c>
      <c r="F58" s="98">
        <v>0</v>
      </c>
      <c r="G58" s="98">
        <v>0</v>
      </c>
      <c r="H58" s="98">
        <v>0</v>
      </c>
      <c r="I58" s="100">
        <f t="shared" si="8"/>
        <v>0</v>
      </c>
      <c r="J58" s="101"/>
      <c r="K58" s="98">
        <v>0</v>
      </c>
      <c r="L58" s="98">
        <v>0</v>
      </c>
      <c r="M58" s="98">
        <v>0</v>
      </c>
      <c r="N58" s="98">
        <v>0</v>
      </c>
      <c r="O58" s="98">
        <v>0</v>
      </c>
      <c r="P58" s="98">
        <v>0</v>
      </c>
      <c r="Q58" s="98">
        <v>0</v>
      </c>
      <c r="R58" s="98">
        <v>0</v>
      </c>
      <c r="S58" s="100">
        <f t="shared" si="14"/>
        <v>0</v>
      </c>
      <c r="T58" s="102"/>
      <c r="U58" s="98">
        <v>0</v>
      </c>
      <c r="V58" s="98">
        <v>0</v>
      </c>
      <c r="W58" s="98">
        <v>0</v>
      </c>
      <c r="X58" s="98">
        <v>0</v>
      </c>
      <c r="Y58" s="98">
        <v>0</v>
      </c>
      <c r="Z58" s="98">
        <v>0</v>
      </c>
      <c r="AA58" s="98">
        <v>0</v>
      </c>
      <c r="AB58" s="98">
        <v>0</v>
      </c>
      <c r="AC58" s="98">
        <v>0</v>
      </c>
      <c r="AD58" s="98">
        <v>0</v>
      </c>
      <c r="AE58" s="100">
        <f t="shared" si="9"/>
        <v>0</v>
      </c>
      <c r="AF58" s="102"/>
      <c r="AG58" s="98">
        <v>0</v>
      </c>
      <c r="AH58" s="98">
        <v>0</v>
      </c>
      <c r="AI58" s="98">
        <v>0</v>
      </c>
      <c r="AJ58" s="98">
        <v>0</v>
      </c>
      <c r="AK58" s="100">
        <f t="shared" si="10"/>
        <v>0</v>
      </c>
      <c r="AL58" s="102"/>
      <c r="AM58" s="98">
        <v>0</v>
      </c>
      <c r="AN58" s="98">
        <v>0</v>
      </c>
      <c r="AO58" s="98">
        <v>0</v>
      </c>
      <c r="AP58" s="98">
        <v>0</v>
      </c>
      <c r="AQ58" s="98">
        <v>0</v>
      </c>
      <c r="AR58" s="98">
        <v>0</v>
      </c>
      <c r="AS58" s="98">
        <v>0</v>
      </c>
      <c r="AT58" s="98">
        <v>0</v>
      </c>
      <c r="AU58" s="100">
        <f t="shared" si="7"/>
        <v>0</v>
      </c>
      <c r="AV58" s="102"/>
      <c r="AW58" s="104">
        <f t="shared" si="15"/>
        <v>0</v>
      </c>
      <c r="AX58" s="107">
        <f t="shared" si="16"/>
        <v>0</v>
      </c>
      <c r="AY58" s="102"/>
      <c r="AZ58" s="104">
        <f>IF($C58&lt;$C$7,0,MAX(-AX58-SUM(AZ$11:AZ57),0))</f>
        <v>0</v>
      </c>
      <c r="BA58" s="104">
        <f>AX58+SUM(AZ$11:AZ58)</f>
        <v>0</v>
      </c>
      <c r="BB58" s="104">
        <f>IF($C58&lt;$C$7,0,-MIN(BA58:BA$367)-SUM(BB$11:BB57))</f>
        <v>0</v>
      </c>
      <c r="BC58" s="104">
        <f t="shared" si="11"/>
        <v>0</v>
      </c>
      <c r="BD58" s="33"/>
    </row>
    <row r="59" spans="2:56" x14ac:dyDescent="0.2">
      <c r="B59" s="106"/>
      <c r="C59" s="105">
        <f t="shared" si="12"/>
        <v>40269</v>
      </c>
      <c r="D59" s="97" t="str">
        <f t="shared" si="13"/>
        <v>r</v>
      </c>
      <c r="E59" s="98">
        <v>0</v>
      </c>
      <c r="F59" s="98">
        <v>0</v>
      </c>
      <c r="G59" s="98">
        <v>0</v>
      </c>
      <c r="H59" s="98">
        <v>0</v>
      </c>
      <c r="I59" s="100">
        <f t="shared" si="8"/>
        <v>0</v>
      </c>
      <c r="J59" s="101"/>
      <c r="K59" s="98">
        <v>0</v>
      </c>
      <c r="L59" s="98">
        <v>0</v>
      </c>
      <c r="M59" s="98">
        <v>0</v>
      </c>
      <c r="N59" s="98">
        <v>0</v>
      </c>
      <c r="O59" s="98">
        <v>0</v>
      </c>
      <c r="P59" s="98">
        <v>0</v>
      </c>
      <c r="Q59" s="98">
        <v>0</v>
      </c>
      <c r="R59" s="98">
        <v>0</v>
      </c>
      <c r="S59" s="100">
        <f t="shared" si="14"/>
        <v>0</v>
      </c>
      <c r="T59" s="102"/>
      <c r="U59" s="98">
        <v>0</v>
      </c>
      <c r="V59" s="98">
        <v>0</v>
      </c>
      <c r="W59" s="98">
        <v>0</v>
      </c>
      <c r="X59" s="98">
        <v>0</v>
      </c>
      <c r="Y59" s="98">
        <v>0</v>
      </c>
      <c r="Z59" s="98">
        <v>0</v>
      </c>
      <c r="AA59" s="98">
        <v>0</v>
      </c>
      <c r="AB59" s="98">
        <v>0</v>
      </c>
      <c r="AC59" s="98">
        <v>0</v>
      </c>
      <c r="AD59" s="98">
        <v>0</v>
      </c>
      <c r="AE59" s="100">
        <f t="shared" si="9"/>
        <v>0</v>
      </c>
      <c r="AF59" s="102"/>
      <c r="AG59" s="98">
        <v>0</v>
      </c>
      <c r="AH59" s="98">
        <v>0</v>
      </c>
      <c r="AI59" s="98">
        <v>0</v>
      </c>
      <c r="AJ59" s="98">
        <v>0</v>
      </c>
      <c r="AK59" s="100">
        <f t="shared" si="10"/>
        <v>0</v>
      </c>
      <c r="AL59" s="102"/>
      <c r="AM59" s="98">
        <v>0</v>
      </c>
      <c r="AN59" s="98">
        <v>0</v>
      </c>
      <c r="AO59" s="98">
        <v>0</v>
      </c>
      <c r="AP59" s="98">
        <v>0</v>
      </c>
      <c r="AQ59" s="98">
        <v>0</v>
      </c>
      <c r="AR59" s="98">
        <v>0</v>
      </c>
      <c r="AS59" s="98">
        <v>0</v>
      </c>
      <c r="AT59" s="98">
        <v>0</v>
      </c>
      <c r="AU59" s="100">
        <f t="shared" si="7"/>
        <v>0</v>
      </c>
      <c r="AV59" s="102"/>
      <c r="AW59" s="104">
        <f t="shared" si="15"/>
        <v>0</v>
      </c>
      <c r="AX59" s="107">
        <f t="shared" si="16"/>
        <v>0</v>
      </c>
      <c r="AY59" s="102"/>
      <c r="AZ59" s="104">
        <f>IF($C59&lt;$C$7,0,MAX(-AX59-SUM(AZ$11:AZ58),0))</f>
        <v>0</v>
      </c>
      <c r="BA59" s="104">
        <f>AX59+SUM(AZ$11:AZ59)</f>
        <v>0</v>
      </c>
      <c r="BB59" s="104">
        <f>IF($C59&lt;$C$7,0,-MIN(BA59:BA$367)-SUM(BB$11:BB58))</f>
        <v>0</v>
      </c>
      <c r="BC59" s="104">
        <f t="shared" si="11"/>
        <v>0</v>
      </c>
      <c r="BD59" s="33"/>
    </row>
    <row r="60" spans="2:56" x14ac:dyDescent="0.2">
      <c r="B60" s="106"/>
      <c r="C60" s="105">
        <f t="shared" si="12"/>
        <v>40299</v>
      </c>
      <c r="D60" s="97" t="str">
        <f t="shared" si="13"/>
        <v>r</v>
      </c>
      <c r="E60" s="98">
        <v>0</v>
      </c>
      <c r="F60" s="98">
        <v>0</v>
      </c>
      <c r="G60" s="98">
        <v>0</v>
      </c>
      <c r="H60" s="98">
        <v>0</v>
      </c>
      <c r="I60" s="100">
        <f t="shared" si="8"/>
        <v>0</v>
      </c>
      <c r="J60" s="101"/>
      <c r="K60" s="98">
        <v>0</v>
      </c>
      <c r="L60" s="98">
        <v>0</v>
      </c>
      <c r="M60" s="98">
        <v>0</v>
      </c>
      <c r="N60" s="98">
        <v>0</v>
      </c>
      <c r="O60" s="98">
        <v>0</v>
      </c>
      <c r="P60" s="98">
        <v>0</v>
      </c>
      <c r="Q60" s="98">
        <v>0</v>
      </c>
      <c r="R60" s="98">
        <v>0</v>
      </c>
      <c r="S60" s="100">
        <f t="shared" si="14"/>
        <v>0</v>
      </c>
      <c r="T60" s="102"/>
      <c r="U60" s="98">
        <v>0</v>
      </c>
      <c r="V60" s="98">
        <v>0</v>
      </c>
      <c r="W60" s="98">
        <v>0</v>
      </c>
      <c r="X60" s="98">
        <v>0</v>
      </c>
      <c r="Y60" s="98">
        <v>0</v>
      </c>
      <c r="Z60" s="98">
        <v>0</v>
      </c>
      <c r="AA60" s="98">
        <v>0</v>
      </c>
      <c r="AB60" s="98">
        <v>0</v>
      </c>
      <c r="AC60" s="98">
        <v>0</v>
      </c>
      <c r="AD60" s="98">
        <v>0</v>
      </c>
      <c r="AE60" s="100">
        <f t="shared" si="9"/>
        <v>0</v>
      </c>
      <c r="AF60" s="102"/>
      <c r="AG60" s="98">
        <v>0</v>
      </c>
      <c r="AH60" s="98">
        <v>0</v>
      </c>
      <c r="AI60" s="98">
        <v>0</v>
      </c>
      <c r="AJ60" s="98">
        <v>0</v>
      </c>
      <c r="AK60" s="100">
        <f t="shared" si="10"/>
        <v>0</v>
      </c>
      <c r="AL60" s="102"/>
      <c r="AM60" s="98">
        <v>0</v>
      </c>
      <c r="AN60" s="98">
        <v>0</v>
      </c>
      <c r="AO60" s="98">
        <v>0</v>
      </c>
      <c r="AP60" s="98">
        <v>0</v>
      </c>
      <c r="AQ60" s="98">
        <v>0</v>
      </c>
      <c r="AR60" s="98">
        <v>0</v>
      </c>
      <c r="AS60" s="98">
        <v>0</v>
      </c>
      <c r="AT60" s="98">
        <v>0</v>
      </c>
      <c r="AU60" s="100">
        <f t="shared" si="7"/>
        <v>0</v>
      </c>
      <c r="AV60" s="102"/>
      <c r="AW60" s="104">
        <f t="shared" si="15"/>
        <v>0</v>
      </c>
      <c r="AX60" s="107">
        <f t="shared" si="16"/>
        <v>0</v>
      </c>
      <c r="AY60" s="102"/>
      <c r="AZ60" s="104">
        <f>IF($C60&lt;$C$7,0,MAX(-AX60-SUM(AZ$11:AZ59),0))</f>
        <v>0</v>
      </c>
      <c r="BA60" s="104">
        <f>AX60+SUM(AZ$11:AZ60)</f>
        <v>0</v>
      </c>
      <c r="BB60" s="104">
        <f>IF($C60&lt;$C$7,0,-MIN(BA60:BA$367)-SUM(BB$11:BB59))</f>
        <v>0</v>
      </c>
      <c r="BC60" s="104">
        <f t="shared" si="11"/>
        <v>0</v>
      </c>
      <c r="BD60" s="33"/>
    </row>
    <row r="61" spans="2:56" x14ac:dyDescent="0.2">
      <c r="B61" s="106"/>
      <c r="C61" s="105">
        <f t="shared" si="12"/>
        <v>40330</v>
      </c>
      <c r="D61" s="97" t="str">
        <f t="shared" si="13"/>
        <v>r</v>
      </c>
      <c r="E61" s="98">
        <v>0</v>
      </c>
      <c r="F61" s="98">
        <v>0</v>
      </c>
      <c r="G61" s="98">
        <v>0</v>
      </c>
      <c r="H61" s="98">
        <v>0</v>
      </c>
      <c r="I61" s="100">
        <f t="shared" si="8"/>
        <v>0</v>
      </c>
      <c r="J61" s="101"/>
      <c r="K61" s="98">
        <v>0</v>
      </c>
      <c r="L61" s="98">
        <v>0</v>
      </c>
      <c r="M61" s="98">
        <v>0</v>
      </c>
      <c r="N61" s="98">
        <v>0</v>
      </c>
      <c r="O61" s="98">
        <v>0</v>
      </c>
      <c r="P61" s="98">
        <v>0</v>
      </c>
      <c r="Q61" s="98">
        <v>0</v>
      </c>
      <c r="R61" s="98">
        <v>0</v>
      </c>
      <c r="S61" s="100">
        <f t="shared" si="14"/>
        <v>0</v>
      </c>
      <c r="T61" s="102"/>
      <c r="U61" s="98">
        <v>0</v>
      </c>
      <c r="V61" s="98">
        <v>0</v>
      </c>
      <c r="W61" s="98">
        <v>0</v>
      </c>
      <c r="X61" s="98">
        <v>0</v>
      </c>
      <c r="Y61" s="98">
        <v>0</v>
      </c>
      <c r="Z61" s="98">
        <v>0</v>
      </c>
      <c r="AA61" s="98">
        <v>0</v>
      </c>
      <c r="AB61" s="98">
        <v>0</v>
      </c>
      <c r="AC61" s="98">
        <v>0</v>
      </c>
      <c r="AD61" s="98">
        <v>0</v>
      </c>
      <c r="AE61" s="100">
        <f t="shared" si="9"/>
        <v>0</v>
      </c>
      <c r="AF61" s="102"/>
      <c r="AG61" s="98">
        <v>0</v>
      </c>
      <c r="AH61" s="98">
        <v>0</v>
      </c>
      <c r="AI61" s="98">
        <v>0</v>
      </c>
      <c r="AJ61" s="98">
        <v>0</v>
      </c>
      <c r="AK61" s="100">
        <f t="shared" si="10"/>
        <v>0</v>
      </c>
      <c r="AL61" s="102"/>
      <c r="AM61" s="98">
        <v>0</v>
      </c>
      <c r="AN61" s="98">
        <v>0</v>
      </c>
      <c r="AO61" s="98">
        <v>0</v>
      </c>
      <c r="AP61" s="98">
        <v>0</v>
      </c>
      <c r="AQ61" s="98">
        <v>0</v>
      </c>
      <c r="AR61" s="98">
        <v>0</v>
      </c>
      <c r="AS61" s="98">
        <v>0</v>
      </c>
      <c r="AT61" s="98">
        <v>0</v>
      </c>
      <c r="AU61" s="100">
        <f t="shared" si="7"/>
        <v>0</v>
      </c>
      <c r="AV61" s="102"/>
      <c r="AW61" s="104">
        <f t="shared" si="15"/>
        <v>0</v>
      </c>
      <c r="AX61" s="107">
        <f t="shared" si="16"/>
        <v>0</v>
      </c>
      <c r="AY61" s="102"/>
      <c r="AZ61" s="104">
        <f>IF($C61&lt;$C$7,0,MAX(-AX61-SUM(AZ$11:AZ60),0))</f>
        <v>0</v>
      </c>
      <c r="BA61" s="104">
        <f>AX61+SUM(AZ$11:AZ61)</f>
        <v>0</v>
      </c>
      <c r="BB61" s="104">
        <f>IF($C61&lt;$C$7,0,-MIN(BA61:BA$367)-SUM(BB$11:BB60))</f>
        <v>0</v>
      </c>
      <c r="BC61" s="104">
        <f t="shared" si="11"/>
        <v>0</v>
      </c>
      <c r="BD61" s="33"/>
    </row>
    <row r="62" spans="2:56" x14ac:dyDescent="0.2">
      <c r="B62" s="106"/>
      <c r="C62" s="105">
        <f t="shared" si="12"/>
        <v>40360</v>
      </c>
      <c r="D62" s="97" t="str">
        <f t="shared" si="13"/>
        <v>r</v>
      </c>
      <c r="E62" s="98">
        <v>0</v>
      </c>
      <c r="F62" s="98">
        <v>0</v>
      </c>
      <c r="G62" s="98">
        <v>0</v>
      </c>
      <c r="H62" s="98">
        <v>0</v>
      </c>
      <c r="I62" s="100">
        <f t="shared" si="8"/>
        <v>0</v>
      </c>
      <c r="J62" s="101"/>
      <c r="K62" s="98">
        <v>0</v>
      </c>
      <c r="L62" s="98">
        <v>0</v>
      </c>
      <c r="M62" s="98">
        <v>0</v>
      </c>
      <c r="N62" s="98">
        <v>0</v>
      </c>
      <c r="O62" s="98">
        <v>0</v>
      </c>
      <c r="P62" s="98">
        <v>0</v>
      </c>
      <c r="Q62" s="98">
        <v>0</v>
      </c>
      <c r="R62" s="98">
        <v>0</v>
      </c>
      <c r="S62" s="100">
        <f t="shared" si="14"/>
        <v>0</v>
      </c>
      <c r="T62" s="102"/>
      <c r="U62" s="98">
        <v>0</v>
      </c>
      <c r="V62" s="98">
        <v>0</v>
      </c>
      <c r="W62" s="98">
        <v>0</v>
      </c>
      <c r="X62" s="98">
        <v>0</v>
      </c>
      <c r="Y62" s="98">
        <v>0</v>
      </c>
      <c r="Z62" s="98">
        <v>0</v>
      </c>
      <c r="AA62" s="98">
        <v>0</v>
      </c>
      <c r="AB62" s="98">
        <v>0</v>
      </c>
      <c r="AC62" s="98">
        <v>0</v>
      </c>
      <c r="AD62" s="98">
        <v>0</v>
      </c>
      <c r="AE62" s="100">
        <f t="shared" si="9"/>
        <v>0</v>
      </c>
      <c r="AF62" s="102"/>
      <c r="AG62" s="98">
        <v>0</v>
      </c>
      <c r="AH62" s="98">
        <v>0</v>
      </c>
      <c r="AI62" s="98">
        <v>0</v>
      </c>
      <c r="AJ62" s="98">
        <v>0</v>
      </c>
      <c r="AK62" s="100">
        <f t="shared" si="10"/>
        <v>0</v>
      </c>
      <c r="AL62" s="102"/>
      <c r="AM62" s="98">
        <v>0</v>
      </c>
      <c r="AN62" s="98">
        <v>0</v>
      </c>
      <c r="AO62" s="98">
        <v>0</v>
      </c>
      <c r="AP62" s="98">
        <v>0</v>
      </c>
      <c r="AQ62" s="98">
        <v>0</v>
      </c>
      <c r="AR62" s="98">
        <v>0</v>
      </c>
      <c r="AS62" s="98">
        <v>0</v>
      </c>
      <c r="AT62" s="98">
        <v>0</v>
      </c>
      <c r="AU62" s="100">
        <f t="shared" si="7"/>
        <v>0</v>
      </c>
      <c r="AV62" s="102"/>
      <c r="AW62" s="104">
        <f t="shared" si="15"/>
        <v>0</v>
      </c>
      <c r="AX62" s="107">
        <f t="shared" si="16"/>
        <v>0</v>
      </c>
      <c r="AY62" s="102"/>
      <c r="AZ62" s="104">
        <f>IF($C62&lt;$C$7,0,MAX(-AX62-SUM(AZ$11:AZ61),0))</f>
        <v>0</v>
      </c>
      <c r="BA62" s="104">
        <f>AX62+SUM(AZ$11:AZ62)</f>
        <v>0</v>
      </c>
      <c r="BB62" s="104">
        <f>IF($C62&lt;$C$7,0,-MIN(BA62:BA$367)-SUM(BB$11:BB61))</f>
        <v>0</v>
      </c>
      <c r="BC62" s="104">
        <f t="shared" si="11"/>
        <v>0</v>
      </c>
      <c r="BD62" s="33"/>
    </row>
    <row r="63" spans="2:56" x14ac:dyDescent="0.2">
      <c r="B63" s="106"/>
      <c r="C63" s="105">
        <f t="shared" si="12"/>
        <v>40391</v>
      </c>
      <c r="D63" s="97" t="str">
        <f t="shared" si="13"/>
        <v>r</v>
      </c>
      <c r="E63" s="98">
        <v>0</v>
      </c>
      <c r="F63" s="98">
        <v>0</v>
      </c>
      <c r="G63" s="98">
        <v>0</v>
      </c>
      <c r="H63" s="98">
        <v>0</v>
      </c>
      <c r="I63" s="100">
        <f t="shared" si="8"/>
        <v>0</v>
      </c>
      <c r="J63" s="101"/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8">
        <v>0</v>
      </c>
      <c r="Q63" s="98">
        <v>0</v>
      </c>
      <c r="R63" s="98">
        <v>0</v>
      </c>
      <c r="S63" s="100">
        <f t="shared" si="14"/>
        <v>0</v>
      </c>
      <c r="T63" s="102"/>
      <c r="U63" s="98">
        <v>0</v>
      </c>
      <c r="V63" s="98">
        <v>0</v>
      </c>
      <c r="W63" s="98">
        <v>0</v>
      </c>
      <c r="X63" s="98">
        <v>0</v>
      </c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8">
        <v>0</v>
      </c>
      <c r="AE63" s="100">
        <f t="shared" si="9"/>
        <v>0</v>
      </c>
      <c r="AF63" s="102"/>
      <c r="AG63" s="98">
        <v>0</v>
      </c>
      <c r="AH63" s="98">
        <v>0</v>
      </c>
      <c r="AI63" s="98">
        <v>0</v>
      </c>
      <c r="AJ63" s="98">
        <v>0</v>
      </c>
      <c r="AK63" s="100">
        <f t="shared" si="10"/>
        <v>0</v>
      </c>
      <c r="AL63" s="102"/>
      <c r="AM63" s="98">
        <v>0</v>
      </c>
      <c r="AN63" s="98">
        <v>0</v>
      </c>
      <c r="AO63" s="98">
        <v>0</v>
      </c>
      <c r="AP63" s="98">
        <v>0</v>
      </c>
      <c r="AQ63" s="98">
        <v>0</v>
      </c>
      <c r="AR63" s="98">
        <v>0</v>
      </c>
      <c r="AS63" s="98">
        <v>0</v>
      </c>
      <c r="AT63" s="98">
        <v>0</v>
      </c>
      <c r="AU63" s="100">
        <f t="shared" si="7"/>
        <v>0</v>
      </c>
      <c r="AV63" s="102"/>
      <c r="AW63" s="104">
        <f t="shared" si="15"/>
        <v>0</v>
      </c>
      <c r="AX63" s="107">
        <f t="shared" si="16"/>
        <v>0</v>
      </c>
      <c r="AY63" s="102"/>
      <c r="AZ63" s="104">
        <f>IF($C63&lt;$C$7,0,MAX(-AX63-SUM(AZ$11:AZ62),0))</f>
        <v>0</v>
      </c>
      <c r="BA63" s="104">
        <f>AX63+SUM(AZ$11:AZ63)</f>
        <v>0</v>
      </c>
      <c r="BB63" s="104">
        <f>IF($C63&lt;$C$7,0,-MIN(BA63:BA$367)-SUM(BB$11:BB62))</f>
        <v>0</v>
      </c>
      <c r="BC63" s="104">
        <f t="shared" si="11"/>
        <v>0</v>
      </c>
      <c r="BD63" s="33"/>
    </row>
    <row r="64" spans="2:56" x14ac:dyDescent="0.2">
      <c r="B64" s="106"/>
      <c r="C64" s="105">
        <f t="shared" si="12"/>
        <v>40422</v>
      </c>
      <c r="D64" s="97" t="str">
        <f t="shared" si="13"/>
        <v>r</v>
      </c>
      <c r="E64" s="98">
        <v>0</v>
      </c>
      <c r="F64" s="98">
        <v>0</v>
      </c>
      <c r="G64" s="98">
        <v>0</v>
      </c>
      <c r="H64" s="98">
        <v>0</v>
      </c>
      <c r="I64" s="100">
        <f t="shared" si="8"/>
        <v>0</v>
      </c>
      <c r="J64" s="101"/>
      <c r="K64" s="98">
        <v>0</v>
      </c>
      <c r="L64" s="98">
        <v>0</v>
      </c>
      <c r="M64" s="98">
        <v>0</v>
      </c>
      <c r="N64" s="98">
        <v>0</v>
      </c>
      <c r="O64" s="98">
        <v>0</v>
      </c>
      <c r="P64" s="98">
        <v>0</v>
      </c>
      <c r="Q64" s="98">
        <v>0</v>
      </c>
      <c r="R64" s="98">
        <v>0</v>
      </c>
      <c r="S64" s="100">
        <f t="shared" si="14"/>
        <v>0</v>
      </c>
      <c r="T64" s="102"/>
      <c r="U64" s="98">
        <v>0</v>
      </c>
      <c r="V64" s="98">
        <v>0</v>
      </c>
      <c r="W64" s="98">
        <v>0</v>
      </c>
      <c r="X64" s="98">
        <v>0</v>
      </c>
      <c r="Y64" s="98">
        <v>0</v>
      </c>
      <c r="Z64" s="98">
        <v>0</v>
      </c>
      <c r="AA64" s="98">
        <v>0</v>
      </c>
      <c r="AB64" s="98">
        <v>0</v>
      </c>
      <c r="AC64" s="98">
        <v>0</v>
      </c>
      <c r="AD64" s="98">
        <v>0</v>
      </c>
      <c r="AE64" s="100">
        <f t="shared" si="9"/>
        <v>0</v>
      </c>
      <c r="AF64" s="102"/>
      <c r="AG64" s="98">
        <v>0</v>
      </c>
      <c r="AH64" s="98">
        <v>0</v>
      </c>
      <c r="AI64" s="98">
        <v>0</v>
      </c>
      <c r="AJ64" s="98">
        <v>0</v>
      </c>
      <c r="AK64" s="100">
        <f t="shared" si="10"/>
        <v>0</v>
      </c>
      <c r="AL64" s="102"/>
      <c r="AM64" s="98">
        <v>0</v>
      </c>
      <c r="AN64" s="98">
        <v>0</v>
      </c>
      <c r="AO64" s="98">
        <v>0</v>
      </c>
      <c r="AP64" s="98">
        <v>0</v>
      </c>
      <c r="AQ64" s="98">
        <v>0</v>
      </c>
      <c r="AR64" s="98">
        <v>0</v>
      </c>
      <c r="AS64" s="98">
        <v>0</v>
      </c>
      <c r="AT64" s="98">
        <v>0</v>
      </c>
      <c r="AU64" s="100">
        <f t="shared" si="7"/>
        <v>0</v>
      </c>
      <c r="AV64" s="102"/>
      <c r="AW64" s="104">
        <f t="shared" si="15"/>
        <v>0</v>
      </c>
      <c r="AX64" s="107">
        <f t="shared" si="16"/>
        <v>0</v>
      </c>
      <c r="AY64" s="102"/>
      <c r="AZ64" s="104">
        <f>IF($C64&lt;$C$7,0,MAX(-AX64-SUM(AZ$11:AZ63),0))</f>
        <v>0</v>
      </c>
      <c r="BA64" s="104">
        <f>AX64+SUM(AZ$11:AZ64)</f>
        <v>0</v>
      </c>
      <c r="BB64" s="104">
        <f>IF($C64&lt;$C$7,0,-MIN(BA64:BA$367)-SUM(BB$11:BB63))</f>
        <v>0</v>
      </c>
      <c r="BC64" s="104">
        <f t="shared" si="11"/>
        <v>0</v>
      </c>
      <c r="BD64" s="33"/>
    </row>
    <row r="65" spans="2:56" x14ac:dyDescent="0.2">
      <c r="B65" s="106"/>
      <c r="C65" s="105">
        <f t="shared" si="12"/>
        <v>40452</v>
      </c>
      <c r="D65" s="97" t="str">
        <f t="shared" si="13"/>
        <v>r</v>
      </c>
      <c r="E65" s="98">
        <v>0</v>
      </c>
      <c r="F65" s="98">
        <v>0</v>
      </c>
      <c r="G65" s="98">
        <v>0</v>
      </c>
      <c r="H65" s="98">
        <v>0</v>
      </c>
      <c r="I65" s="100">
        <f t="shared" si="8"/>
        <v>0</v>
      </c>
      <c r="J65" s="101"/>
      <c r="K65" s="98">
        <v>0</v>
      </c>
      <c r="L65" s="98">
        <v>0</v>
      </c>
      <c r="M65" s="98">
        <v>0</v>
      </c>
      <c r="N65" s="98">
        <v>0</v>
      </c>
      <c r="O65" s="98">
        <v>0</v>
      </c>
      <c r="P65" s="98">
        <v>0</v>
      </c>
      <c r="Q65" s="98">
        <v>0</v>
      </c>
      <c r="R65" s="98">
        <v>0</v>
      </c>
      <c r="S65" s="100">
        <f t="shared" si="14"/>
        <v>0</v>
      </c>
      <c r="T65" s="102"/>
      <c r="U65" s="98">
        <v>0</v>
      </c>
      <c r="V65" s="98">
        <v>0</v>
      </c>
      <c r="W65" s="98">
        <v>0</v>
      </c>
      <c r="X65" s="98">
        <v>0</v>
      </c>
      <c r="Y65" s="98">
        <v>0</v>
      </c>
      <c r="Z65" s="98">
        <v>0</v>
      </c>
      <c r="AA65" s="98">
        <v>0</v>
      </c>
      <c r="AB65" s="98">
        <v>0</v>
      </c>
      <c r="AC65" s="98">
        <v>0</v>
      </c>
      <c r="AD65" s="98">
        <v>0</v>
      </c>
      <c r="AE65" s="100">
        <f t="shared" si="9"/>
        <v>0</v>
      </c>
      <c r="AF65" s="102"/>
      <c r="AG65" s="98">
        <v>0</v>
      </c>
      <c r="AH65" s="98">
        <v>0</v>
      </c>
      <c r="AI65" s="98">
        <v>0</v>
      </c>
      <c r="AJ65" s="98">
        <v>0</v>
      </c>
      <c r="AK65" s="100">
        <f t="shared" si="10"/>
        <v>0</v>
      </c>
      <c r="AL65" s="102"/>
      <c r="AM65" s="98">
        <v>0</v>
      </c>
      <c r="AN65" s="98">
        <v>0</v>
      </c>
      <c r="AO65" s="98">
        <v>0</v>
      </c>
      <c r="AP65" s="98">
        <v>0</v>
      </c>
      <c r="AQ65" s="98">
        <v>0</v>
      </c>
      <c r="AR65" s="98">
        <v>0</v>
      </c>
      <c r="AS65" s="98">
        <v>0</v>
      </c>
      <c r="AT65" s="98">
        <v>0</v>
      </c>
      <c r="AU65" s="100">
        <f t="shared" si="7"/>
        <v>0</v>
      </c>
      <c r="AV65" s="102"/>
      <c r="AW65" s="104">
        <f t="shared" si="15"/>
        <v>0</v>
      </c>
      <c r="AX65" s="107">
        <f t="shared" si="16"/>
        <v>0</v>
      </c>
      <c r="AY65" s="102"/>
      <c r="AZ65" s="104">
        <f>IF($C65&lt;$C$7,0,MAX(-AX65-SUM(AZ$11:AZ64),0))</f>
        <v>0</v>
      </c>
      <c r="BA65" s="104">
        <f>AX65+SUM(AZ$11:AZ65)</f>
        <v>0</v>
      </c>
      <c r="BB65" s="104">
        <f>IF($C65&lt;$C$7,0,-MIN(BA65:BA$367)-SUM(BB$11:BB64))</f>
        <v>0</v>
      </c>
      <c r="BC65" s="104">
        <f t="shared" si="11"/>
        <v>0</v>
      </c>
      <c r="BD65" s="33"/>
    </row>
    <row r="66" spans="2:56" x14ac:dyDescent="0.2">
      <c r="B66" s="106"/>
      <c r="C66" s="105">
        <f t="shared" si="12"/>
        <v>40483</v>
      </c>
      <c r="D66" s="97" t="str">
        <f t="shared" si="13"/>
        <v>r</v>
      </c>
      <c r="E66" s="98">
        <v>0</v>
      </c>
      <c r="F66" s="98">
        <v>0</v>
      </c>
      <c r="G66" s="98">
        <v>0</v>
      </c>
      <c r="H66" s="98">
        <v>0</v>
      </c>
      <c r="I66" s="100">
        <f t="shared" si="8"/>
        <v>0</v>
      </c>
      <c r="J66" s="101"/>
      <c r="K66" s="98">
        <v>0</v>
      </c>
      <c r="L66" s="98">
        <v>0</v>
      </c>
      <c r="M66" s="98">
        <v>0</v>
      </c>
      <c r="N66" s="98">
        <v>0</v>
      </c>
      <c r="O66" s="98">
        <v>0</v>
      </c>
      <c r="P66" s="98">
        <v>0</v>
      </c>
      <c r="Q66" s="98">
        <v>0</v>
      </c>
      <c r="R66" s="98">
        <v>0</v>
      </c>
      <c r="S66" s="100">
        <f t="shared" si="14"/>
        <v>0</v>
      </c>
      <c r="T66" s="102"/>
      <c r="U66" s="98">
        <v>0</v>
      </c>
      <c r="V66" s="98">
        <v>0</v>
      </c>
      <c r="W66" s="98">
        <v>0</v>
      </c>
      <c r="X66" s="98">
        <v>0</v>
      </c>
      <c r="Y66" s="98">
        <v>0</v>
      </c>
      <c r="Z66" s="98">
        <v>0</v>
      </c>
      <c r="AA66" s="98">
        <v>0</v>
      </c>
      <c r="AB66" s="98">
        <v>0</v>
      </c>
      <c r="AC66" s="98">
        <v>0</v>
      </c>
      <c r="AD66" s="98">
        <v>0</v>
      </c>
      <c r="AE66" s="100">
        <f t="shared" si="9"/>
        <v>0</v>
      </c>
      <c r="AF66" s="102"/>
      <c r="AG66" s="98">
        <v>0</v>
      </c>
      <c r="AH66" s="98">
        <v>0</v>
      </c>
      <c r="AI66" s="98">
        <v>0</v>
      </c>
      <c r="AJ66" s="98">
        <v>0</v>
      </c>
      <c r="AK66" s="100">
        <f t="shared" si="10"/>
        <v>0</v>
      </c>
      <c r="AL66" s="102"/>
      <c r="AM66" s="98">
        <v>0</v>
      </c>
      <c r="AN66" s="98">
        <v>0</v>
      </c>
      <c r="AO66" s="98">
        <v>0</v>
      </c>
      <c r="AP66" s="98">
        <v>0</v>
      </c>
      <c r="AQ66" s="98">
        <v>0</v>
      </c>
      <c r="AR66" s="98">
        <v>0</v>
      </c>
      <c r="AS66" s="98">
        <v>0</v>
      </c>
      <c r="AT66" s="98">
        <v>0</v>
      </c>
      <c r="AU66" s="100">
        <f t="shared" si="7"/>
        <v>0</v>
      </c>
      <c r="AV66" s="102"/>
      <c r="AW66" s="104">
        <f t="shared" si="15"/>
        <v>0</v>
      </c>
      <c r="AX66" s="107">
        <f t="shared" si="16"/>
        <v>0</v>
      </c>
      <c r="AY66" s="102"/>
      <c r="AZ66" s="104">
        <f>IF($C66&lt;$C$7,0,MAX(-AX66-SUM(AZ$11:AZ65),0))</f>
        <v>0</v>
      </c>
      <c r="BA66" s="104">
        <f>AX66+SUM(AZ$11:AZ66)</f>
        <v>0</v>
      </c>
      <c r="BB66" s="104">
        <f>IF($C66&lt;$C$7,0,-MIN(BA66:BA$367)-SUM(BB$11:BB65))</f>
        <v>0</v>
      </c>
      <c r="BC66" s="104">
        <f t="shared" si="11"/>
        <v>0</v>
      </c>
      <c r="BD66" s="33"/>
    </row>
    <row r="67" spans="2:56" x14ac:dyDescent="0.2">
      <c r="B67" s="106"/>
      <c r="C67" s="105">
        <f t="shared" si="12"/>
        <v>40513</v>
      </c>
      <c r="D67" s="97" t="str">
        <f t="shared" si="13"/>
        <v>r</v>
      </c>
      <c r="E67" s="98">
        <v>0</v>
      </c>
      <c r="F67" s="98">
        <v>0</v>
      </c>
      <c r="G67" s="98">
        <v>0</v>
      </c>
      <c r="H67" s="98">
        <v>0</v>
      </c>
      <c r="I67" s="100">
        <f t="shared" si="8"/>
        <v>0</v>
      </c>
      <c r="J67" s="101"/>
      <c r="K67" s="98">
        <v>0</v>
      </c>
      <c r="L67" s="98">
        <v>0</v>
      </c>
      <c r="M67" s="98">
        <v>0</v>
      </c>
      <c r="N67" s="98">
        <v>0</v>
      </c>
      <c r="O67" s="98">
        <v>0</v>
      </c>
      <c r="P67" s="98">
        <v>0</v>
      </c>
      <c r="Q67" s="98">
        <v>0</v>
      </c>
      <c r="R67" s="98">
        <v>0</v>
      </c>
      <c r="S67" s="100">
        <f t="shared" si="14"/>
        <v>0</v>
      </c>
      <c r="T67" s="102"/>
      <c r="U67" s="98">
        <v>0</v>
      </c>
      <c r="V67" s="98">
        <v>0</v>
      </c>
      <c r="W67" s="98">
        <v>0</v>
      </c>
      <c r="X67" s="98">
        <v>0</v>
      </c>
      <c r="Y67" s="98">
        <v>0</v>
      </c>
      <c r="Z67" s="98">
        <v>0</v>
      </c>
      <c r="AA67" s="98">
        <v>0</v>
      </c>
      <c r="AB67" s="98">
        <v>0</v>
      </c>
      <c r="AC67" s="98">
        <v>0</v>
      </c>
      <c r="AD67" s="98">
        <v>0</v>
      </c>
      <c r="AE67" s="100">
        <f t="shared" si="9"/>
        <v>0</v>
      </c>
      <c r="AF67" s="102"/>
      <c r="AG67" s="98">
        <v>0</v>
      </c>
      <c r="AH67" s="98">
        <v>0</v>
      </c>
      <c r="AI67" s="98">
        <v>0</v>
      </c>
      <c r="AJ67" s="98">
        <v>0</v>
      </c>
      <c r="AK67" s="100">
        <f t="shared" si="10"/>
        <v>0</v>
      </c>
      <c r="AL67" s="102"/>
      <c r="AM67" s="98">
        <v>0</v>
      </c>
      <c r="AN67" s="98">
        <v>0</v>
      </c>
      <c r="AO67" s="98">
        <v>0</v>
      </c>
      <c r="AP67" s="98">
        <v>0</v>
      </c>
      <c r="AQ67" s="98">
        <v>0</v>
      </c>
      <c r="AR67" s="98">
        <v>0</v>
      </c>
      <c r="AS67" s="98">
        <v>0</v>
      </c>
      <c r="AT67" s="98">
        <v>0</v>
      </c>
      <c r="AU67" s="100">
        <f t="shared" si="7"/>
        <v>0</v>
      </c>
      <c r="AV67" s="102"/>
      <c r="AW67" s="104">
        <f t="shared" si="15"/>
        <v>0</v>
      </c>
      <c r="AX67" s="107">
        <f t="shared" si="16"/>
        <v>0</v>
      </c>
      <c r="AY67" s="102"/>
      <c r="AZ67" s="104">
        <f>IF($C67&lt;$C$7,0,MAX(-AX67-SUM(AZ$11:AZ66),0))</f>
        <v>0</v>
      </c>
      <c r="BA67" s="104">
        <f>AX67+SUM(AZ$11:AZ67)</f>
        <v>0</v>
      </c>
      <c r="BB67" s="104">
        <f>IF($C67&lt;$C$7,0,-MIN(BA67:BA$367)-SUM(BB$11:BB66))</f>
        <v>0</v>
      </c>
      <c r="BC67" s="104">
        <f t="shared" si="11"/>
        <v>0</v>
      </c>
      <c r="BD67" s="33"/>
    </row>
    <row r="68" spans="2:56" x14ac:dyDescent="0.2">
      <c r="B68" s="106"/>
      <c r="C68" s="105">
        <f t="shared" si="12"/>
        <v>40544</v>
      </c>
      <c r="D68" s="97" t="str">
        <f t="shared" si="13"/>
        <v>r</v>
      </c>
      <c r="E68" s="98">
        <v>0</v>
      </c>
      <c r="F68" s="98">
        <v>0</v>
      </c>
      <c r="G68" s="98">
        <v>0</v>
      </c>
      <c r="H68" s="98">
        <v>0</v>
      </c>
      <c r="I68" s="100">
        <f t="shared" si="8"/>
        <v>0</v>
      </c>
      <c r="J68" s="101"/>
      <c r="K68" s="98">
        <v>0</v>
      </c>
      <c r="L68" s="98">
        <v>0</v>
      </c>
      <c r="M68" s="98">
        <v>0</v>
      </c>
      <c r="N68" s="98">
        <v>0</v>
      </c>
      <c r="O68" s="98">
        <v>0</v>
      </c>
      <c r="P68" s="98">
        <v>0</v>
      </c>
      <c r="Q68" s="98">
        <v>0</v>
      </c>
      <c r="R68" s="98">
        <v>0</v>
      </c>
      <c r="S68" s="100">
        <f t="shared" si="14"/>
        <v>0</v>
      </c>
      <c r="T68" s="102"/>
      <c r="U68" s="98">
        <v>0</v>
      </c>
      <c r="V68" s="98">
        <v>0</v>
      </c>
      <c r="W68" s="98">
        <v>0</v>
      </c>
      <c r="X68" s="98">
        <v>0</v>
      </c>
      <c r="Y68" s="98">
        <v>0</v>
      </c>
      <c r="Z68" s="98">
        <v>0</v>
      </c>
      <c r="AA68" s="98">
        <v>0</v>
      </c>
      <c r="AB68" s="98">
        <v>0</v>
      </c>
      <c r="AC68" s="98">
        <v>0</v>
      </c>
      <c r="AD68" s="98">
        <v>0</v>
      </c>
      <c r="AE68" s="100">
        <f t="shared" si="9"/>
        <v>0</v>
      </c>
      <c r="AF68" s="102"/>
      <c r="AG68" s="98">
        <v>0</v>
      </c>
      <c r="AH68" s="98">
        <v>0</v>
      </c>
      <c r="AI68" s="98">
        <v>0</v>
      </c>
      <c r="AJ68" s="98">
        <v>0</v>
      </c>
      <c r="AK68" s="100">
        <f t="shared" si="10"/>
        <v>0</v>
      </c>
      <c r="AL68" s="102"/>
      <c r="AM68" s="98">
        <v>0</v>
      </c>
      <c r="AN68" s="98">
        <v>0</v>
      </c>
      <c r="AO68" s="98">
        <v>0</v>
      </c>
      <c r="AP68" s="98">
        <v>0</v>
      </c>
      <c r="AQ68" s="98">
        <v>0</v>
      </c>
      <c r="AR68" s="98">
        <v>0</v>
      </c>
      <c r="AS68" s="98">
        <v>0</v>
      </c>
      <c r="AT68" s="98">
        <v>0</v>
      </c>
      <c r="AU68" s="100">
        <f t="shared" si="7"/>
        <v>0</v>
      </c>
      <c r="AV68" s="102"/>
      <c r="AW68" s="104">
        <f t="shared" si="15"/>
        <v>0</v>
      </c>
      <c r="AX68" s="107">
        <f t="shared" si="16"/>
        <v>0</v>
      </c>
      <c r="AY68" s="102"/>
      <c r="AZ68" s="104">
        <f>IF($C68&lt;$C$7,0,MAX(-AX68-SUM(AZ$11:AZ67),0))</f>
        <v>0</v>
      </c>
      <c r="BA68" s="104">
        <f>AX68+SUM(AZ$11:AZ68)</f>
        <v>0</v>
      </c>
      <c r="BB68" s="104">
        <f>IF($C68&lt;$C$7,0,-MIN(BA68:BA$367)-SUM(BB$11:BB67))</f>
        <v>0</v>
      </c>
      <c r="BC68" s="104">
        <f t="shared" si="11"/>
        <v>0</v>
      </c>
      <c r="BD68" s="33"/>
    </row>
    <row r="69" spans="2:56" x14ac:dyDescent="0.2">
      <c r="B69" s="106"/>
      <c r="C69" s="105">
        <f t="shared" si="12"/>
        <v>40575</v>
      </c>
      <c r="D69" s="97" t="str">
        <f t="shared" si="13"/>
        <v>r</v>
      </c>
      <c r="E69" s="98">
        <v>0</v>
      </c>
      <c r="F69" s="98">
        <v>0</v>
      </c>
      <c r="G69" s="98">
        <v>0</v>
      </c>
      <c r="H69" s="98">
        <v>0</v>
      </c>
      <c r="I69" s="100">
        <f t="shared" si="8"/>
        <v>0</v>
      </c>
      <c r="J69" s="101"/>
      <c r="K69" s="98">
        <v>0</v>
      </c>
      <c r="L69" s="98">
        <v>0</v>
      </c>
      <c r="M69" s="98">
        <v>0</v>
      </c>
      <c r="N69" s="98">
        <v>0</v>
      </c>
      <c r="O69" s="98">
        <v>0</v>
      </c>
      <c r="P69" s="98">
        <v>0</v>
      </c>
      <c r="Q69" s="98">
        <v>0</v>
      </c>
      <c r="R69" s="98">
        <v>0</v>
      </c>
      <c r="S69" s="100">
        <f t="shared" si="14"/>
        <v>0</v>
      </c>
      <c r="T69" s="102"/>
      <c r="U69" s="98">
        <v>0</v>
      </c>
      <c r="V69" s="98">
        <v>0</v>
      </c>
      <c r="W69" s="98">
        <v>0</v>
      </c>
      <c r="X69" s="98">
        <v>0</v>
      </c>
      <c r="Y69" s="98">
        <v>0</v>
      </c>
      <c r="Z69" s="98">
        <v>0</v>
      </c>
      <c r="AA69" s="98">
        <v>0</v>
      </c>
      <c r="AB69" s="98">
        <v>0</v>
      </c>
      <c r="AC69" s="98">
        <v>0</v>
      </c>
      <c r="AD69" s="98">
        <v>0</v>
      </c>
      <c r="AE69" s="100">
        <f t="shared" si="9"/>
        <v>0</v>
      </c>
      <c r="AF69" s="102"/>
      <c r="AG69" s="98">
        <v>0</v>
      </c>
      <c r="AH69" s="98">
        <v>0</v>
      </c>
      <c r="AI69" s="98">
        <v>0</v>
      </c>
      <c r="AJ69" s="98">
        <v>0</v>
      </c>
      <c r="AK69" s="100">
        <f t="shared" si="10"/>
        <v>0</v>
      </c>
      <c r="AL69" s="102"/>
      <c r="AM69" s="98">
        <v>0</v>
      </c>
      <c r="AN69" s="98">
        <v>0</v>
      </c>
      <c r="AO69" s="98">
        <v>0</v>
      </c>
      <c r="AP69" s="98">
        <v>0</v>
      </c>
      <c r="AQ69" s="98">
        <v>0</v>
      </c>
      <c r="AR69" s="98">
        <v>0</v>
      </c>
      <c r="AS69" s="98">
        <v>0</v>
      </c>
      <c r="AT69" s="98">
        <v>0</v>
      </c>
      <c r="AU69" s="100">
        <f t="shared" si="7"/>
        <v>0</v>
      </c>
      <c r="AV69" s="102"/>
      <c r="AW69" s="104">
        <f t="shared" si="15"/>
        <v>0</v>
      </c>
      <c r="AX69" s="107">
        <f t="shared" si="16"/>
        <v>0</v>
      </c>
      <c r="AY69" s="102"/>
      <c r="AZ69" s="104">
        <f>IF($C69&lt;$C$7,0,MAX(-AX69-SUM(AZ$11:AZ68),0))</f>
        <v>0</v>
      </c>
      <c r="BA69" s="104">
        <f>AX69+SUM(AZ$11:AZ69)</f>
        <v>0</v>
      </c>
      <c r="BB69" s="104">
        <f>IF($C69&lt;$C$7,0,-MIN(BA69:BA$367)-SUM(BB$11:BB68))</f>
        <v>0</v>
      </c>
      <c r="BC69" s="104">
        <f t="shared" si="11"/>
        <v>0</v>
      </c>
      <c r="BD69" s="33"/>
    </row>
    <row r="70" spans="2:56" x14ac:dyDescent="0.2">
      <c r="B70" s="106"/>
      <c r="C70" s="105">
        <f t="shared" si="12"/>
        <v>40603</v>
      </c>
      <c r="D70" s="97" t="str">
        <f t="shared" si="13"/>
        <v>r</v>
      </c>
      <c r="E70" s="98">
        <v>0</v>
      </c>
      <c r="F70" s="98">
        <v>0</v>
      </c>
      <c r="G70" s="98">
        <v>0</v>
      </c>
      <c r="H70" s="98">
        <v>0</v>
      </c>
      <c r="I70" s="100">
        <f t="shared" si="8"/>
        <v>0</v>
      </c>
      <c r="J70" s="101"/>
      <c r="K70" s="98">
        <v>0</v>
      </c>
      <c r="L70" s="98">
        <v>0</v>
      </c>
      <c r="M70" s="98">
        <v>0</v>
      </c>
      <c r="N70" s="98">
        <v>0</v>
      </c>
      <c r="O70" s="98">
        <v>0</v>
      </c>
      <c r="P70" s="98">
        <v>0</v>
      </c>
      <c r="Q70" s="98">
        <v>0</v>
      </c>
      <c r="R70" s="98">
        <v>0</v>
      </c>
      <c r="S70" s="100">
        <f t="shared" si="14"/>
        <v>0</v>
      </c>
      <c r="T70" s="102"/>
      <c r="U70" s="98">
        <v>0</v>
      </c>
      <c r="V70" s="98">
        <v>0</v>
      </c>
      <c r="W70" s="98">
        <v>0</v>
      </c>
      <c r="X70" s="98">
        <v>0</v>
      </c>
      <c r="Y70" s="98">
        <v>0</v>
      </c>
      <c r="Z70" s="98">
        <v>0</v>
      </c>
      <c r="AA70" s="98">
        <v>0</v>
      </c>
      <c r="AB70" s="98">
        <v>0</v>
      </c>
      <c r="AC70" s="98">
        <v>0</v>
      </c>
      <c r="AD70" s="98">
        <v>0</v>
      </c>
      <c r="AE70" s="100">
        <f t="shared" si="9"/>
        <v>0</v>
      </c>
      <c r="AF70" s="102"/>
      <c r="AG70" s="98">
        <v>0</v>
      </c>
      <c r="AH70" s="98">
        <v>0</v>
      </c>
      <c r="AI70" s="98">
        <v>0</v>
      </c>
      <c r="AJ70" s="98">
        <v>0</v>
      </c>
      <c r="AK70" s="100">
        <f t="shared" si="10"/>
        <v>0</v>
      </c>
      <c r="AL70" s="102"/>
      <c r="AM70" s="98">
        <v>0</v>
      </c>
      <c r="AN70" s="98">
        <v>0</v>
      </c>
      <c r="AO70" s="98">
        <v>0</v>
      </c>
      <c r="AP70" s="98">
        <v>0</v>
      </c>
      <c r="AQ70" s="98">
        <v>0</v>
      </c>
      <c r="AR70" s="98">
        <v>0</v>
      </c>
      <c r="AS70" s="98">
        <v>0</v>
      </c>
      <c r="AT70" s="98">
        <v>0</v>
      </c>
      <c r="AU70" s="100">
        <f t="shared" si="7"/>
        <v>0</v>
      </c>
      <c r="AV70" s="102"/>
      <c r="AW70" s="104">
        <f t="shared" si="15"/>
        <v>0</v>
      </c>
      <c r="AX70" s="107">
        <f t="shared" si="16"/>
        <v>0</v>
      </c>
      <c r="AY70" s="102"/>
      <c r="AZ70" s="104">
        <f>IF($C70&lt;$C$7,0,MAX(-AX70-SUM(AZ$11:AZ69),0))</f>
        <v>0</v>
      </c>
      <c r="BA70" s="104">
        <f>AX70+SUM(AZ$11:AZ70)</f>
        <v>0</v>
      </c>
      <c r="BB70" s="104">
        <f>IF($C70&lt;$C$7,0,-MIN(BA70:BA$367)-SUM(BB$11:BB69))</f>
        <v>0</v>
      </c>
      <c r="BC70" s="104">
        <f t="shared" si="11"/>
        <v>0</v>
      </c>
      <c r="BD70" s="33"/>
    </row>
    <row r="71" spans="2:56" x14ac:dyDescent="0.2">
      <c r="B71" s="106"/>
      <c r="C71" s="105">
        <f t="shared" si="12"/>
        <v>40634</v>
      </c>
      <c r="D71" s="97" t="str">
        <f t="shared" si="13"/>
        <v>r</v>
      </c>
      <c r="E71" s="98">
        <v>0</v>
      </c>
      <c r="F71" s="98">
        <v>0</v>
      </c>
      <c r="G71" s="98">
        <v>0</v>
      </c>
      <c r="H71" s="98">
        <v>0</v>
      </c>
      <c r="I71" s="100">
        <f t="shared" si="8"/>
        <v>0</v>
      </c>
      <c r="J71" s="101"/>
      <c r="K71" s="98">
        <v>0</v>
      </c>
      <c r="L71" s="98">
        <v>0</v>
      </c>
      <c r="M71" s="98">
        <v>0</v>
      </c>
      <c r="N71" s="98">
        <v>0</v>
      </c>
      <c r="O71" s="98">
        <v>0</v>
      </c>
      <c r="P71" s="98">
        <v>0</v>
      </c>
      <c r="Q71" s="98">
        <v>0</v>
      </c>
      <c r="R71" s="98">
        <v>0</v>
      </c>
      <c r="S71" s="100">
        <f t="shared" si="14"/>
        <v>0</v>
      </c>
      <c r="T71" s="102"/>
      <c r="U71" s="98">
        <v>0</v>
      </c>
      <c r="V71" s="98">
        <v>0</v>
      </c>
      <c r="W71" s="98">
        <v>0</v>
      </c>
      <c r="X71" s="98">
        <v>0</v>
      </c>
      <c r="Y71" s="98">
        <v>0</v>
      </c>
      <c r="Z71" s="98">
        <v>0</v>
      </c>
      <c r="AA71" s="98">
        <v>0</v>
      </c>
      <c r="AB71" s="98">
        <v>0</v>
      </c>
      <c r="AC71" s="98">
        <v>0</v>
      </c>
      <c r="AD71" s="98">
        <v>0</v>
      </c>
      <c r="AE71" s="100">
        <f t="shared" si="9"/>
        <v>0</v>
      </c>
      <c r="AF71" s="102"/>
      <c r="AG71" s="98">
        <v>0</v>
      </c>
      <c r="AH71" s="98">
        <v>0</v>
      </c>
      <c r="AI71" s="98">
        <v>0</v>
      </c>
      <c r="AJ71" s="98">
        <v>0</v>
      </c>
      <c r="AK71" s="100">
        <f t="shared" si="10"/>
        <v>0</v>
      </c>
      <c r="AL71" s="102"/>
      <c r="AM71" s="98">
        <v>0</v>
      </c>
      <c r="AN71" s="98">
        <v>0</v>
      </c>
      <c r="AO71" s="98">
        <v>0</v>
      </c>
      <c r="AP71" s="98">
        <v>0</v>
      </c>
      <c r="AQ71" s="98">
        <v>0</v>
      </c>
      <c r="AR71" s="98">
        <v>0</v>
      </c>
      <c r="AS71" s="98">
        <v>0</v>
      </c>
      <c r="AT71" s="98">
        <v>0</v>
      </c>
      <c r="AU71" s="100">
        <f t="shared" si="7"/>
        <v>0</v>
      </c>
      <c r="AV71" s="102"/>
      <c r="AW71" s="104">
        <f t="shared" si="15"/>
        <v>0</v>
      </c>
      <c r="AX71" s="107">
        <f t="shared" si="16"/>
        <v>0</v>
      </c>
      <c r="AY71" s="102"/>
      <c r="AZ71" s="104">
        <f>IF($C71&lt;$C$7,0,MAX(-AX71-SUM(AZ$11:AZ70),0))</f>
        <v>0</v>
      </c>
      <c r="BA71" s="104">
        <f>AX71+SUM(AZ$11:AZ71)</f>
        <v>0</v>
      </c>
      <c r="BB71" s="104">
        <f>IF($C71&lt;$C$7,0,-MIN(BA71:BA$367)-SUM(BB$11:BB70))</f>
        <v>0</v>
      </c>
      <c r="BC71" s="104">
        <f t="shared" si="11"/>
        <v>0</v>
      </c>
      <c r="BD71" s="33"/>
    </row>
    <row r="72" spans="2:56" x14ac:dyDescent="0.2">
      <c r="B72" s="106"/>
      <c r="C72" s="105">
        <f t="shared" si="12"/>
        <v>40664</v>
      </c>
      <c r="D72" s="97" t="str">
        <f t="shared" si="13"/>
        <v>r</v>
      </c>
      <c r="E72" s="98">
        <v>0</v>
      </c>
      <c r="F72" s="98">
        <v>0</v>
      </c>
      <c r="G72" s="98">
        <v>0</v>
      </c>
      <c r="H72" s="98">
        <v>0</v>
      </c>
      <c r="I72" s="100">
        <f t="shared" si="8"/>
        <v>0</v>
      </c>
      <c r="J72" s="101"/>
      <c r="K72" s="98">
        <v>0</v>
      </c>
      <c r="L72" s="98">
        <v>0</v>
      </c>
      <c r="M72" s="98">
        <v>0</v>
      </c>
      <c r="N72" s="98">
        <v>7</v>
      </c>
      <c r="O72" s="98">
        <v>0</v>
      </c>
      <c r="P72" s="98">
        <v>0</v>
      </c>
      <c r="Q72" s="98">
        <v>0</v>
      </c>
      <c r="R72" s="98">
        <v>0</v>
      </c>
      <c r="S72" s="100">
        <f t="shared" si="14"/>
        <v>7</v>
      </c>
      <c r="T72" s="102"/>
      <c r="U72" s="98">
        <v>0</v>
      </c>
      <c r="V72" s="98">
        <v>0</v>
      </c>
      <c r="W72" s="98">
        <v>0</v>
      </c>
      <c r="X72" s="98">
        <v>0</v>
      </c>
      <c r="Y72" s="98">
        <v>0</v>
      </c>
      <c r="Z72" s="98">
        <v>0</v>
      </c>
      <c r="AA72" s="98">
        <v>0</v>
      </c>
      <c r="AB72" s="98">
        <v>0</v>
      </c>
      <c r="AC72" s="98">
        <v>0</v>
      </c>
      <c r="AD72" s="98">
        <v>0</v>
      </c>
      <c r="AE72" s="100">
        <f t="shared" si="9"/>
        <v>0</v>
      </c>
      <c r="AF72" s="102"/>
      <c r="AG72" s="98">
        <v>0</v>
      </c>
      <c r="AH72" s="98">
        <v>0</v>
      </c>
      <c r="AI72" s="98">
        <v>0</v>
      </c>
      <c r="AJ72" s="98">
        <v>0</v>
      </c>
      <c r="AK72" s="100">
        <f t="shared" si="10"/>
        <v>0</v>
      </c>
      <c r="AL72" s="102"/>
      <c r="AM72" s="98">
        <v>7</v>
      </c>
      <c r="AN72" s="98">
        <v>0</v>
      </c>
      <c r="AO72" s="98">
        <v>0</v>
      </c>
      <c r="AP72" s="98">
        <v>0</v>
      </c>
      <c r="AQ72" s="98">
        <v>0</v>
      </c>
      <c r="AR72" s="98">
        <v>0</v>
      </c>
      <c r="AS72" s="98">
        <v>0</v>
      </c>
      <c r="AT72" s="98">
        <v>0</v>
      </c>
      <c r="AU72" s="100">
        <f t="shared" si="7"/>
        <v>7</v>
      </c>
      <c r="AV72" s="102"/>
      <c r="AW72" s="104">
        <f t="shared" si="15"/>
        <v>0</v>
      </c>
      <c r="AX72" s="107">
        <f t="shared" si="16"/>
        <v>0</v>
      </c>
      <c r="AY72" s="102"/>
      <c r="AZ72" s="104">
        <f>IF($C72&lt;$C$7,0,MAX(-AX72-SUM(AZ$11:AZ71),0))</f>
        <v>0</v>
      </c>
      <c r="BA72" s="104">
        <f>AX72+SUM(AZ$11:AZ72)</f>
        <v>0</v>
      </c>
      <c r="BB72" s="104">
        <f>IF($C72&lt;$C$7,0,-MIN(BA72:BA$367)-SUM(BB$11:BB71))</f>
        <v>0</v>
      </c>
      <c r="BC72" s="104">
        <f t="shared" si="11"/>
        <v>0</v>
      </c>
      <c r="BD72" s="33"/>
    </row>
    <row r="73" spans="2:56" x14ac:dyDescent="0.2">
      <c r="B73" s="106"/>
      <c r="C73" s="105">
        <f t="shared" si="12"/>
        <v>40695</v>
      </c>
      <c r="D73" s="97" t="str">
        <f t="shared" si="13"/>
        <v>r</v>
      </c>
      <c r="E73" s="98">
        <v>0</v>
      </c>
      <c r="F73" s="98">
        <v>0</v>
      </c>
      <c r="G73" s="98">
        <v>0</v>
      </c>
      <c r="H73" s="98">
        <v>0</v>
      </c>
      <c r="I73" s="100">
        <f t="shared" si="8"/>
        <v>0</v>
      </c>
      <c r="J73" s="101"/>
      <c r="K73" s="98">
        <v>0</v>
      </c>
      <c r="L73" s="98">
        <v>0</v>
      </c>
      <c r="M73" s="98">
        <v>0</v>
      </c>
      <c r="N73" s="98">
        <v>0</v>
      </c>
      <c r="O73" s="98">
        <v>0</v>
      </c>
      <c r="P73" s="98">
        <v>0</v>
      </c>
      <c r="Q73" s="98">
        <v>0</v>
      </c>
      <c r="R73" s="98">
        <v>0</v>
      </c>
      <c r="S73" s="100">
        <f t="shared" si="14"/>
        <v>0</v>
      </c>
      <c r="T73" s="102"/>
      <c r="U73" s="98">
        <v>0</v>
      </c>
      <c r="V73" s="98">
        <v>0</v>
      </c>
      <c r="W73" s="98">
        <v>0</v>
      </c>
      <c r="X73" s="98">
        <v>0</v>
      </c>
      <c r="Y73" s="98">
        <v>0</v>
      </c>
      <c r="Z73" s="98">
        <v>0</v>
      </c>
      <c r="AA73" s="98">
        <v>0</v>
      </c>
      <c r="AB73" s="98">
        <v>0</v>
      </c>
      <c r="AC73" s="98">
        <v>0</v>
      </c>
      <c r="AD73" s="98">
        <v>0</v>
      </c>
      <c r="AE73" s="100">
        <f t="shared" si="9"/>
        <v>0</v>
      </c>
      <c r="AF73" s="102"/>
      <c r="AG73" s="98">
        <v>0</v>
      </c>
      <c r="AH73" s="98">
        <v>0</v>
      </c>
      <c r="AI73" s="98">
        <v>0</v>
      </c>
      <c r="AJ73" s="98">
        <v>0</v>
      </c>
      <c r="AK73" s="100">
        <f t="shared" si="10"/>
        <v>0</v>
      </c>
      <c r="AL73" s="102"/>
      <c r="AM73" s="98">
        <v>0</v>
      </c>
      <c r="AN73" s="98">
        <v>0</v>
      </c>
      <c r="AO73" s="98">
        <v>0</v>
      </c>
      <c r="AP73" s="98">
        <v>0</v>
      </c>
      <c r="AQ73" s="98">
        <v>0</v>
      </c>
      <c r="AR73" s="98">
        <v>0</v>
      </c>
      <c r="AS73" s="98">
        <v>0</v>
      </c>
      <c r="AT73" s="98">
        <v>0</v>
      </c>
      <c r="AU73" s="100">
        <f t="shared" si="7"/>
        <v>0</v>
      </c>
      <c r="AV73" s="102"/>
      <c r="AW73" s="104">
        <f t="shared" si="15"/>
        <v>0</v>
      </c>
      <c r="AX73" s="107">
        <f t="shared" si="16"/>
        <v>0</v>
      </c>
      <c r="AY73" s="102"/>
      <c r="AZ73" s="104">
        <f>IF($C73&lt;$C$7,0,MAX(-AX73-SUM(AZ$11:AZ72),0))</f>
        <v>0</v>
      </c>
      <c r="BA73" s="104">
        <f>AX73+SUM(AZ$11:AZ73)</f>
        <v>0</v>
      </c>
      <c r="BB73" s="104">
        <f>IF($C73&lt;$C$7,0,-MIN(BA73:BA$367)-SUM(BB$11:BB72))</f>
        <v>0</v>
      </c>
      <c r="BC73" s="104">
        <f t="shared" si="11"/>
        <v>0</v>
      </c>
      <c r="BD73" s="33"/>
    </row>
    <row r="74" spans="2:56" x14ac:dyDescent="0.2">
      <c r="B74" s="106"/>
      <c r="C74" s="105">
        <f t="shared" si="12"/>
        <v>40725</v>
      </c>
      <c r="D74" s="97" t="str">
        <f t="shared" si="13"/>
        <v>r</v>
      </c>
      <c r="E74" s="98">
        <v>0</v>
      </c>
      <c r="F74" s="98">
        <v>0</v>
      </c>
      <c r="G74" s="98">
        <v>0</v>
      </c>
      <c r="H74" s="98">
        <v>0</v>
      </c>
      <c r="I74" s="100">
        <f t="shared" si="8"/>
        <v>0</v>
      </c>
      <c r="J74" s="101"/>
      <c r="K74" s="98">
        <v>0</v>
      </c>
      <c r="L74" s="98">
        <v>0</v>
      </c>
      <c r="M74" s="98">
        <v>0</v>
      </c>
      <c r="N74" s="98">
        <v>3</v>
      </c>
      <c r="O74" s="98">
        <v>0</v>
      </c>
      <c r="P74" s="98">
        <v>0</v>
      </c>
      <c r="Q74" s="98">
        <v>0</v>
      </c>
      <c r="R74" s="98">
        <v>0</v>
      </c>
      <c r="S74" s="100">
        <f t="shared" si="14"/>
        <v>3</v>
      </c>
      <c r="T74" s="102"/>
      <c r="U74" s="98">
        <v>0</v>
      </c>
      <c r="V74" s="98">
        <v>0</v>
      </c>
      <c r="W74" s="98">
        <v>0</v>
      </c>
      <c r="X74" s="98">
        <v>0</v>
      </c>
      <c r="Y74" s="98">
        <v>0</v>
      </c>
      <c r="Z74" s="98">
        <v>0</v>
      </c>
      <c r="AA74" s="98">
        <v>102.02</v>
      </c>
      <c r="AB74" s="98">
        <v>0</v>
      </c>
      <c r="AC74" s="98">
        <v>0</v>
      </c>
      <c r="AD74" s="98">
        <v>0</v>
      </c>
      <c r="AE74" s="100">
        <f t="shared" si="9"/>
        <v>102.02</v>
      </c>
      <c r="AF74" s="102"/>
      <c r="AG74" s="98">
        <v>0</v>
      </c>
      <c r="AH74" s="98">
        <v>0</v>
      </c>
      <c r="AI74" s="98">
        <v>0</v>
      </c>
      <c r="AJ74" s="98">
        <v>0</v>
      </c>
      <c r="AK74" s="100">
        <f t="shared" si="10"/>
        <v>0</v>
      </c>
      <c r="AL74" s="102"/>
      <c r="AM74" s="98">
        <v>105.02</v>
      </c>
      <c r="AN74" s="98">
        <v>0</v>
      </c>
      <c r="AO74" s="98">
        <v>0</v>
      </c>
      <c r="AP74" s="98">
        <v>0</v>
      </c>
      <c r="AQ74" s="98">
        <v>0</v>
      </c>
      <c r="AR74" s="98">
        <v>0</v>
      </c>
      <c r="AS74" s="98">
        <v>0</v>
      </c>
      <c r="AT74" s="98">
        <v>0</v>
      </c>
      <c r="AU74" s="100">
        <f t="shared" si="7"/>
        <v>105.02</v>
      </c>
      <c r="AV74" s="102"/>
      <c r="AW74" s="104">
        <f t="shared" si="15"/>
        <v>0</v>
      </c>
      <c r="AX74" s="107">
        <f t="shared" si="16"/>
        <v>0</v>
      </c>
      <c r="AY74" s="102"/>
      <c r="AZ74" s="104">
        <f>IF($C74&lt;$C$7,0,MAX(-AX74-SUM(AZ$11:AZ73),0))</f>
        <v>0</v>
      </c>
      <c r="BA74" s="104">
        <f>AX74+SUM(AZ$11:AZ74)</f>
        <v>0</v>
      </c>
      <c r="BB74" s="104">
        <f>IF($C74&lt;$C$7,0,-MIN(BA74:BA$367)-SUM(BB$11:BB73))</f>
        <v>0</v>
      </c>
      <c r="BC74" s="104">
        <f t="shared" si="11"/>
        <v>0</v>
      </c>
      <c r="BD74" s="33"/>
    </row>
    <row r="75" spans="2:56" x14ac:dyDescent="0.2">
      <c r="B75" s="106"/>
      <c r="C75" s="105">
        <f t="shared" si="12"/>
        <v>40756</v>
      </c>
      <c r="D75" s="108" t="str">
        <f t="shared" si="13"/>
        <v>r</v>
      </c>
      <c r="E75" s="98">
        <v>0</v>
      </c>
      <c r="F75" s="98">
        <v>0</v>
      </c>
      <c r="G75" s="98">
        <v>0</v>
      </c>
      <c r="H75" s="98">
        <v>0</v>
      </c>
      <c r="I75" s="100">
        <f t="shared" si="8"/>
        <v>0</v>
      </c>
      <c r="J75" s="101"/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8">
        <v>0</v>
      </c>
      <c r="Q75" s="98">
        <v>0</v>
      </c>
      <c r="R75" s="98">
        <v>0</v>
      </c>
      <c r="S75" s="100">
        <f t="shared" si="14"/>
        <v>0</v>
      </c>
      <c r="T75" s="102"/>
      <c r="U75" s="98">
        <v>0</v>
      </c>
      <c r="V75" s="98">
        <v>0</v>
      </c>
      <c r="W75" s="98">
        <v>0</v>
      </c>
      <c r="X75" s="98">
        <v>0</v>
      </c>
      <c r="Y75" s="98">
        <v>0</v>
      </c>
      <c r="Z75" s="98">
        <v>0</v>
      </c>
      <c r="AA75" s="98">
        <v>0</v>
      </c>
      <c r="AB75" s="98">
        <v>0</v>
      </c>
      <c r="AC75" s="98">
        <v>0</v>
      </c>
      <c r="AD75" s="98">
        <v>0</v>
      </c>
      <c r="AE75" s="100">
        <f t="shared" si="9"/>
        <v>0</v>
      </c>
      <c r="AF75" s="102"/>
      <c r="AG75" s="98">
        <v>0</v>
      </c>
      <c r="AH75" s="98">
        <v>0</v>
      </c>
      <c r="AI75" s="98">
        <v>0</v>
      </c>
      <c r="AJ75" s="98">
        <v>0</v>
      </c>
      <c r="AK75" s="100">
        <f t="shared" si="10"/>
        <v>0</v>
      </c>
      <c r="AL75" s="102"/>
      <c r="AM75" s="98">
        <v>0</v>
      </c>
      <c r="AN75" s="98">
        <v>0</v>
      </c>
      <c r="AO75" s="98">
        <v>0</v>
      </c>
      <c r="AP75" s="98">
        <v>0</v>
      </c>
      <c r="AQ75" s="98">
        <v>0</v>
      </c>
      <c r="AR75" s="98">
        <v>0</v>
      </c>
      <c r="AS75" s="98">
        <v>0</v>
      </c>
      <c r="AT75" s="98">
        <v>0</v>
      </c>
      <c r="AU75" s="100">
        <f t="shared" ref="AU75:AU138" si="17">SUM(AM75:AT75)</f>
        <v>0</v>
      </c>
      <c r="AV75" s="102"/>
      <c r="AW75" s="104">
        <f t="shared" si="15"/>
        <v>0</v>
      </c>
      <c r="AX75" s="107">
        <f t="shared" si="16"/>
        <v>0</v>
      </c>
      <c r="AY75" s="102"/>
      <c r="AZ75" s="104">
        <f>IF($C75&lt;$C$7,0,MAX(-AX75-SUM(AZ$11:AZ74),0))</f>
        <v>0</v>
      </c>
      <c r="BA75" s="104">
        <f>AX75+SUM(AZ$11:AZ75)</f>
        <v>0</v>
      </c>
      <c r="BB75" s="104">
        <f>IF($C75&lt;$C$7,0,-MIN(BA75:BA$367)-SUM(BB$11:BB74))</f>
        <v>0</v>
      </c>
      <c r="BC75" s="104">
        <f t="shared" si="11"/>
        <v>0</v>
      </c>
      <c r="BD75" s="33"/>
    </row>
    <row r="76" spans="2:56" x14ac:dyDescent="0.2">
      <c r="B76" s="106"/>
      <c r="C76" s="105">
        <f t="shared" si="12"/>
        <v>40787</v>
      </c>
      <c r="D76" s="97" t="str">
        <f t="shared" si="13"/>
        <v>r</v>
      </c>
      <c r="E76" s="98">
        <v>0</v>
      </c>
      <c r="F76" s="98">
        <v>0</v>
      </c>
      <c r="G76" s="98">
        <v>0</v>
      </c>
      <c r="H76" s="98">
        <v>0</v>
      </c>
      <c r="I76" s="100">
        <f t="shared" ref="I76:I139" si="18">SUM(E76:H76)</f>
        <v>0</v>
      </c>
      <c r="J76" s="101"/>
      <c r="K76" s="98">
        <v>0</v>
      </c>
      <c r="L76" s="98">
        <v>0</v>
      </c>
      <c r="M76" s="98">
        <v>0</v>
      </c>
      <c r="N76" s="98">
        <v>0</v>
      </c>
      <c r="O76" s="98">
        <v>0</v>
      </c>
      <c r="P76" s="98">
        <v>0</v>
      </c>
      <c r="Q76" s="98">
        <v>0</v>
      </c>
      <c r="R76" s="98">
        <v>0</v>
      </c>
      <c r="S76" s="100">
        <f t="shared" si="14"/>
        <v>0</v>
      </c>
      <c r="T76" s="102"/>
      <c r="U76" s="98">
        <v>0</v>
      </c>
      <c r="V76" s="98">
        <v>0</v>
      </c>
      <c r="W76" s="98">
        <v>0</v>
      </c>
      <c r="X76" s="98">
        <v>0</v>
      </c>
      <c r="Y76" s="98">
        <v>0</v>
      </c>
      <c r="Z76" s="98">
        <v>0</v>
      </c>
      <c r="AA76" s="98">
        <v>0</v>
      </c>
      <c r="AB76" s="98">
        <v>0</v>
      </c>
      <c r="AC76" s="98">
        <v>0</v>
      </c>
      <c r="AD76" s="98">
        <v>0</v>
      </c>
      <c r="AE76" s="100">
        <f t="shared" ref="AE76:AE139" si="19">SUM(U76:AD76)</f>
        <v>0</v>
      </c>
      <c r="AF76" s="102"/>
      <c r="AG76" s="98">
        <v>0</v>
      </c>
      <c r="AH76" s="98">
        <v>0</v>
      </c>
      <c r="AI76" s="98">
        <v>0</v>
      </c>
      <c r="AJ76" s="98">
        <v>0</v>
      </c>
      <c r="AK76" s="100">
        <f t="shared" ref="AK76:AK139" si="20">SUM(AG76:AJ76)</f>
        <v>0</v>
      </c>
      <c r="AL76" s="102"/>
      <c r="AM76" s="98">
        <v>0</v>
      </c>
      <c r="AN76" s="98">
        <v>0</v>
      </c>
      <c r="AO76" s="98">
        <v>0</v>
      </c>
      <c r="AP76" s="98">
        <v>0</v>
      </c>
      <c r="AQ76" s="98">
        <v>0</v>
      </c>
      <c r="AR76" s="98">
        <v>0</v>
      </c>
      <c r="AS76" s="98">
        <v>0</v>
      </c>
      <c r="AT76" s="98">
        <v>0</v>
      </c>
      <c r="AU76" s="100">
        <f t="shared" si="17"/>
        <v>0</v>
      </c>
      <c r="AV76" s="102"/>
      <c r="AW76" s="104">
        <f t="shared" si="15"/>
        <v>0</v>
      </c>
      <c r="AX76" s="107">
        <f t="shared" si="16"/>
        <v>0</v>
      </c>
      <c r="AY76" s="102"/>
      <c r="AZ76" s="104">
        <f>IF($C76&lt;$C$7,0,MAX(-AX76-SUM(AZ$11:AZ75),0))</f>
        <v>0</v>
      </c>
      <c r="BA76" s="104">
        <f>AX76+SUM(AZ$11:AZ76)</f>
        <v>0</v>
      </c>
      <c r="BB76" s="104">
        <f>IF($C76&lt;$C$7,0,-MIN(BA76:BA$367)-SUM(BB$11:BB75))</f>
        <v>0</v>
      </c>
      <c r="BC76" s="104">
        <f t="shared" ref="BC76:BC139" si="21">AZ76+BB76</f>
        <v>0</v>
      </c>
      <c r="BD76" s="33"/>
    </row>
    <row r="77" spans="2:56" x14ac:dyDescent="0.2">
      <c r="B77" s="106"/>
      <c r="C77" s="105">
        <f t="shared" ref="C77:C140" si="22">VALUE(CONCATENATE(1,"/",IF(MONTH(C76)=12,1,MONTH(C76)+1),"/",IF(MONTH(C76)&lt;&gt;12,YEAR(C76),YEAR(C76)+1)))</f>
        <v>40817</v>
      </c>
      <c r="D77" s="97" t="str">
        <f t="shared" ref="D77:D140" si="23">IF(C77&lt;$C$7,"r","p")</f>
        <v>r</v>
      </c>
      <c r="E77" s="98">
        <v>0</v>
      </c>
      <c r="F77" s="98">
        <v>0</v>
      </c>
      <c r="G77" s="98">
        <v>0</v>
      </c>
      <c r="H77" s="98">
        <v>0</v>
      </c>
      <c r="I77" s="100">
        <f t="shared" si="18"/>
        <v>0</v>
      </c>
      <c r="J77" s="101"/>
      <c r="K77" s="98">
        <v>0</v>
      </c>
      <c r="L77" s="98">
        <v>0</v>
      </c>
      <c r="M77" s="98">
        <v>0</v>
      </c>
      <c r="N77" s="98">
        <v>0</v>
      </c>
      <c r="O77" s="98">
        <v>0</v>
      </c>
      <c r="P77" s="98">
        <v>0</v>
      </c>
      <c r="Q77" s="98">
        <v>0</v>
      </c>
      <c r="R77" s="98">
        <v>0</v>
      </c>
      <c r="S77" s="100">
        <f t="shared" ref="S77:S140" si="24">SUM(K77:R77)</f>
        <v>0</v>
      </c>
      <c r="T77" s="102"/>
      <c r="U77" s="98">
        <v>220</v>
      </c>
      <c r="V77" s="98">
        <v>0</v>
      </c>
      <c r="W77" s="98">
        <v>0</v>
      </c>
      <c r="X77" s="98">
        <v>0</v>
      </c>
      <c r="Y77" s="98">
        <v>0</v>
      </c>
      <c r="Z77" s="98">
        <v>0</v>
      </c>
      <c r="AA77" s="98">
        <v>0</v>
      </c>
      <c r="AB77" s="98">
        <v>0</v>
      </c>
      <c r="AC77" s="98">
        <v>0</v>
      </c>
      <c r="AD77" s="98">
        <v>0</v>
      </c>
      <c r="AE77" s="100">
        <f t="shared" si="19"/>
        <v>220</v>
      </c>
      <c r="AF77" s="102"/>
      <c r="AG77" s="98">
        <v>0</v>
      </c>
      <c r="AH77" s="98">
        <v>0</v>
      </c>
      <c r="AI77" s="98">
        <v>0</v>
      </c>
      <c r="AJ77" s="98">
        <v>0</v>
      </c>
      <c r="AK77" s="100">
        <f t="shared" si="20"/>
        <v>0</v>
      </c>
      <c r="AL77" s="102"/>
      <c r="AM77" s="98">
        <v>220</v>
      </c>
      <c r="AN77" s="98">
        <v>0</v>
      </c>
      <c r="AO77" s="98">
        <v>0</v>
      </c>
      <c r="AP77" s="98">
        <v>0</v>
      </c>
      <c r="AQ77" s="98">
        <v>0</v>
      </c>
      <c r="AR77" s="98">
        <v>0</v>
      </c>
      <c r="AS77" s="98">
        <v>0</v>
      </c>
      <c r="AT77" s="98">
        <v>0</v>
      </c>
      <c r="AU77" s="100">
        <f t="shared" si="17"/>
        <v>220</v>
      </c>
      <c r="AV77" s="102"/>
      <c r="AW77" s="104">
        <f t="shared" ref="AW77:AW140" si="25">SUM(I77,-S77,-AE77,AK77,AU77)</f>
        <v>0</v>
      </c>
      <c r="AX77" s="107">
        <f t="shared" ref="AX77:AX140" si="26">AW77+AX76</f>
        <v>0</v>
      </c>
      <c r="AY77" s="102"/>
      <c r="AZ77" s="104">
        <f>IF($C77&lt;$C$7,0,MAX(-AX77-SUM(AZ$11:AZ76),0))</f>
        <v>0</v>
      </c>
      <c r="BA77" s="104">
        <f>AX77+SUM(AZ$11:AZ77)</f>
        <v>0</v>
      </c>
      <c r="BB77" s="104">
        <f>IF($C77&lt;$C$7,0,-MIN(BA77:BA$367)-SUM(BB$11:BB76))</f>
        <v>0</v>
      </c>
      <c r="BC77" s="104">
        <f t="shared" si="21"/>
        <v>0</v>
      </c>
      <c r="BD77" s="33"/>
    </row>
    <row r="78" spans="2:56" x14ac:dyDescent="0.2">
      <c r="B78" s="106"/>
      <c r="C78" s="105">
        <f t="shared" si="22"/>
        <v>40848</v>
      </c>
      <c r="D78" s="97" t="str">
        <f t="shared" si="23"/>
        <v>r</v>
      </c>
      <c r="E78" s="98">
        <v>0</v>
      </c>
      <c r="F78" s="98">
        <v>0</v>
      </c>
      <c r="G78" s="98">
        <v>0</v>
      </c>
      <c r="H78" s="98">
        <v>0</v>
      </c>
      <c r="I78" s="100">
        <f t="shared" si="18"/>
        <v>0</v>
      </c>
      <c r="J78" s="101"/>
      <c r="K78" s="98">
        <v>0</v>
      </c>
      <c r="L78" s="98">
        <v>0</v>
      </c>
      <c r="M78" s="98">
        <v>0</v>
      </c>
      <c r="N78" s="98">
        <v>0</v>
      </c>
      <c r="O78" s="98">
        <v>0</v>
      </c>
      <c r="P78" s="98">
        <v>0</v>
      </c>
      <c r="Q78" s="98">
        <v>0</v>
      </c>
      <c r="R78" s="98">
        <v>0</v>
      </c>
      <c r="S78" s="100">
        <f t="shared" si="24"/>
        <v>0</v>
      </c>
      <c r="T78" s="102"/>
      <c r="U78" s="98">
        <v>3.5</v>
      </c>
      <c r="V78" s="98">
        <v>0</v>
      </c>
      <c r="W78" s="98">
        <v>0</v>
      </c>
      <c r="X78" s="98">
        <v>0</v>
      </c>
      <c r="Y78" s="98">
        <v>0</v>
      </c>
      <c r="Z78" s="98">
        <v>0</v>
      </c>
      <c r="AA78" s="98">
        <v>0</v>
      </c>
      <c r="AB78" s="98">
        <v>0</v>
      </c>
      <c r="AC78" s="98">
        <v>0</v>
      </c>
      <c r="AD78" s="98">
        <v>0</v>
      </c>
      <c r="AE78" s="100">
        <f t="shared" si="19"/>
        <v>3.5</v>
      </c>
      <c r="AF78" s="102"/>
      <c r="AG78" s="98">
        <v>0</v>
      </c>
      <c r="AH78" s="98">
        <v>0</v>
      </c>
      <c r="AI78" s="98">
        <v>0</v>
      </c>
      <c r="AJ78" s="98">
        <v>0</v>
      </c>
      <c r="AK78" s="100">
        <f t="shared" si="20"/>
        <v>0</v>
      </c>
      <c r="AL78" s="102"/>
      <c r="AM78" s="98">
        <v>3.5</v>
      </c>
      <c r="AN78" s="98">
        <v>0</v>
      </c>
      <c r="AO78" s="98">
        <v>0</v>
      </c>
      <c r="AP78" s="98">
        <v>0</v>
      </c>
      <c r="AQ78" s="98">
        <v>0</v>
      </c>
      <c r="AR78" s="98">
        <v>0</v>
      </c>
      <c r="AS78" s="98">
        <v>0</v>
      </c>
      <c r="AT78" s="98">
        <v>0</v>
      </c>
      <c r="AU78" s="100">
        <f t="shared" si="17"/>
        <v>3.5</v>
      </c>
      <c r="AV78" s="102"/>
      <c r="AW78" s="104">
        <f t="shared" si="25"/>
        <v>0</v>
      </c>
      <c r="AX78" s="107">
        <f t="shared" si="26"/>
        <v>0</v>
      </c>
      <c r="AY78" s="102"/>
      <c r="AZ78" s="104">
        <f>IF($C78&lt;$C$7,0,MAX(-AX78-SUM(AZ$11:AZ77),0))</f>
        <v>0</v>
      </c>
      <c r="BA78" s="104">
        <f>AX78+SUM(AZ$11:AZ78)</f>
        <v>0</v>
      </c>
      <c r="BB78" s="104">
        <f>IF($C78&lt;$C$7,0,-MIN(BA78:BA$367)-SUM(BB$11:BB77))</f>
        <v>0</v>
      </c>
      <c r="BC78" s="104">
        <f t="shared" si="21"/>
        <v>0</v>
      </c>
      <c r="BD78" s="33"/>
    </row>
    <row r="79" spans="2:56" x14ac:dyDescent="0.2">
      <c r="B79" s="106"/>
      <c r="C79" s="105">
        <f t="shared" si="22"/>
        <v>40878</v>
      </c>
      <c r="D79" s="97" t="str">
        <f t="shared" si="23"/>
        <v>r</v>
      </c>
      <c r="E79" s="98">
        <v>0</v>
      </c>
      <c r="F79" s="98">
        <v>0</v>
      </c>
      <c r="G79" s="98">
        <v>0</v>
      </c>
      <c r="H79" s="98">
        <v>0</v>
      </c>
      <c r="I79" s="100">
        <f t="shared" si="18"/>
        <v>0</v>
      </c>
      <c r="J79" s="101"/>
      <c r="K79" s="98">
        <v>0</v>
      </c>
      <c r="L79" s="98">
        <v>0</v>
      </c>
      <c r="M79" s="98">
        <v>0</v>
      </c>
      <c r="N79" s="98">
        <v>285.76</v>
      </c>
      <c r="O79" s="98">
        <v>0</v>
      </c>
      <c r="P79" s="98">
        <v>0</v>
      </c>
      <c r="Q79" s="98">
        <v>0</v>
      </c>
      <c r="R79" s="98">
        <v>0</v>
      </c>
      <c r="S79" s="100">
        <f t="shared" si="24"/>
        <v>285.76</v>
      </c>
      <c r="T79" s="102"/>
      <c r="U79" s="98">
        <v>0</v>
      </c>
      <c r="V79" s="98">
        <v>0</v>
      </c>
      <c r="W79" s="98">
        <v>0</v>
      </c>
      <c r="X79" s="98">
        <v>0</v>
      </c>
      <c r="Y79" s="98">
        <v>0</v>
      </c>
      <c r="Z79" s="98">
        <v>0</v>
      </c>
      <c r="AA79" s="98">
        <v>0</v>
      </c>
      <c r="AB79" s="98">
        <v>0</v>
      </c>
      <c r="AC79" s="98">
        <v>0</v>
      </c>
      <c r="AD79" s="98">
        <v>0</v>
      </c>
      <c r="AE79" s="100">
        <f t="shared" si="19"/>
        <v>0</v>
      </c>
      <c r="AF79" s="102"/>
      <c r="AG79" s="98">
        <v>0</v>
      </c>
      <c r="AH79" s="98">
        <v>0</v>
      </c>
      <c r="AI79" s="98">
        <v>0</v>
      </c>
      <c r="AJ79" s="98">
        <v>0</v>
      </c>
      <c r="AK79" s="100">
        <f t="shared" si="20"/>
        <v>0</v>
      </c>
      <c r="AL79" s="102"/>
      <c r="AM79" s="98">
        <v>285.76</v>
      </c>
      <c r="AN79" s="98">
        <v>0</v>
      </c>
      <c r="AO79" s="98">
        <v>0</v>
      </c>
      <c r="AP79" s="98">
        <v>0</v>
      </c>
      <c r="AQ79" s="98">
        <v>0</v>
      </c>
      <c r="AR79" s="98">
        <v>0</v>
      </c>
      <c r="AS79" s="98">
        <v>0</v>
      </c>
      <c r="AT79" s="98">
        <v>0</v>
      </c>
      <c r="AU79" s="100">
        <f t="shared" si="17"/>
        <v>285.76</v>
      </c>
      <c r="AV79" s="102"/>
      <c r="AW79" s="104">
        <f t="shared" si="25"/>
        <v>0</v>
      </c>
      <c r="AX79" s="107">
        <f t="shared" si="26"/>
        <v>0</v>
      </c>
      <c r="AY79" s="102"/>
      <c r="AZ79" s="104">
        <f>IF($C79&lt;$C$7,0,MAX(-AX79-SUM(AZ$11:AZ78),0))</f>
        <v>0</v>
      </c>
      <c r="BA79" s="104">
        <f>AX79+SUM(AZ$11:AZ79)</f>
        <v>0</v>
      </c>
      <c r="BB79" s="104">
        <f>IF($C79&lt;$C$7,0,-MIN(BA79:BA$367)-SUM(BB$11:BB78))</f>
        <v>0</v>
      </c>
      <c r="BC79" s="104">
        <f t="shared" si="21"/>
        <v>0</v>
      </c>
      <c r="BD79" s="33"/>
    </row>
    <row r="80" spans="2:56" x14ac:dyDescent="0.2">
      <c r="B80" s="106"/>
      <c r="C80" s="105">
        <f t="shared" si="22"/>
        <v>40909</v>
      </c>
      <c r="D80" s="97" t="str">
        <f t="shared" si="23"/>
        <v>r</v>
      </c>
      <c r="E80" s="98">
        <v>0</v>
      </c>
      <c r="F80" s="98">
        <v>0</v>
      </c>
      <c r="G80" s="98">
        <v>0</v>
      </c>
      <c r="H80" s="98">
        <v>0</v>
      </c>
      <c r="I80" s="100">
        <f t="shared" si="18"/>
        <v>0</v>
      </c>
      <c r="J80" s="101"/>
      <c r="K80" s="98">
        <v>0</v>
      </c>
      <c r="L80" s="98">
        <v>0</v>
      </c>
      <c r="M80" s="98">
        <v>0</v>
      </c>
      <c r="N80" s="98">
        <v>0</v>
      </c>
      <c r="O80" s="98">
        <v>0</v>
      </c>
      <c r="P80" s="98">
        <v>0</v>
      </c>
      <c r="Q80" s="98">
        <v>0</v>
      </c>
      <c r="R80" s="98">
        <v>0</v>
      </c>
      <c r="S80" s="100">
        <f t="shared" si="24"/>
        <v>0</v>
      </c>
      <c r="T80" s="102"/>
      <c r="U80" s="98">
        <v>0</v>
      </c>
      <c r="V80" s="98">
        <v>0</v>
      </c>
      <c r="W80" s="98">
        <v>0</v>
      </c>
      <c r="X80" s="98">
        <v>0</v>
      </c>
      <c r="Y80" s="98">
        <v>0</v>
      </c>
      <c r="Z80" s="98">
        <v>0</v>
      </c>
      <c r="AA80" s="98">
        <v>0</v>
      </c>
      <c r="AB80" s="98">
        <v>0</v>
      </c>
      <c r="AC80" s="98">
        <v>0</v>
      </c>
      <c r="AD80" s="98">
        <v>0</v>
      </c>
      <c r="AE80" s="100">
        <f t="shared" si="19"/>
        <v>0</v>
      </c>
      <c r="AF80" s="102"/>
      <c r="AG80" s="98">
        <v>0</v>
      </c>
      <c r="AH80" s="98">
        <v>0</v>
      </c>
      <c r="AI80" s="98">
        <v>0</v>
      </c>
      <c r="AJ80" s="98">
        <v>0</v>
      </c>
      <c r="AK80" s="100">
        <f t="shared" si="20"/>
        <v>0</v>
      </c>
      <c r="AL80" s="102"/>
      <c r="AM80" s="98">
        <v>0</v>
      </c>
      <c r="AN80" s="98">
        <v>0</v>
      </c>
      <c r="AO80" s="98">
        <v>0</v>
      </c>
      <c r="AP80" s="98">
        <v>0</v>
      </c>
      <c r="AQ80" s="98">
        <v>0</v>
      </c>
      <c r="AR80" s="98">
        <v>0</v>
      </c>
      <c r="AS80" s="98">
        <v>0</v>
      </c>
      <c r="AT80" s="98">
        <v>0</v>
      </c>
      <c r="AU80" s="100">
        <f t="shared" si="17"/>
        <v>0</v>
      </c>
      <c r="AV80" s="102"/>
      <c r="AW80" s="104">
        <f t="shared" si="25"/>
        <v>0</v>
      </c>
      <c r="AX80" s="107">
        <f t="shared" si="26"/>
        <v>0</v>
      </c>
      <c r="AY80" s="102"/>
      <c r="AZ80" s="104">
        <f>IF($C80&lt;$C$7,0,MAX(-AX80-SUM(AZ$11:AZ79),0))</f>
        <v>0</v>
      </c>
      <c r="BA80" s="104">
        <f>AX80+SUM(AZ$11:AZ80)</f>
        <v>0</v>
      </c>
      <c r="BB80" s="104">
        <f>IF($C80&lt;$C$7,0,-MIN(BA80:BA$367)-SUM(BB$11:BB79))</f>
        <v>0</v>
      </c>
      <c r="BC80" s="104">
        <f t="shared" si="21"/>
        <v>0</v>
      </c>
      <c r="BD80" s="33"/>
    </row>
    <row r="81" spans="2:56" x14ac:dyDescent="0.2">
      <c r="B81" s="19"/>
      <c r="C81" s="105">
        <f t="shared" si="22"/>
        <v>40940</v>
      </c>
      <c r="D81" s="97" t="str">
        <f t="shared" si="23"/>
        <v>r</v>
      </c>
      <c r="E81" s="98">
        <v>0</v>
      </c>
      <c r="F81" s="98">
        <v>0</v>
      </c>
      <c r="G81" s="98">
        <v>0</v>
      </c>
      <c r="H81" s="98">
        <v>0</v>
      </c>
      <c r="I81" s="100">
        <f t="shared" si="18"/>
        <v>0</v>
      </c>
      <c r="J81" s="101"/>
      <c r="K81" s="98">
        <v>0</v>
      </c>
      <c r="L81" s="98">
        <v>0</v>
      </c>
      <c r="M81" s="98">
        <v>0</v>
      </c>
      <c r="N81" s="98">
        <v>0</v>
      </c>
      <c r="O81" s="98">
        <v>0</v>
      </c>
      <c r="P81" s="98">
        <v>0</v>
      </c>
      <c r="Q81" s="98">
        <v>0</v>
      </c>
      <c r="R81" s="98">
        <v>0</v>
      </c>
      <c r="S81" s="100">
        <f t="shared" si="24"/>
        <v>0</v>
      </c>
      <c r="T81" s="102"/>
      <c r="U81" s="98">
        <v>0</v>
      </c>
      <c r="V81" s="98">
        <v>0</v>
      </c>
      <c r="W81" s="98">
        <v>0</v>
      </c>
      <c r="X81" s="98">
        <v>0</v>
      </c>
      <c r="Y81" s="98">
        <v>0</v>
      </c>
      <c r="Z81" s="98">
        <v>0</v>
      </c>
      <c r="AA81" s="98">
        <v>0</v>
      </c>
      <c r="AB81" s="98">
        <v>0</v>
      </c>
      <c r="AC81" s="98">
        <v>0</v>
      </c>
      <c r="AD81" s="98">
        <v>0</v>
      </c>
      <c r="AE81" s="100">
        <f t="shared" si="19"/>
        <v>0</v>
      </c>
      <c r="AF81" s="102"/>
      <c r="AG81" s="98">
        <v>0</v>
      </c>
      <c r="AH81" s="98">
        <v>0</v>
      </c>
      <c r="AI81" s="98">
        <v>0</v>
      </c>
      <c r="AJ81" s="98">
        <v>0</v>
      </c>
      <c r="AK81" s="100">
        <f t="shared" si="20"/>
        <v>0</v>
      </c>
      <c r="AL81" s="102"/>
      <c r="AM81" s="98">
        <v>0</v>
      </c>
      <c r="AN81" s="98">
        <v>0</v>
      </c>
      <c r="AO81" s="98">
        <v>0</v>
      </c>
      <c r="AP81" s="98">
        <v>0</v>
      </c>
      <c r="AQ81" s="98">
        <v>0</v>
      </c>
      <c r="AR81" s="98">
        <v>0</v>
      </c>
      <c r="AS81" s="98">
        <v>0</v>
      </c>
      <c r="AT81" s="98">
        <v>0</v>
      </c>
      <c r="AU81" s="100">
        <f t="shared" si="17"/>
        <v>0</v>
      </c>
      <c r="AV81" s="102"/>
      <c r="AW81" s="104">
        <f t="shared" si="25"/>
        <v>0</v>
      </c>
      <c r="AX81" s="107">
        <f t="shared" si="26"/>
        <v>0</v>
      </c>
      <c r="AY81" s="102"/>
      <c r="AZ81" s="104">
        <f>IF($C81&lt;$C$7,0,MAX(-AX81-SUM(AZ$11:AZ80),0))</f>
        <v>0</v>
      </c>
      <c r="BA81" s="104">
        <f>AX81+SUM(AZ$11:AZ81)</f>
        <v>0</v>
      </c>
      <c r="BB81" s="104">
        <f>IF($C81&lt;$C$7,0,-MIN(BA81:BA$367)-SUM(BB$11:BB80))</f>
        <v>0</v>
      </c>
      <c r="BC81" s="104">
        <f t="shared" si="21"/>
        <v>0</v>
      </c>
      <c r="BD81" s="33"/>
    </row>
    <row r="82" spans="2:56" x14ac:dyDescent="0.2">
      <c r="B82" s="19"/>
      <c r="C82" s="105">
        <f t="shared" si="22"/>
        <v>40969</v>
      </c>
      <c r="D82" s="97" t="str">
        <f t="shared" si="23"/>
        <v>r</v>
      </c>
      <c r="E82" s="98">
        <v>0</v>
      </c>
      <c r="F82" s="98">
        <v>0</v>
      </c>
      <c r="G82" s="98">
        <v>0</v>
      </c>
      <c r="H82" s="98">
        <v>0</v>
      </c>
      <c r="I82" s="100">
        <f t="shared" si="18"/>
        <v>0</v>
      </c>
      <c r="J82" s="101"/>
      <c r="K82" s="98">
        <v>0</v>
      </c>
      <c r="L82" s="98">
        <v>0</v>
      </c>
      <c r="M82" s="98">
        <v>0</v>
      </c>
      <c r="N82" s="98">
        <v>0</v>
      </c>
      <c r="O82" s="98">
        <v>0</v>
      </c>
      <c r="P82" s="98">
        <v>0</v>
      </c>
      <c r="Q82" s="98">
        <v>0</v>
      </c>
      <c r="R82" s="98">
        <v>0</v>
      </c>
      <c r="S82" s="100">
        <f t="shared" si="24"/>
        <v>0</v>
      </c>
      <c r="T82" s="102"/>
      <c r="U82" s="98">
        <v>30.8</v>
      </c>
      <c r="V82" s="98">
        <v>0</v>
      </c>
      <c r="W82" s="98">
        <v>0</v>
      </c>
      <c r="X82" s="98">
        <v>0</v>
      </c>
      <c r="Y82" s="98">
        <v>0</v>
      </c>
      <c r="Z82" s="98">
        <v>0</v>
      </c>
      <c r="AA82" s="98">
        <v>0</v>
      </c>
      <c r="AB82" s="98">
        <v>0</v>
      </c>
      <c r="AC82" s="98">
        <v>0</v>
      </c>
      <c r="AD82" s="98">
        <v>0</v>
      </c>
      <c r="AE82" s="100">
        <f t="shared" si="19"/>
        <v>30.8</v>
      </c>
      <c r="AF82" s="102"/>
      <c r="AG82" s="98">
        <v>0</v>
      </c>
      <c r="AH82" s="98">
        <v>0</v>
      </c>
      <c r="AI82" s="98">
        <v>0</v>
      </c>
      <c r="AJ82" s="98">
        <v>0</v>
      </c>
      <c r="AK82" s="100">
        <f t="shared" si="20"/>
        <v>0</v>
      </c>
      <c r="AL82" s="102"/>
      <c r="AM82" s="98">
        <v>30.8</v>
      </c>
      <c r="AN82" s="98">
        <v>0</v>
      </c>
      <c r="AO82" s="98">
        <v>0</v>
      </c>
      <c r="AP82" s="98">
        <v>0</v>
      </c>
      <c r="AQ82" s="98">
        <v>0</v>
      </c>
      <c r="AR82" s="98">
        <v>0</v>
      </c>
      <c r="AS82" s="98">
        <v>0</v>
      </c>
      <c r="AT82" s="98">
        <v>0</v>
      </c>
      <c r="AU82" s="100">
        <f t="shared" si="17"/>
        <v>30.8</v>
      </c>
      <c r="AV82" s="102"/>
      <c r="AW82" s="104">
        <f t="shared" si="25"/>
        <v>0</v>
      </c>
      <c r="AX82" s="107">
        <f t="shared" si="26"/>
        <v>0</v>
      </c>
      <c r="AY82" s="102"/>
      <c r="AZ82" s="104">
        <f>IF($C82&lt;$C$7,0,MAX(-AX82-SUM(AZ$11:AZ81),0))</f>
        <v>0</v>
      </c>
      <c r="BA82" s="104">
        <f>AX82+SUM(AZ$11:AZ82)</f>
        <v>0</v>
      </c>
      <c r="BB82" s="104">
        <f>IF($C82&lt;$C$7,0,-MIN(BA82:BA$367)-SUM(BB$11:BB81))</f>
        <v>0</v>
      </c>
      <c r="BC82" s="104">
        <f t="shared" si="21"/>
        <v>0</v>
      </c>
      <c r="BD82" s="33"/>
    </row>
    <row r="83" spans="2:56" x14ac:dyDescent="0.2">
      <c r="B83" s="19"/>
      <c r="C83" s="105">
        <f t="shared" si="22"/>
        <v>41000</v>
      </c>
      <c r="D83" s="97" t="str">
        <f t="shared" si="23"/>
        <v>r</v>
      </c>
      <c r="E83" s="98">
        <v>0</v>
      </c>
      <c r="F83" s="98">
        <v>0</v>
      </c>
      <c r="G83" s="98">
        <v>0</v>
      </c>
      <c r="H83" s="98">
        <v>0</v>
      </c>
      <c r="I83" s="100">
        <f t="shared" si="18"/>
        <v>0</v>
      </c>
      <c r="J83" s="101"/>
      <c r="K83" s="98">
        <v>0</v>
      </c>
      <c r="L83" s="98">
        <v>0</v>
      </c>
      <c r="M83" s="98">
        <v>0</v>
      </c>
      <c r="N83" s="98">
        <v>0</v>
      </c>
      <c r="O83" s="98">
        <v>0</v>
      </c>
      <c r="P83" s="98">
        <v>0</v>
      </c>
      <c r="Q83" s="98">
        <v>0</v>
      </c>
      <c r="R83" s="98">
        <v>0</v>
      </c>
      <c r="S83" s="100">
        <f t="shared" si="24"/>
        <v>0</v>
      </c>
      <c r="T83" s="102"/>
      <c r="U83" s="98">
        <v>0</v>
      </c>
      <c r="V83" s="98">
        <v>0</v>
      </c>
      <c r="W83" s="98">
        <v>0</v>
      </c>
      <c r="X83" s="98">
        <v>0</v>
      </c>
      <c r="Y83" s="98">
        <v>0</v>
      </c>
      <c r="Z83" s="98">
        <v>0</v>
      </c>
      <c r="AA83" s="98">
        <v>0</v>
      </c>
      <c r="AB83" s="98">
        <v>0</v>
      </c>
      <c r="AC83" s="98">
        <v>0</v>
      </c>
      <c r="AD83" s="98">
        <v>0</v>
      </c>
      <c r="AE83" s="100">
        <f t="shared" si="19"/>
        <v>0</v>
      </c>
      <c r="AF83" s="102"/>
      <c r="AG83" s="98">
        <v>0</v>
      </c>
      <c r="AH83" s="98">
        <v>0</v>
      </c>
      <c r="AI83" s="98">
        <v>0</v>
      </c>
      <c r="AJ83" s="98">
        <v>0</v>
      </c>
      <c r="AK83" s="100">
        <f t="shared" si="20"/>
        <v>0</v>
      </c>
      <c r="AL83" s="102"/>
      <c r="AM83" s="98">
        <v>0</v>
      </c>
      <c r="AN83" s="98">
        <v>0</v>
      </c>
      <c r="AO83" s="98">
        <v>0</v>
      </c>
      <c r="AP83" s="98">
        <v>0</v>
      </c>
      <c r="AQ83" s="98">
        <v>0</v>
      </c>
      <c r="AR83" s="98">
        <v>0</v>
      </c>
      <c r="AS83" s="98">
        <v>0</v>
      </c>
      <c r="AT83" s="98">
        <v>0</v>
      </c>
      <c r="AU83" s="100">
        <f t="shared" si="17"/>
        <v>0</v>
      </c>
      <c r="AV83" s="102"/>
      <c r="AW83" s="104">
        <f t="shared" si="25"/>
        <v>0</v>
      </c>
      <c r="AX83" s="107">
        <f t="shared" si="26"/>
        <v>0</v>
      </c>
      <c r="AY83" s="102"/>
      <c r="AZ83" s="104">
        <f>IF($C83&lt;$C$7,0,MAX(-AX83-SUM(AZ$11:AZ82),0))</f>
        <v>0</v>
      </c>
      <c r="BA83" s="104">
        <f>AX83+SUM(AZ$11:AZ83)</f>
        <v>0</v>
      </c>
      <c r="BB83" s="104">
        <f>IF($C83&lt;$C$7,0,-MIN(BA83:BA$367)-SUM(BB$11:BB82))</f>
        <v>0</v>
      </c>
      <c r="BC83" s="104">
        <f t="shared" si="21"/>
        <v>0</v>
      </c>
      <c r="BD83" s="33"/>
    </row>
    <row r="84" spans="2:56" x14ac:dyDescent="0.2">
      <c r="B84" s="19"/>
      <c r="C84" s="105">
        <f t="shared" si="22"/>
        <v>41030</v>
      </c>
      <c r="D84" s="97" t="str">
        <f t="shared" si="23"/>
        <v>r</v>
      </c>
      <c r="E84" s="98">
        <v>0</v>
      </c>
      <c r="F84" s="98">
        <v>0</v>
      </c>
      <c r="G84" s="98">
        <v>0</v>
      </c>
      <c r="H84" s="98">
        <v>0</v>
      </c>
      <c r="I84" s="100">
        <f t="shared" si="18"/>
        <v>0</v>
      </c>
      <c r="J84" s="101"/>
      <c r="K84" s="98">
        <v>0</v>
      </c>
      <c r="L84" s="98">
        <v>0</v>
      </c>
      <c r="M84" s="98">
        <v>0</v>
      </c>
      <c r="N84" s="98">
        <v>0</v>
      </c>
      <c r="O84" s="98">
        <v>0</v>
      </c>
      <c r="P84" s="98">
        <v>0</v>
      </c>
      <c r="Q84" s="98">
        <v>0</v>
      </c>
      <c r="R84" s="98">
        <v>0</v>
      </c>
      <c r="S84" s="100">
        <f t="shared" si="24"/>
        <v>0</v>
      </c>
      <c r="T84" s="102"/>
      <c r="U84" s="98">
        <v>61.6</v>
      </c>
      <c r="V84" s="98">
        <v>0</v>
      </c>
      <c r="W84" s="98">
        <v>0</v>
      </c>
      <c r="X84" s="98">
        <v>0</v>
      </c>
      <c r="Y84" s="98">
        <v>0</v>
      </c>
      <c r="Z84" s="98">
        <v>0</v>
      </c>
      <c r="AA84" s="98">
        <v>153.54</v>
      </c>
      <c r="AB84" s="98">
        <v>0</v>
      </c>
      <c r="AC84" s="98">
        <v>0</v>
      </c>
      <c r="AD84" s="98">
        <v>0</v>
      </c>
      <c r="AE84" s="100">
        <f t="shared" si="19"/>
        <v>215.14</v>
      </c>
      <c r="AF84" s="102"/>
      <c r="AG84" s="98">
        <v>0</v>
      </c>
      <c r="AH84" s="98">
        <v>0</v>
      </c>
      <c r="AI84" s="98">
        <v>0</v>
      </c>
      <c r="AJ84" s="98">
        <v>0</v>
      </c>
      <c r="AK84" s="100">
        <f t="shared" si="20"/>
        <v>0</v>
      </c>
      <c r="AL84" s="102"/>
      <c r="AM84" s="98">
        <v>215.14</v>
      </c>
      <c r="AN84" s="98">
        <v>0</v>
      </c>
      <c r="AO84" s="98">
        <v>0</v>
      </c>
      <c r="AP84" s="98">
        <v>0</v>
      </c>
      <c r="AQ84" s="98">
        <v>0</v>
      </c>
      <c r="AR84" s="98">
        <v>0</v>
      </c>
      <c r="AS84" s="98">
        <v>0</v>
      </c>
      <c r="AT84" s="98">
        <v>0</v>
      </c>
      <c r="AU84" s="100">
        <f t="shared" si="17"/>
        <v>215.14</v>
      </c>
      <c r="AV84" s="102"/>
      <c r="AW84" s="104">
        <f t="shared" si="25"/>
        <v>0</v>
      </c>
      <c r="AX84" s="107">
        <f t="shared" si="26"/>
        <v>0</v>
      </c>
      <c r="AY84" s="102"/>
      <c r="AZ84" s="104">
        <f>IF($C84&lt;$C$7,0,MAX(-AX84-SUM(AZ$11:AZ83),0))</f>
        <v>0</v>
      </c>
      <c r="BA84" s="104">
        <f>AX84+SUM(AZ$11:AZ84)</f>
        <v>0</v>
      </c>
      <c r="BB84" s="104">
        <f>IF($C84&lt;$C$7,0,-MIN(BA84:BA$367)-SUM(BB$11:BB83))</f>
        <v>0</v>
      </c>
      <c r="BC84" s="104">
        <f t="shared" si="21"/>
        <v>0</v>
      </c>
      <c r="BD84" s="33"/>
    </row>
    <row r="85" spans="2:56" x14ac:dyDescent="0.2">
      <c r="B85" s="19"/>
      <c r="C85" s="105">
        <f t="shared" si="22"/>
        <v>41061</v>
      </c>
      <c r="D85" s="97" t="str">
        <f t="shared" si="23"/>
        <v>r</v>
      </c>
      <c r="E85" s="98">
        <v>0</v>
      </c>
      <c r="F85" s="98">
        <v>0</v>
      </c>
      <c r="G85" s="98">
        <v>0</v>
      </c>
      <c r="H85" s="98">
        <v>0</v>
      </c>
      <c r="I85" s="100">
        <f t="shared" si="18"/>
        <v>0</v>
      </c>
      <c r="J85" s="101"/>
      <c r="K85" s="98">
        <v>0</v>
      </c>
      <c r="L85" s="98">
        <v>0</v>
      </c>
      <c r="M85" s="98">
        <v>0</v>
      </c>
      <c r="N85" s="98">
        <v>0</v>
      </c>
      <c r="O85" s="98">
        <v>0</v>
      </c>
      <c r="P85" s="98">
        <v>0</v>
      </c>
      <c r="Q85" s="98">
        <v>0</v>
      </c>
      <c r="R85" s="98">
        <v>0</v>
      </c>
      <c r="S85" s="100">
        <f t="shared" si="24"/>
        <v>0</v>
      </c>
      <c r="T85" s="102"/>
      <c r="U85" s="98">
        <v>0</v>
      </c>
      <c r="V85" s="98">
        <v>0</v>
      </c>
      <c r="W85" s="98">
        <v>0</v>
      </c>
      <c r="X85" s="98">
        <v>0</v>
      </c>
      <c r="Y85" s="98">
        <v>0</v>
      </c>
      <c r="Z85" s="98">
        <v>0</v>
      </c>
      <c r="AA85" s="98">
        <v>0</v>
      </c>
      <c r="AB85" s="98">
        <v>0</v>
      </c>
      <c r="AC85" s="98">
        <v>0</v>
      </c>
      <c r="AD85" s="98">
        <v>0</v>
      </c>
      <c r="AE85" s="100">
        <f t="shared" si="19"/>
        <v>0</v>
      </c>
      <c r="AF85" s="102"/>
      <c r="AG85" s="98">
        <v>0</v>
      </c>
      <c r="AH85" s="98">
        <v>0</v>
      </c>
      <c r="AI85" s="98">
        <v>0</v>
      </c>
      <c r="AJ85" s="98">
        <v>0</v>
      </c>
      <c r="AK85" s="100">
        <f t="shared" si="20"/>
        <v>0</v>
      </c>
      <c r="AL85" s="102"/>
      <c r="AM85" s="98">
        <v>0</v>
      </c>
      <c r="AN85" s="98">
        <v>0</v>
      </c>
      <c r="AO85" s="98">
        <v>0</v>
      </c>
      <c r="AP85" s="98">
        <v>0</v>
      </c>
      <c r="AQ85" s="98">
        <v>0</v>
      </c>
      <c r="AR85" s="98">
        <v>0</v>
      </c>
      <c r="AS85" s="98">
        <v>0</v>
      </c>
      <c r="AT85" s="98">
        <v>0</v>
      </c>
      <c r="AU85" s="100">
        <f t="shared" si="17"/>
        <v>0</v>
      </c>
      <c r="AV85" s="102"/>
      <c r="AW85" s="104">
        <f t="shared" si="25"/>
        <v>0</v>
      </c>
      <c r="AX85" s="107">
        <f t="shared" si="26"/>
        <v>0</v>
      </c>
      <c r="AY85" s="102"/>
      <c r="AZ85" s="104">
        <f>IF($C85&lt;$C$7,0,MAX(-AX85-SUM(AZ$11:AZ84),0))</f>
        <v>0</v>
      </c>
      <c r="BA85" s="104">
        <f>AX85+SUM(AZ$11:AZ85)</f>
        <v>0</v>
      </c>
      <c r="BB85" s="104">
        <f>IF($C85&lt;$C$7,0,-MIN(BA85:BA$367)-SUM(BB$11:BB84))</f>
        <v>0</v>
      </c>
      <c r="BC85" s="104">
        <f t="shared" si="21"/>
        <v>0</v>
      </c>
      <c r="BD85" s="33"/>
    </row>
    <row r="86" spans="2:56" x14ac:dyDescent="0.2">
      <c r="B86" s="19"/>
      <c r="C86" s="105">
        <f t="shared" si="22"/>
        <v>41091</v>
      </c>
      <c r="D86" s="97" t="str">
        <f t="shared" si="23"/>
        <v>r</v>
      </c>
      <c r="E86" s="98">
        <v>0</v>
      </c>
      <c r="F86" s="98">
        <v>0</v>
      </c>
      <c r="G86" s="98">
        <v>0</v>
      </c>
      <c r="H86" s="98">
        <v>0</v>
      </c>
      <c r="I86" s="100">
        <f t="shared" si="18"/>
        <v>0</v>
      </c>
      <c r="J86" s="101"/>
      <c r="K86" s="98">
        <v>0</v>
      </c>
      <c r="L86" s="98">
        <v>0</v>
      </c>
      <c r="M86" s="98">
        <v>0</v>
      </c>
      <c r="N86" s="98">
        <v>0</v>
      </c>
      <c r="O86" s="98">
        <v>0</v>
      </c>
      <c r="P86" s="98">
        <v>0</v>
      </c>
      <c r="Q86" s="98">
        <v>0</v>
      </c>
      <c r="R86" s="98">
        <v>0</v>
      </c>
      <c r="S86" s="100">
        <f t="shared" si="24"/>
        <v>0</v>
      </c>
      <c r="T86" s="102"/>
      <c r="U86" s="98">
        <v>0</v>
      </c>
      <c r="V86" s="98">
        <v>0</v>
      </c>
      <c r="W86" s="98">
        <v>0</v>
      </c>
      <c r="X86" s="98">
        <v>0</v>
      </c>
      <c r="Y86" s="98">
        <v>0</v>
      </c>
      <c r="Z86" s="98">
        <v>0</v>
      </c>
      <c r="AA86" s="98">
        <v>108.66</v>
      </c>
      <c r="AB86" s="98">
        <v>0</v>
      </c>
      <c r="AC86" s="98">
        <v>0</v>
      </c>
      <c r="AD86" s="98">
        <v>0</v>
      </c>
      <c r="AE86" s="100">
        <f t="shared" si="19"/>
        <v>108.66</v>
      </c>
      <c r="AF86" s="102"/>
      <c r="AG86" s="98">
        <v>0</v>
      </c>
      <c r="AH86" s="98">
        <v>0</v>
      </c>
      <c r="AI86" s="98">
        <v>0</v>
      </c>
      <c r="AJ86" s="98">
        <v>0</v>
      </c>
      <c r="AK86" s="100">
        <f t="shared" si="20"/>
        <v>0</v>
      </c>
      <c r="AL86" s="102"/>
      <c r="AM86" s="98">
        <v>108.66</v>
      </c>
      <c r="AN86" s="98">
        <v>0</v>
      </c>
      <c r="AO86" s="98">
        <v>0</v>
      </c>
      <c r="AP86" s="98">
        <v>0</v>
      </c>
      <c r="AQ86" s="98">
        <v>0</v>
      </c>
      <c r="AR86" s="98">
        <v>0</v>
      </c>
      <c r="AS86" s="98">
        <v>0</v>
      </c>
      <c r="AT86" s="98">
        <v>0</v>
      </c>
      <c r="AU86" s="100">
        <f t="shared" si="17"/>
        <v>108.66</v>
      </c>
      <c r="AV86" s="102"/>
      <c r="AW86" s="104">
        <f t="shared" si="25"/>
        <v>0</v>
      </c>
      <c r="AX86" s="107">
        <f t="shared" si="26"/>
        <v>0</v>
      </c>
      <c r="AY86" s="102"/>
      <c r="AZ86" s="104">
        <f>IF($C86&lt;$C$7,0,MAX(-AX86-SUM(AZ$11:AZ85),0))</f>
        <v>0</v>
      </c>
      <c r="BA86" s="104">
        <f>AX86+SUM(AZ$11:AZ86)</f>
        <v>0</v>
      </c>
      <c r="BB86" s="104">
        <f>IF($C86&lt;$C$7,0,-MIN(BA86:BA$367)-SUM(BB$11:BB85))</f>
        <v>0</v>
      </c>
      <c r="BC86" s="104">
        <f t="shared" si="21"/>
        <v>0</v>
      </c>
      <c r="BD86" s="33"/>
    </row>
    <row r="87" spans="2:56" x14ac:dyDescent="0.2">
      <c r="B87" s="19"/>
      <c r="C87" s="105">
        <f t="shared" si="22"/>
        <v>41122</v>
      </c>
      <c r="D87" s="97" t="str">
        <f t="shared" si="23"/>
        <v>r</v>
      </c>
      <c r="E87" s="98">
        <v>0</v>
      </c>
      <c r="F87" s="98">
        <v>0</v>
      </c>
      <c r="G87" s="98">
        <v>0</v>
      </c>
      <c r="H87" s="98">
        <v>0</v>
      </c>
      <c r="I87" s="100">
        <f t="shared" si="18"/>
        <v>0</v>
      </c>
      <c r="J87" s="101"/>
      <c r="K87" s="98">
        <v>0</v>
      </c>
      <c r="L87" s="98">
        <v>0</v>
      </c>
      <c r="M87" s="98">
        <v>0</v>
      </c>
      <c r="N87" s="98">
        <v>0</v>
      </c>
      <c r="O87" s="98">
        <v>0</v>
      </c>
      <c r="P87" s="98">
        <v>0</v>
      </c>
      <c r="Q87" s="98">
        <v>0</v>
      </c>
      <c r="R87" s="98">
        <v>0</v>
      </c>
      <c r="S87" s="100">
        <f t="shared" si="24"/>
        <v>0</v>
      </c>
      <c r="T87" s="102"/>
      <c r="U87" s="98">
        <v>0</v>
      </c>
      <c r="V87" s="98">
        <v>0</v>
      </c>
      <c r="W87" s="98">
        <v>0</v>
      </c>
      <c r="X87" s="98">
        <v>0</v>
      </c>
      <c r="Y87" s="98">
        <v>0</v>
      </c>
      <c r="Z87" s="98">
        <v>0</v>
      </c>
      <c r="AA87" s="98">
        <v>0</v>
      </c>
      <c r="AB87" s="98">
        <v>0</v>
      </c>
      <c r="AC87" s="98">
        <v>0</v>
      </c>
      <c r="AD87" s="98">
        <v>0</v>
      </c>
      <c r="AE87" s="100">
        <f t="shared" si="19"/>
        <v>0</v>
      </c>
      <c r="AF87" s="102"/>
      <c r="AG87" s="98">
        <v>0</v>
      </c>
      <c r="AH87" s="98">
        <v>0</v>
      </c>
      <c r="AI87" s="98">
        <v>0</v>
      </c>
      <c r="AJ87" s="98">
        <v>0</v>
      </c>
      <c r="AK87" s="100">
        <f t="shared" si="20"/>
        <v>0</v>
      </c>
      <c r="AL87" s="102"/>
      <c r="AM87" s="98">
        <v>0</v>
      </c>
      <c r="AN87" s="98">
        <v>0</v>
      </c>
      <c r="AO87" s="98">
        <v>0</v>
      </c>
      <c r="AP87" s="98">
        <v>0</v>
      </c>
      <c r="AQ87" s="98">
        <v>0</v>
      </c>
      <c r="AR87" s="98">
        <v>0</v>
      </c>
      <c r="AS87" s="98">
        <v>0</v>
      </c>
      <c r="AT87" s="98">
        <v>0</v>
      </c>
      <c r="AU87" s="100">
        <f t="shared" si="17"/>
        <v>0</v>
      </c>
      <c r="AV87" s="102"/>
      <c r="AW87" s="104">
        <f t="shared" si="25"/>
        <v>0</v>
      </c>
      <c r="AX87" s="107">
        <f t="shared" si="26"/>
        <v>0</v>
      </c>
      <c r="AY87" s="102"/>
      <c r="AZ87" s="104">
        <f>IF($C87&lt;$C$7,0,MAX(-AX87-SUM(AZ$11:AZ86),0))</f>
        <v>0</v>
      </c>
      <c r="BA87" s="104">
        <f>AX87+SUM(AZ$11:AZ87)</f>
        <v>0</v>
      </c>
      <c r="BB87" s="104">
        <f>IF($C87&lt;$C$7,0,-MIN(BA87:BA$367)-SUM(BB$11:BB86))</f>
        <v>0</v>
      </c>
      <c r="BC87" s="104">
        <f t="shared" si="21"/>
        <v>0</v>
      </c>
      <c r="BD87" s="33"/>
    </row>
    <row r="88" spans="2:56" x14ac:dyDescent="0.2">
      <c r="B88" s="19"/>
      <c r="C88" s="105">
        <f t="shared" si="22"/>
        <v>41153</v>
      </c>
      <c r="D88" s="97" t="str">
        <f t="shared" si="23"/>
        <v>r</v>
      </c>
      <c r="E88" s="98">
        <v>0</v>
      </c>
      <c r="F88" s="98">
        <v>0</v>
      </c>
      <c r="G88" s="98">
        <v>0</v>
      </c>
      <c r="H88" s="98">
        <v>0</v>
      </c>
      <c r="I88" s="100">
        <f t="shared" si="18"/>
        <v>0</v>
      </c>
      <c r="J88" s="101"/>
      <c r="K88" s="98">
        <v>0</v>
      </c>
      <c r="L88" s="98">
        <v>0</v>
      </c>
      <c r="M88" s="98">
        <v>0</v>
      </c>
      <c r="N88" s="98">
        <v>0</v>
      </c>
      <c r="O88" s="98">
        <v>0</v>
      </c>
      <c r="P88" s="98">
        <v>0</v>
      </c>
      <c r="Q88" s="98">
        <v>0</v>
      </c>
      <c r="R88" s="98">
        <v>0</v>
      </c>
      <c r="S88" s="100">
        <f t="shared" si="24"/>
        <v>0</v>
      </c>
      <c r="T88" s="102"/>
      <c r="U88" s="98">
        <v>240</v>
      </c>
      <c r="V88" s="98">
        <v>0</v>
      </c>
      <c r="W88" s="98">
        <v>0</v>
      </c>
      <c r="X88" s="98">
        <v>0</v>
      </c>
      <c r="Y88" s="98">
        <v>0</v>
      </c>
      <c r="Z88" s="98">
        <v>0</v>
      </c>
      <c r="AA88" s="98">
        <v>0</v>
      </c>
      <c r="AB88" s="98">
        <v>0</v>
      </c>
      <c r="AC88" s="98">
        <v>0</v>
      </c>
      <c r="AD88" s="98">
        <v>0</v>
      </c>
      <c r="AE88" s="100">
        <f t="shared" si="19"/>
        <v>240</v>
      </c>
      <c r="AF88" s="102"/>
      <c r="AG88" s="98">
        <v>0</v>
      </c>
      <c r="AH88" s="98">
        <v>0</v>
      </c>
      <c r="AI88" s="98">
        <v>0</v>
      </c>
      <c r="AJ88" s="98">
        <v>0</v>
      </c>
      <c r="AK88" s="100">
        <f t="shared" si="20"/>
        <v>0</v>
      </c>
      <c r="AL88" s="102"/>
      <c r="AM88" s="98">
        <v>240</v>
      </c>
      <c r="AN88" s="98">
        <v>0</v>
      </c>
      <c r="AO88" s="98">
        <v>0</v>
      </c>
      <c r="AP88" s="98">
        <v>0</v>
      </c>
      <c r="AQ88" s="98">
        <v>0</v>
      </c>
      <c r="AR88" s="98">
        <v>0</v>
      </c>
      <c r="AS88" s="98">
        <v>0</v>
      </c>
      <c r="AT88" s="98">
        <v>0</v>
      </c>
      <c r="AU88" s="100">
        <f t="shared" si="17"/>
        <v>240</v>
      </c>
      <c r="AV88" s="102"/>
      <c r="AW88" s="104">
        <f t="shared" si="25"/>
        <v>0</v>
      </c>
      <c r="AX88" s="107">
        <f t="shared" si="26"/>
        <v>0</v>
      </c>
      <c r="AY88" s="102"/>
      <c r="AZ88" s="104">
        <f>IF($C88&lt;$C$7,0,MAX(-AX88-SUM(AZ$11:AZ87),0))</f>
        <v>0</v>
      </c>
      <c r="BA88" s="104">
        <f>AX88+SUM(AZ$11:AZ88)</f>
        <v>0</v>
      </c>
      <c r="BB88" s="104">
        <f>IF($C88&lt;$C$7,0,-MIN(BA88:BA$367)-SUM(BB$11:BB87))</f>
        <v>0</v>
      </c>
      <c r="BC88" s="104">
        <f t="shared" si="21"/>
        <v>0</v>
      </c>
      <c r="BD88" s="33"/>
    </row>
    <row r="89" spans="2:56" x14ac:dyDescent="0.2">
      <c r="B89" s="19"/>
      <c r="C89" s="105">
        <f t="shared" si="22"/>
        <v>41183</v>
      </c>
      <c r="D89" s="97" t="str">
        <f t="shared" si="23"/>
        <v>r</v>
      </c>
      <c r="E89" s="98">
        <v>0</v>
      </c>
      <c r="F89" s="98">
        <v>0</v>
      </c>
      <c r="G89" s="98">
        <v>0</v>
      </c>
      <c r="H89" s="98">
        <v>0</v>
      </c>
      <c r="I89" s="100">
        <f t="shared" si="18"/>
        <v>0</v>
      </c>
      <c r="J89" s="101"/>
      <c r="K89" s="98">
        <v>0</v>
      </c>
      <c r="L89" s="98">
        <v>0</v>
      </c>
      <c r="M89" s="98">
        <v>0</v>
      </c>
      <c r="N89" s="98">
        <v>0</v>
      </c>
      <c r="O89" s="98">
        <v>0</v>
      </c>
      <c r="P89" s="98">
        <v>0</v>
      </c>
      <c r="Q89" s="98">
        <v>0</v>
      </c>
      <c r="R89" s="98">
        <v>0</v>
      </c>
      <c r="S89" s="100">
        <f t="shared" si="24"/>
        <v>0</v>
      </c>
      <c r="T89" s="102"/>
      <c r="U89" s="98">
        <v>0</v>
      </c>
      <c r="V89" s="98">
        <v>0</v>
      </c>
      <c r="W89" s="98">
        <v>0</v>
      </c>
      <c r="X89" s="98">
        <v>0</v>
      </c>
      <c r="Y89" s="98">
        <v>0</v>
      </c>
      <c r="Z89" s="98">
        <v>0</v>
      </c>
      <c r="AA89" s="98">
        <v>0</v>
      </c>
      <c r="AB89" s="98">
        <v>0</v>
      </c>
      <c r="AC89" s="98">
        <v>0</v>
      </c>
      <c r="AD89" s="98">
        <v>0</v>
      </c>
      <c r="AE89" s="100">
        <f t="shared" si="19"/>
        <v>0</v>
      </c>
      <c r="AF89" s="102"/>
      <c r="AG89" s="98">
        <v>0</v>
      </c>
      <c r="AH89" s="98">
        <v>0</v>
      </c>
      <c r="AI89" s="98">
        <v>0</v>
      </c>
      <c r="AJ89" s="98">
        <v>0</v>
      </c>
      <c r="AK89" s="100">
        <f t="shared" si="20"/>
        <v>0</v>
      </c>
      <c r="AL89" s="102"/>
      <c r="AM89" s="98">
        <v>0</v>
      </c>
      <c r="AN89" s="98">
        <v>0</v>
      </c>
      <c r="AO89" s="98">
        <v>0</v>
      </c>
      <c r="AP89" s="98">
        <v>0</v>
      </c>
      <c r="AQ89" s="98">
        <v>0</v>
      </c>
      <c r="AR89" s="98">
        <v>0</v>
      </c>
      <c r="AS89" s="98">
        <v>0</v>
      </c>
      <c r="AT89" s="98">
        <v>0</v>
      </c>
      <c r="AU89" s="100">
        <f t="shared" si="17"/>
        <v>0</v>
      </c>
      <c r="AV89" s="102"/>
      <c r="AW89" s="104">
        <f t="shared" si="25"/>
        <v>0</v>
      </c>
      <c r="AX89" s="107">
        <f t="shared" si="26"/>
        <v>0</v>
      </c>
      <c r="AY89" s="102"/>
      <c r="AZ89" s="104">
        <f>IF($C89&lt;$C$7,0,MAX(-AX89-SUM(AZ$11:AZ88),0))</f>
        <v>0</v>
      </c>
      <c r="BA89" s="104">
        <f>AX89+SUM(AZ$11:AZ89)</f>
        <v>0</v>
      </c>
      <c r="BB89" s="104">
        <f>IF($C89&lt;$C$7,0,-MIN(BA89:BA$367)-SUM(BB$11:BB88))</f>
        <v>0</v>
      </c>
      <c r="BC89" s="104">
        <f t="shared" si="21"/>
        <v>0</v>
      </c>
      <c r="BD89" s="33"/>
    </row>
    <row r="90" spans="2:56" x14ac:dyDescent="0.2">
      <c r="B90" s="19"/>
      <c r="C90" s="105">
        <f t="shared" si="22"/>
        <v>41214</v>
      </c>
      <c r="D90" s="97" t="str">
        <f t="shared" si="23"/>
        <v>r</v>
      </c>
      <c r="E90" s="98">
        <v>0</v>
      </c>
      <c r="F90" s="98">
        <v>0</v>
      </c>
      <c r="G90" s="98">
        <v>0</v>
      </c>
      <c r="H90" s="98">
        <v>0</v>
      </c>
      <c r="I90" s="100">
        <f t="shared" si="18"/>
        <v>0</v>
      </c>
      <c r="J90" s="101"/>
      <c r="K90" s="98">
        <v>0</v>
      </c>
      <c r="L90" s="98">
        <v>0</v>
      </c>
      <c r="M90" s="98">
        <v>0</v>
      </c>
      <c r="N90" s="98">
        <v>0</v>
      </c>
      <c r="O90" s="98">
        <v>0</v>
      </c>
      <c r="P90" s="98">
        <v>0</v>
      </c>
      <c r="Q90" s="98">
        <v>0</v>
      </c>
      <c r="R90" s="98">
        <v>0</v>
      </c>
      <c r="S90" s="100">
        <f t="shared" si="24"/>
        <v>0</v>
      </c>
      <c r="T90" s="102"/>
      <c r="U90" s="98">
        <v>0</v>
      </c>
      <c r="V90" s="98">
        <v>0</v>
      </c>
      <c r="W90" s="98">
        <v>0</v>
      </c>
      <c r="X90" s="98">
        <v>0</v>
      </c>
      <c r="Y90" s="98">
        <v>0</v>
      </c>
      <c r="Z90" s="98">
        <v>0</v>
      </c>
      <c r="AA90" s="98">
        <v>0</v>
      </c>
      <c r="AB90" s="98">
        <v>0</v>
      </c>
      <c r="AC90" s="98">
        <v>0</v>
      </c>
      <c r="AD90" s="98">
        <v>0</v>
      </c>
      <c r="AE90" s="100">
        <f t="shared" si="19"/>
        <v>0</v>
      </c>
      <c r="AF90" s="102"/>
      <c r="AG90" s="98">
        <v>0</v>
      </c>
      <c r="AH90" s="98">
        <v>0</v>
      </c>
      <c r="AI90" s="98">
        <v>0</v>
      </c>
      <c r="AJ90" s="98">
        <v>0</v>
      </c>
      <c r="AK90" s="100">
        <f t="shared" si="20"/>
        <v>0</v>
      </c>
      <c r="AL90" s="102"/>
      <c r="AM90" s="98">
        <v>0</v>
      </c>
      <c r="AN90" s="98">
        <v>0</v>
      </c>
      <c r="AO90" s="98">
        <v>0</v>
      </c>
      <c r="AP90" s="98">
        <v>0</v>
      </c>
      <c r="AQ90" s="98">
        <v>0</v>
      </c>
      <c r="AR90" s="98">
        <v>0</v>
      </c>
      <c r="AS90" s="98">
        <v>0</v>
      </c>
      <c r="AT90" s="98">
        <v>0</v>
      </c>
      <c r="AU90" s="100">
        <f t="shared" si="17"/>
        <v>0</v>
      </c>
      <c r="AV90" s="102"/>
      <c r="AW90" s="104">
        <f t="shared" si="25"/>
        <v>0</v>
      </c>
      <c r="AX90" s="107">
        <f t="shared" si="26"/>
        <v>0</v>
      </c>
      <c r="AY90" s="102"/>
      <c r="AZ90" s="104">
        <f>IF($C90&lt;$C$7,0,MAX(-AX90-SUM(AZ$11:AZ89),0))</f>
        <v>0</v>
      </c>
      <c r="BA90" s="104">
        <f>AX90+SUM(AZ$11:AZ90)</f>
        <v>0</v>
      </c>
      <c r="BB90" s="104">
        <f>IF($C90&lt;$C$7,0,-MIN(BA90:BA$367)-SUM(BB$11:BB89))</f>
        <v>0</v>
      </c>
      <c r="BC90" s="104">
        <f t="shared" si="21"/>
        <v>0</v>
      </c>
      <c r="BD90" s="33"/>
    </row>
    <row r="91" spans="2:56" x14ac:dyDescent="0.2">
      <c r="B91" s="19"/>
      <c r="C91" s="105">
        <f t="shared" si="22"/>
        <v>41244</v>
      </c>
      <c r="D91" s="97" t="str">
        <f t="shared" si="23"/>
        <v>r</v>
      </c>
      <c r="E91" s="98">
        <v>0</v>
      </c>
      <c r="F91" s="98">
        <v>0</v>
      </c>
      <c r="G91" s="98">
        <v>0</v>
      </c>
      <c r="H91" s="98">
        <v>0</v>
      </c>
      <c r="I91" s="100">
        <f t="shared" si="18"/>
        <v>0</v>
      </c>
      <c r="J91" s="101"/>
      <c r="K91" s="98">
        <v>0</v>
      </c>
      <c r="L91" s="98">
        <v>0</v>
      </c>
      <c r="M91" s="98">
        <v>0</v>
      </c>
      <c r="N91" s="98">
        <v>0</v>
      </c>
      <c r="O91" s="98">
        <v>0</v>
      </c>
      <c r="P91" s="98">
        <v>0</v>
      </c>
      <c r="Q91" s="98">
        <v>0</v>
      </c>
      <c r="R91" s="98">
        <v>0</v>
      </c>
      <c r="S91" s="100">
        <f t="shared" si="24"/>
        <v>0</v>
      </c>
      <c r="T91" s="102"/>
      <c r="U91" s="98">
        <v>100</v>
      </c>
      <c r="V91" s="98">
        <v>0</v>
      </c>
      <c r="W91" s="98">
        <v>0</v>
      </c>
      <c r="X91" s="98">
        <v>0</v>
      </c>
      <c r="Y91" s="98">
        <v>0</v>
      </c>
      <c r="Z91" s="98">
        <v>0</v>
      </c>
      <c r="AA91" s="98">
        <v>0</v>
      </c>
      <c r="AB91" s="98">
        <v>0</v>
      </c>
      <c r="AC91" s="98">
        <v>0</v>
      </c>
      <c r="AD91" s="98">
        <v>0</v>
      </c>
      <c r="AE91" s="100">
        <f t="shared" si="19"/>
        <v>100</v>
      </c>
      <c r="AF91" s="102"/>
      <c r="AG91" s="98">
        <v>0</v>
      </c>
      <c r="AH91" s="98">
        <v>0</v>
      </c>
      <c r="AI91" s="98">
        <v>0</v>
      </c>
      <c r="AJ91" s="98">
        <v>0</v>
      </c>
      <c r="AK91" s="100">
        <f t="shared" si="20"/>
        <v>0</v>
      </c>
      <c r="AL91" s="102"/>
      <c r="AM91" s="98">
        <v>100</v>
      </c>
      <c r="AN91" s="98">
        <v>0</v>
      </c>
      <c r="AO91" s="98">
        <v>0</v>
      </c>
      <c r="AP91" s="98">
        <v>0</v>
      </c>
      <c r="AQ91" s="98">
        <v>0</v>
      </c>
      <c r="AR91" s="98">
        <v>0</v>
      </c>
      <c r="AS91" s="98">
        <v>0</v>
      </c>
      <c r="AT91" s="98">
        <v>0</v>
      </c>
      <c r="AU91" s="100">
        <f t="shared" si="17"/>
        <v>100</v>
      </c>
      <c r="AV91" s="102"/>
      <c r="AW91" s="104">
        <f t="shared" si="25"/>
        <v>0</v>
      </c>
      <c r="AX91" s="107">
        <f t="shared" si="26"/>
        <v>0</v>
      </c>
      <c r="AY91" s="102"/>
      <c r="AZ91" s="104">
        <f>IF($C91&lt;$C$7,0,MAX(-AX91-SUM(AZ$11:AZ90),0))</f>
        <v>0</v>
      </c>
      <c r="BA91" s="104">
        <f>AX91+SUM(AZ$11:AZ91)</f>
        <v>0</v>
      </c>
      <c r="BB91" s="104">
        <f>IF($C91&lt;$C$7,0,-MIN(BA91:BA$367)-SUM(BB$11:BB90))</f>
        <v>0</v>
      </c>
      <c r="BC91" s="104">
        <f t="shared" si="21"/>
        <v>0</v>
      </c>
      <c r="BD91" s="33"/>
    </row>
    <row r="92" spans="2:56" x14ac:dyDescent="0.2">
      <c r="B92" s="19"/>
      <c r="C92" s="105">
        <f t="shared" si="22"/>
        <v>41275</v>
      </c>
      <c r="D92" s="97" t="str">
        <f t="shared" si="23"/>
        <v>r</v>
      </c>
      <c r="E92" s="98">
        <v>0</v>
      </c>
      <c r="F92" s="98">
        <v>0</v>
      </c>
      <c r="G92" s="98">
        <v>0</v>
      </c>
      <c r="H92" s="98">
        <v>0</v>
      </c>
      <c r="I92" s="100">
        <f t="shared" si="18"/>
        <v>0</v>
      </c>
      <c r="J92" s="101"/>
      <c r="K92" s="98">
        <v>0</v>
      </c>
      <c r="L92" s="98">
        <v>0</v>
      </c>
      <c r="M92" s="98">
        <v>0</v>
      </c>
      <c r="N92" s="98">
        <v>0</v>
      </c>
      <c r="O92" s="98">
        <v>0</v>
      </c>
      <c r="P92" s="98">
        <v>0</v>
      </c>
      <c r="Q92" s="98">
        <v>0</v>
      </c>
      <c r="R92" s="98">
        <v>0</v>
      </c>
      <c r="S92" s="100">
        <f t="shared" si="24"/>
        <v>0</v>
      </c>
      <c r="T92" s="102"/>
      <c r="U92" s="98">
        <v>0</v>
      </c>
      <c r="V92" s="98">
        <v>0</v>
      </c>
      <c r="W92" s="98">
        <v>0</v>
      </c>
      <c r="X92" s="98">
        <v>0</v>
      </c>
      <c r="Y92" s="98">
        <v>0</v>
      </c>
      <c r="Z92" s="98">
        <v>0</v>
      </c>
      <c r="AA92" s="98">
        <v>0</v>
      </c>
      <c r="AB92" s="98">
        <v>0</v>
      </c>
      <c r="AC92" s="98">
        <v>0</v>
      </c>
      <c r="AD92" s="98">
        <v>0</v>
      </c>
      <c r="AE92" s="100">
        <f t="shared" si="19"/>
        <v>0</v>
      </c>
      <c r="AF92" s="102"/>
      <c r="AG92" s="98">
        <v>0</v>
      </c>
      <c r="AH92" s="98">
        <v>0</v>
      </c>
      <c r="AI92" s="98">
        <v>0</v>
      </c>
      <c r="AJ92" s="98">
        <v>0</v>
      </c>
      <c r="AK92" s="100">
        <f t="shared" si="20"/>
        <v>0</v>
      </c>
      <c r="AL92" s="102"/>
      <c r="AM92" s="98">
        <v>0</v>
      </c>
      <c r="AN92" s="98">
        <v>0</v>
      </c>
      <c r="AO92" s="98">
        <v>0</v>
      </c>
      <c r="AP92" s="98">
        <v>0</v>
      </c>
      <c r="AQ92" s="98">
        <v>0</v>
      </c>
      <c r="AR92" s="98">
        <v>0</v>
      </c>
      <c r="AS92" s="98">
        <v>0</v>
      </c>
      <c r="AT92" s="98">
        <v>0</v>
      </c>
      <c r="AU92" s="100">
        <f t="shared" si="17"/>
        <v>0</v>
      </c>
      <c r="AV92" s="102"/>
      <c r="AW92" s="104">
        <f t="shared" si="25"/>
        <v>0</v>
      </c>
      <c r="AX92" s="107">
        <f t="shared" si="26"/>
        <v>0</v>
      </c>
      <c r="AY92" s="102"/>
      <c r="AZ92" s="104">
        <f>IF($C92&lt;$C$7,0,MAX(-AX92-SUM(AZ$11:AZ91),0))</f>
        <v>0</v>
      </c>
      <c r="BA92" s="104">
        <f>AX92+SUM(AZ$11:AZ92)</f>
        <v>0</v>
      </c>
      <c r="BB92" s="104">
        <f>IF($C92&lt;$C$7,0,-MIN(BA92:BA$367)-SUM(BB$11:BB91))</f>
        <v>0</v>
      </c>
      <c r="BC92" s="104">
        <f t="shared" si="21"/>
        <v>0</v>
      </c>
      <c r="BD92" s="33"/>
    </row>
    <row r="93" spans="2:56" x14ac:dyDescent="0.2">
      <c r="B93" s="19"/>
      <c r="C93" s="105">
        <f t="shared" si="22"/>
        <v>41306</v>
      </c>
      <c r="D93" s="97" t="str">
        <f t="shared" si="23"/>
        <v>r</v>
      </c>
      <c r="E93" s="98">
        <v>0</v>
      </c>
      <c r="F93" s="98">
        <v>0</v>
      </c>
      <c r="G93" s="98">
        <v>0</v>
      </c>
      <c r="H93" s="98">
        <v>0</v>
      </c>
      <c r="I93" s="100">
        <f t="shared" si="18"/>
        <v>0</v>
      </c>
      <c r="J93" s="101"/>
      <c r="K93" s="98">
        <v>0</v>
      </c>
      <c r="L93" s="98">
        <v>0</v>
      </c>
      <c r="M93" s="98">
        <v>0</v>
      </c>
      <c r="N93" s="98">
        <v>0</v>
      </c>
      <c r="O93" s="98">
        <v>0</v>
      </c>
      <c r="P93" s="98">
        <v>0</v>
      </c>
      <c r="Q93" s="98">
        <v>0</v>
      </c>
      <c r="R93" s="98">
        <v>0</v>
      </c>
      <c r="S93" s="100">
        <f t="shared" si="24"/>
        <v>0</v>
      </c>
      <c r="T93" s="102"/>
      <c r="U93" s="98">
        <v>0</v>
      </c>
      <c r="V93" s="98">
        <v>0</v>
      </c>
      <c r="W93" s="98">
        <v>0</v>
      </c>
      <c r="X93" s="98">
        <v>0</v>
      </c>
      <c r="Y93" s="98">
        <v>0</v>
      </c>
      <c r="Z93" s="98">
        <v>0</v>
      </c>
      <c r="AA93" s="98">
        <v>0</v>
      </c>
      <c r="AB93" s="98">
        <v>0</v>
      </c>
      <c r="AC93" s="98">
        <v>0</v>
      </c>
      <c r="AD93" s="98">
        <v>0</v>
      </c>
      <c r="AE93" s="100">
        <f t="shared" si="19"/>
        <v>0</v>
      </c>
      <c r="AF93" s="102"/>
      <c r="AG93" s="98">
        <v>0</v>
      </c>
      <c r="AH93" s="98">
        <v>0</v>
      </c>
      <c r="AI93" s="98">
        <v>0</v>
      </c>
      <c r="AJ93" s="98">
        <v>0</v>
      </c>
      <c r="AK93" s="100">
        <f t="shared" si="20"/>
        <v>0</v>
      </c>
      <c r="AL93" s="102"/>
      <c r="AM93" s="98">
        <v>0</v>
      </c>
      <c r="AN93" s="98">
        <v>0</v>
      </c>
      <c r="AO93" s="98">
        <v>0</v>
      </c>
      <c r="AP93" s="98">
        <v>0</v>
      </c>
      <c r="AQ93" s="98">
        <v>0</v>
      </c>
      <c r="AR93" s="98">
        <v>0</v>
      </c>
      <c r="AS93" s="98">
        <v>0</v>
      </c>
      <c r="AT93" s="98">
        <v>0</v>
      </c>
      <c r="AU93" s="100">
        <f t="shared" si="17"/>
        <v>0</v>
      </c>
      <c r="AV93" s="102"/>
      <c r="AW93" s="104">
        <f t="shared" si="25"/>
        <v>0</v>
      </c>
      <c r="AX93" s="107">
        <f t="shared" si="26"/>
        <v>0</v>
      </c>
      <c r="AY93" s="102"/>
      <c r="AZ93" s="104">
        <f>IF($C93&lt;$C$7,0,MAX(-AX93-SUM(AZ$11:AZ92),0))</f>
        <v>0</v>
      </c>
      <c r="BA93" s="104">
        <f>AX93+SUM(AZ$11:AZ93)</f>
        <v>0</v>
      </c>
      <c r="BB93" s="104">
        <f>IF($C93&lt;$C$7,0,-MIN(BA93:BA$367)-SUM(BB$11:BB92))</f>
        <v>0</v>
      </c>
      <c r="BC93" s="104">
        <f t="shared" si="21"/>
        <v>0</v>
      </c>
      <c r="BD93" s="33"/>
    </row>
    <row r="94" spans="2:56" x14ac:dyDescent="0.2">
      <c r="B94" s="19"/>
      <c r="C94" s="105">
        <f t="shared" si="22"/>
        <v>41334</v>
      </c>
      <c r="D94" s="97" t="str">
        <f t="shared" si="23"/>
        <v>r</v>
      </c>
      <c r="E94" s="98">
        <v>0</v>
      </c>
      <c r="F94" s="98">
        <v>0</v>
      </c>
      <c r="G94" s="98">
        <v>0</v>
      </c>
      <c r="H94" s="98">
        <v>0</v>
      </c>
      <c r="I94" s="100">
        <f t="shared" si="18"/>
        <v>0</v>
      </c>
      <c r="J94" s="101">
        <v>1.0027999999999999</v>
      </c>
      <c r="K94" s="98">
        <v>0</v>
      </c>
      <c r="L94" s="98">
        <v>0</v>
      </c>
      <c r="M94" s="98">
        <v>0</v>
      </c>
      <c r="N94" s="98">
        <v>0</v>
      </c>
      <c r="O94" s="98">
        <v>0</v>
      </c>
      <c r="P94" s="98">
        <v>0</v>
      </c>
      <c r="Q94" s="98">
        <v>0</v>
      </c>
      <c r="R94" s="98">
        <v>0</v>
      </c>
      <c r="S94" s="100">
        <f t="shared" si="24"/>
        <v>0</v>
      </c>
      <c r="T94" s="102"/>
      <c r="U94" s="98">
        <v>0</v>
      </c>
      <c r="V94" s="98">
        <v>0</v>
      </c>
      <c r="W94" s="98">
        <v>0</v>
      </c>
      <c r="X94" s="98">
        <v>0</v>
      </c>
      <c r="Y94" s="98">
        <v>0</v>
      </c>
      <c r="Z94" s="98">
        <v>0</v>
      </c>
      <c r="AA94" s="98">
        <v>0</v>
      </c>
      <c r="AB94" s="98">
        <v>0</v>
      </c>
      <c r="AC94" s="98">
        <v>0</v>
      </c>
      <c r="AD94" s="98">
        <v>0</v>
      </c>
      <c r="AE94" s="100">
        <f t="shared" si="19"/>
        <v>0</v>
      </c>
      <c r="AF94" s="102"/>
      <c r="AG94" s="98">
        <v>0</v>
      </c>
      <c r="AH94" s="98">
        <v>0</v>
      </c>
      <c r="AI94" s="98">
        <v>0</v>
      </c>
      <c r="AJ94" s="98">
        <v>0</v>
      </c>
      <c r="AK94" s="100">
        <f t="shared" si="20"/>
        <v>0</v>
      </c>
      <c r="AL94" s="102"/>
      <c r="AM94" s="98">
        <v>0</v>
      </c>
      <c r="AN94" s="98">
        <v>0</v>
      </c>
      <c r="AO94" s="98">
        <v>0</v>
      </c>
      <c r="AP94" s="98">
        <v>0</v>
      </c>
      <c r="AQ94" s="98">
        <v>0</v>
      </c>
      <c r="AR94" s="98">
        <v>0</v>
      </c>
      <c r="AS94" s="98">
        <v>0</v>
      </c>
      <c r="AT94" s="98">
        <v>0</v>
      </c>
      <c r="AU94" s="100">
        <f t="shared" si="17"/>
        <v>0</v>
      </c>
      <c r="AV94" s="102"/>
      <c r="AW94" s="104">
        <f t="shared" si="25"/>
        <v>0</v>
      </c>
      <c r="AX94" s="107">
        <f t="shared" si="26"/>
        <v>0</v>
      </c>
      <c r="AY94" s="102"/>
      <c r="AZ94" s="104">
        <f>IF($C94&lt;$C$7,0,MAX(-AX94-SUM(AZ$11:AZ93),0))</f>
        <v>0</v>
      </c>
      <c r="BA94" s="104">
        <f>AX94+SUM(AZ$11:AZ94)</f>
        <v>0</v>
      </c>
      <c r="BB94" s="104">
        <f>IF($C94&lt;$C$7,0,-MIN(BA94:BA$367)-SUM(BB$11:BB93))</f>
        <v>0</v>
      </c>
      <c r="BC94" s="104">
        <f t="shared" si="21"/>
        <v>0</v>
      </c>
      <c r="BD94" s="33"/>
    </row>
    <row r="95" spans="2:56" x14ac:dyDescent="0.2">
      <c r="B95" s="19"/>
      <c r="C95" s="105">
        <f t="shared" si="22"/>
        <v>41365</v>
      </c>
      <c r="D95" s="97" t="str">
        <f t="shared" si="23"/>
        <v>r</v>
      </c>
      <c r="E95" s="98">
        <v>0</v>
      </c>
      <c r="F95" s="98">
        <v>0</v>
      </c>
      <c r="G95" s="98">
        <v>0</v>
      </c>
      <c r="H95" s="98">
        <v>0</v>
      </c>
      <c r="I95" s="100">
        <f t="shared" si="18"/>
        <v>0</v>
      </c>
      <c r="J95" s="101"/>
      <c r="K95" s="98">
        <v>0</v>
      </c>
      <c r="L95" s="98">
        <v>0</v>
      </c>
      <c r="M95" s="98">
        <v>0</v>
      </c>
      <c r="N95" s="98">
        <v>0</v>
      </c>
      <c r="O95" s="98">
        <v>0</v>
      </c>
      <c r="P95" s="98">
        <v>0</v>
      </c>
      <c r="Q95" s="98">
        <v>0</v>
      </c>
      <c r="R95" s="98">
        <v>0</v>
      </c>
      <c r="S95" s="100">
        <f t="shared" si="24"/>
        <v>0</v>
      </c>
      <c r="T95" s="102"/>
      <c r="U95" s="98">
        <v>260</v>
      </c>
      <c r="V95" s="98">
        <v>0</v>
      </c>
      <c r="W95" s="98">
        <v>0</v>
      </c>
      <c r="X95" s="98">
        <v>0</v>
      </c>
      <c r="Y95" s="98">
        <v>0</v>
      </c>
      <c r="Z95" s="98">
        <v>0</v>
      </c>
      <c r="AA95" s="98">
        <v>0</v>
      </c>
      <c r="AB95" s="98">
        <v>0</v>
      </c>
      <c r="AC95" s="98">
        <v>0</v>
      </c>
      <c r="AD95" s="98">
        <v>0</v>
      </c>
      <c r="AE95" s="100">
        <f t="shared" si="19"/>
        <v>260</v>
      </c>
      <c r="AF95" s="102"/>
      <c r="AG95" s="98">
        <v>0</v>
      </c>
      <c r="AH95" s="98">
        <v>0</v>
      </c>
      <c r="AI95" s="98">
        <v>0</v>
      </c>
      <c r="AJ95" s="98">
        <v>0</v>
      </c>
      <c r="AK95" s="100">
        <f t="shared" si="20"/>
        <v>0</v>
      </c>
      <c r="AL95" s="102"/>
      <c r="AM95" s="98">
        <v>260</v>
      </c>
      <c r="AN95" s="98">
        <v>0</v>
      </c>
      <c r="AO95" s="98">
        <v>0</v>
      </c>
      <c r="AP95" s="98">
        <v>0</v>
      </c>
      <c r="AQ95" s="98">
        <v>0</v>
      </c>
      <c r="AR95" s="98">
        <v>0</v>
      </c>
      <c r="AS95" s="98">
        <v>0</v>
      </c>
      <c r="AT95" s="98">
        <v>0</v>
      </c>
      <c r="AU95" s="100">
        <f t="shared" si="17"/>
        <v>260</v>
      </c>
      <c r="AV95" s="102"/>
      <c r="AW95" s="104">
        <f t="shared" si="25"/>
        <v>0</v>
      </c>
      <c r="AX95" s="107">
        <f t="shared" si="26"/>
        <v>0</v>
      </c>
      <c r="AY95" s="102"/>
      <c r="AZ95" s="104">
        <f>IF($C95&lt;$C$7,0,MAX(-AX95-SUM(AZ$11:AZ94),0))</f>
        <v>0</v>
      </c>
      <c r="BA95" s="104">
        <f>AX95+SUM(AZ$11:AZ95)</f>
        <v>0</v>
      </c>
      <c r="BB95" s="104">
        <f>IF($C95&lt;$C$7,0,-MIN(BA95:BA$367)-SUM(BB$11:BB94))</f>
        <v>0</v>
      </c>
      <c r="BC95" s="104">
        <f t="shared" si="21"/>
        <v>0</v>
      </c>
      <c r="BD95" s="33"/>
    </row>
    <row r="96" spans="2:56" x14ac:dyDescent="0.2">
      <c r="B96" s="19"/>
      <c r="C96" s="105">
        <f t="shared" si="22"/>
        <v>41395</v>
      </c>
      <c r="D96" s="97" t="str">
        <f t="shared" si="23"/>
        <v>r</v>
      </c>
      <c r="E96" s="98">
        <v>0</v>
      </c>
      <c r="F96" s="98">
        <v>0</v>
      </c>
      <c r="G96" s="98">
        <v>0</v>
      </c>
      <c r="H96" s="98">
        <v>0</v>
      </c>
      <c r="I96" s="100">
        <f t="shared" si="18"/>
        <v>0</v>
      </c>
      <c r="J96" s="101"/>
      <c r="K96" s="98">
        <v>0</v>
      </c>
      <c r="L96" s="98">
        <v>0</v>
      </c>
      <c r="M96" s="98">
        <v>0</v>
      </c>
      <c r="N96" s="98">
        <v>0</v>
      </c>
      <c r="O96" s="98">
        <v>0</v>
      </c>
      <c r="P96" s="98">
        <v>0</v>
      </c>
      <c r="Q96" s="98">
        <v>0</v>
      </c>
      <c r="R96" s="98">
        <v>0</v>
      </c>
      <c r="S96" s="100">
        <f t="shared" si="24"/>
        <v>0</v>
      </c>
      <c r="T96" s="102"/>
      <c r="U96" s="98">
        <v>0</v>
      </c>
      <c r="V96" s="98">
        <v>0</v>
      </c>
      <c r="W96" s="98">
        <v>0</v>
      </c>
      <c r="X96" s="98">
        <v>0</v>
      </c>
      <c r="Y96" s="98">
        <v>0</v>
      </c>
      <c r="Z96" s="98">
        <v>0</v>
      </c>
      <c r="AA96" s="98">
        <v>0</v>
      </c>
      <c r="AB96" s="98">
        <v>0</v>
      </c>
      <c r="AC96" s="98">
        <v>0</v>
      </c>
      <c r="AD96" s="98">
        <v>0</v>
      </c>
      <c r="AE96" s="100">
        <f t="shared" si="19"/>
        <v>0</v>
      </c>
      <c r="AF96" s="102"/>
      <c r="AG96" s="98">
        <v>0</v>
      </c>
      <c r="AH96" s="98">
        <v>0</v>
      </c>
      <c r="AI96" s="98">
        <v>0</v>
      </c>
      <c r="AJ96" s="98">
        <v>0</v>
      </c>
      <c r="AK96" s="100">
        <f t="shared" si="20"/>
        <v>0</v>
      </c>
      <c r="AL96" s="102"/>
      <c r="AM96" s="98">
        <v>0</v>
      </c>
      <c r="AN96" s="98">
        <v>0</v>
      </c>
      <c r="AO96" s="98">
        <v>0</v>
      </c>
      <c r="AP96" s="98">
        <v>0</v>
      </c>
      <c r="AQ96" s="98">
        <v>0</v>
      </c>
      <c r="AR96" s="98">
        <v>0</v>
      </c>
      <c r="AS96" s="98">
        <v>0</v>
      </c>
      <c r="AT96" s="98">
        <v>0</v>
      </c>
      <c r="AU96" s="100">
        <f t="shared" si="17"/>
        <v>0</v>
      </c>
      <c r="AV96" s="102"/>
      <c r="AW96" s="104">
        <f t="shared" si="25"/>
        <v>0</v>
      </c>
      <c r="AX96" s="107">
        <f t="shared" si="26"/>
        <v>0</v>
      </c>
      <c r="AY96" s="102"/>
      <c r="AZ96" s="104">
        <f>IF($C96&lt;$C$7,0,MAX(-AX96-SUM(AZ$11:AZ95),0))</f>
        <v>0</v>
      </c>
      <c r="BA96" s="104">
        <f>AX96+SUM(AZ$11:AZ96)</f>
        <v>0</v>
      </c>
      <c r="BB96" s="104">
        <f>IF($C96&lt;$C$7,0,-MIN(BA96:BA$367)-SUM(BB$11:BB95))</f>
        <v>0</v>
      </c>
      <c r="BC96" s="104">
        <f t="shared" si="21"/>
        <v>0</v>
      </c>
      <c r="BD96" s="33"/>
    </row>
    <row r="97" spans="2:56" x14ac:dyDescent="0.2">
      <c r="B97" s="19"/>
      <c r="C97" s="105">
        <f t="shared" si="22"/>
        <v>41426</v>
      </c>
      <c r="D97" s="97" t="str">
        <f t="shared" si="23"/>
        <v>r</v>
      </c>
      <c r="E97" s="98">
        <v>0</v>
      </c>
      <c r="F97" s="98">
        <v>0</v>
      </c>
      <c r="G97" s="98">
        <v>0</v>
      </c>
      <c r="H97" s="98">
        <v>0</v>
      </c>
      <c r="I97" s="100">
        <f t="shared" si="18"/>
        <v>0</v>
      </c>
      <c r="J97" s="101"/>
      <c r="K97" s="98">
        <v>0</v>
      </c>
      <c r="L97" s="98">
        <v>0</v>
      </c>
      <c r="M97" s="98">
        <v>0</v>
      </c>
      <c r="N97" s="98">
        <v>0</v>
      </c>
      <c r="O97" s="98">
        <v>0</v>
      </c>
      <c r="P97" s="98">
        <v>0</v>
      </c>
      <c r="Q97" s="98">
        <v>0</v>
      </c>
      <c r="R97" s="98">
        <v>0</v>
      </c>
      <c r="S97" s="100">
        <f t="shared" si="24"/>
        <v>0</v>
      </c>
      <c r="T97" s="102"/>
      <c r="U97" s="98">
        <v>0</v>
      </c>
      <c r="V97" s="98">
        <v>0</v>
      </c>
      <c r="W97" s="98">
        <v>0</v>
      </c>
      <c r="X97" s="98">
        <v>0</v>
      </c>
      <c r="Y97" s="98">
        <v>0</v>
      </c>
      <c r="Z97" s="98">
        <v>0</v>
      </c>
      <c r="AA97" s="98">
        <v>0</v>
      </c>
      <c r="AB97" s="98">
        <v>0</v>
      </c>
      <c r="AC97" s="98">
        <v>0</v>
      </c>
      <c r="AD97" s="98">
        <v>0</v>
      </c>
      <c r="AE97" s="100">
        <f t="shared" si="19"/>
        <v>0</v>
      </c>
      <c r="AF97" s="102"/>
      <c r="AG97" s="98">
        <v>0</v>
      </c>
      <c r="AH97" s="98">
        <v>0</v>
      </c>
      <c r="AI97" s="98">
        <v>0</v>
      </c>
      <c r="AJ97" s="98">
        <v>0</v>
      </c>
      <c r="AK97" s="100">
        <f t="shared" si="20"/>
        <v>0</v>
      </c>
      <c r="AL97" s="102"/>
      <c r="AM97" s="98">
        <v>0</v>
      </c>
      <c r="AN97" s="98">
        <v>0</v>
      </c>
      <c r="AO97" s="98">
        <v>0</v>
      </c>
      <c r="AP97" s="98">
        <v>0</v>
      </c>
      <c r="AQ97" s="98">
        <v>0</v>
      </c>
      <c r="AR97" s="98">
        <v>0</v>
      </c>
      <c r="AS97" s="98">
        <v>0</v>
      </c>
      <c r="AT97" s="98">
        <v>0</v>
      </c>
      <c r="AU97" s="100">
        <f t="shared" si="17"/>
        <v>0</v>
      </c>
      <c r="AV97" s="102"/>
      <c r="AW97" s="104">
        <f t="shared" si="25"/>
        <v>0</v>
      </c>
      <c r="AX97" s="107">
        <f t="shared" si="26"/>
        <v>0</v>
      </c>
      <c r="AY97" s="102"/>
      <c r="AZ97" s="104">
        <f>IF($C97&lt;$C$7,0,MAX(-AX97-SUM(AZ$11:AZ96),0))</f>
        <v>0</v>
      </c>
      <c r="BA97" s="104">
        <f>AX97+SUM(AZ$11:AZ97)</f>
        <v>0</v>
      </c>
      <c r="BB97" s="104">
        <f>IF($C97&lt;$C$7,0,-MIN(BA97:BA$367)-SUM(BB$11:BB96))</f>
        <v>0</v>
      </c>
      <c r="BC97" s="104">
        <f t="shared" si="21"/>
        <v>0</v>
      </c>
      <c r="BD97" s="33"/>
    </row>
    <row r="98" spans="2:56" x14ac:dyDescent="0.2">
      <c r="B98" s="19"/>
      <c r="C98" s="105">
        <f t="shared" si="22"/>
        <v>41456</v>
      </c>
      <c r="D98" s="97" t="str">
        <f t="shared" si="23"/>
        <v>r</v>
      </c>
      <c r="E98" s="98">
        <v>0</v>
      </c>
      <c r="F98" s="98">
        <v>0</v>
      </c>
      <c r="G98" s="98">
        <v>0</v>
      </c>
      <c r="H98" s="98">
        <v>0</v>
      </c>
      <c r="I98" s="100">
        <f t="shared" si="18"/>
        <v>0</v>
      </c>
      <c r="J98" s="101"/>
      <c r="K98" s="98">
        <v>0</v>
      </c>
      <c r="L98" s="98">
        <v>0</v>
      </c>
      <c r="M98" s="98">
        <v>0</v>
      </c>
      <c r="N98" s="98">
        <v>0</v>
      </c>
      <c r="O98" s="98">
        <v>0</v>
      </c>
      <c r="P98" s="98">
        <v>0</v>
      </c>
      <c r="Q98" s="98">
        <v>0</v>
      </c>
      <c r="R98" s="98">
        <v>0</v>
      </c>
      <c r="S98" s="100">
        <f t="shared" si="24"/>
        <v>0</v>
      </c>
      <c r="T98" s="102"/>
      <c r="U98" s="98">
        <v>0</v>
      </c>
      <c r="V98" s="98">
        <v>0</v>
      </c>
      <c r="W98" s="98">
        <v>0</v>
      </c>
      <c r="X98" s="98">
        <v>0</v>
      </c>
      <c r="Y98" s="98">
        <v>0</v>
      </c>
      <c r="Z98" s="98">
        <v>0</v>
      </c>
      <c r="AA98" s="98">
        <v>115</v>
      </c>
      <c r="AB98" s="98">
        <v>0</v>
      </c>
      <c r="AC98" s="98">
        <v>0</v>
      </c>
      <c r="AD98" s="98">
        <v>0</v>
      </c>
      <c r="AE98" s="100">
        <f t="shared" si="19"/>
        <v>115</v>
      </c>
      <c r="AF98" s="102"/>
      <c r="AG98" s="98">
        <v>0</v>
      </c>
      <c r="AH98" s="98">
        <v>0</v>
      </c>
      <c r="AI98" s="98">
        <v>0</v>
      </c>
      <c r="AJ98" s="98">
        <v>0</v>
      </c>
      <c r="AK98" s="100">
        <f t="shared" si="20"/>
        <v>0</v>
      </c>
      <c r="AL98" s="102"/>
      <c r="AM98" s="98">
        <v>200</v>
      </c>
      <c r="AN98" s="98">
        <v>0</v>
      </c>
      <c r="AO98" s="98">
        <v>0</v>
      </c>
      <c r="AP98" s="98">
        <v>0</v>
      </c>
      <c r="AQ98" s="98">
        <v>0</v>
      </c>
      <c r="AR98" s="98">
        <v>0</v>
      </c>
      <c r="AS98" s="98">
        <v>0</v>
      </c>
      <c r="AT98" s="98">
        <v>0</v>
      </c>
      <c r="AU98" s="100">
        <f t="shared" si="17"/>
        <v>200</v>
      </c>
      <c r="AV98" s="102"/>
      <c r="AW98" s="104">
        <f t="shared" si="25"/>
        <v>85</v>
      </c>
      <c r="AX98" s="107">
        <f t="shared" si="26"/>
        <v>85</v>
      </c>
      <c r="AY98" s="102"/>
      <c r="AZ98" s="104">
        <f>IF($C98&lt;$C$7,0,MAX(-AX98-SUM(AZ$11:AZ97),0))</f>
        <v>0</v>
      </c>
      <c r="BA98" s="104">
        <f>AX98+SUM(AZ$11:AZ98)</f>
        <v>85</v>
      </c>
      <c r="BB98" s="104">
        <f>IF($C98&lt;$C$7,0,-MIN(BA98:BA$367)-SUM(BB$11:BB97))</f>
        <v>0</v>
      </c>
      <c r="BC98" s="104">
        <f t="shared" si="21"/>
        <v>0</v>
      </c>
      <c r="BD98" s="33"/>
    </row>
    <row r="99" spans="2:56" x14ac:dyDescent="0.2">
      <c r="B99" s="19"/>
      <c r="C99" s="105">
        <f t="shared" si="22"/>
        <v>41487</v>
      </c>
      <c r="D99" s="97" t="str">
        <f t="shared" si="23"/>
        <v>r</v>
      </c>
      <c r="E99" s="98">
        <v>0</v>
      </c>
      <c r="F99" s="98">
        <v>0</v>
      </c>
      <c r="G99" s="98">
        <v>0</v>
      </c>
      <c r="H99" s="98">
        <v>0</v>
      </c>
      <c r="I99" s="100">
        <f t="shared" si="18"/>
        <v>0</v>
      </c>
      <c r="J99" s="101"/>
      <c r="K99" s="98">
        <v>0</v>
      </c>
      <c r="L99" s="98">
        <v>0</v>
      </c>
      <c r="M99" s="98">
        <v>0</v>
      </c>
      <c r="N99" s="98">
        <v>0</v>
      </c>
      <c r="O99" s="98">
        <v>0</v>
      </c>
      <c r="P99" s="98">
        <v>0</v>
      </c>
      <c r="Q99" s="98">
        <v>0</v>
      </c>
      <c r="R99" s="98">
        <v>0</v>
      </c>
      <c r="S99" s="100">
        <f t="shared" si="24"/>
        <v>0</v>
      </c>
      <c r="T99" s="102"/>
      <c r="U99" s="98">
        <v>0</v>
      </c>
      <c r="V99" s="98">
        <v>0</v>
      </c>
      <c r="W99" s="98">
        <v>0</v>
      </c>
      <c r="X99" s="98">
        <v>0</v>
      </c>
      <c r="Y99" s="98">
        <v>0</v>
      </c>
      <c r="Z99" s="98">
        <v>0</v>
      </c>
      <c r="AA99" s="98">
        <v>0</v>
      </c>
      <c r="AB99" s="98">
        <v>0</v>
      </c>
      <c r="AC99" s="98">
        <v>0</v>
      </c>
      <c r="AD99" s="98">
        <v>0</v>
      </c>
      <c r="AE99" s="100">
        <f t="shared" si="19"/>
        <v>0</v>
      </c>
      <c r="AF99" s="102"/>
      <c r="AG99" s="98">
        <v>0</v>
      </c>
      <c r="AH99" s="98">
        <v>0</v>
      </c>
      <c r="AI99" s="98">
        <v>0</v>
      </c>
      <c r="AJ99" s="98">
        <v>0</v>
      </c>
      <c r="AK99" s="100">
        <f t="shared" si="20"/>
        <v>0</v>
      </c>
      <c r="AL99" s="102"/>
      <c r="AM99" s="98">
        <v>0</v>
      </c>
      <c r="AN99" s="98">
        <v>0</v>
      </c>
      <c r="AO99" s="98">
        <v>0</v>
      </c>
      <c r="AP99" s="98">
        <v>0</v>
      </c>
      <c r="AQ99" s="98">
        <v>0</v>
      </c>
      <c r="AR99" s="98">
        <v>0</v>
      </c>
      <c r="AS99" s="98">
        <v>0</v>
      </c>
      <c r="AT99" s="98">
        <v>0</v>
      </c>
      <c r="AU99" s="100">
        <f t="shared" si="17"/>
        <v>0</v>
      </c>
      <c r="AV99" s="102"/>
      <c r="AW99" s="104">
        <f t="shared" si="25"/>
        <v>0</v>
      </c>
      <c r="AX99" s="107">
        <f t="shared" si="26"/>
        <v>85</v>
      </c>
      <c r="AY99" s="102"/>
      <c r="AZ99" s="104">
        <f>IF($C99&lt;$C$7,0,MAX(-AX99-SUM(AZ$11:AZ98),0))</f>
        <v>0</v>
      </c>
      <c r="BA99" s="104">
        <f>AX99+SUM(AZ$11:AZ99)</f>
        <v>85</v>
      </c>
      <c r="BB99" s="104">
        <f>IF($C99&lt;$C$7,0,-MIN(BA99:BA$367)-SUM(BB$11:BB98))</f>
        <v>0</v>
      </c>
      <c r="BC99" s="104">
        <f t="shared" si="21"/>
        <v>0</v>
      </c>
      <c r="BD99" s="33"/>
    </row>
    <row r="100" spans="2:56" x14ac:dyDescent="0.2">
      <c r="B100" s="19"/>
      <c r="C100" s="105">
        <f t="shared" si="22"/>
        <v>41518</v>
      </c>
      <c r="D100" s="97" t="str">
        <f t="shared" si="23"/>
        <v>r</v>
      </c>
      <c r="E100" s="98">
        <v>0</v>
      </c>
      <c r="F100" s="98">
        <v>0</v>
      </c>
      <c r="G100" s="98">
        <v>0</v>
      </c>
      <c r="H100" s="98">
        <v>0</v>
      </c>
      <c r="I100" s="100">
        <f t="shared" si="18"/>
        <v>0</v>
      </c>
      <c r="J100" s="101"/>
      <c r="K100" s="98">
        <v>0</v>
      </c>
      <c r="L100" s="98">
        <v>0</v>
      </c>
      <c r="M100" s="98">
        <v>0</v>
      </c>
      <c r="N100" s="98">
        <v>0</v>
      </c>
      <c r="O100" s="98">
        <v>0</v>
      </c>
      <c r="P100" s="98">
        <v>0</v>
      </c>
      <c r="Q100" s="98">
        <v>0</v>
      </c>
      <c r="R100" s="98">
        <v>0</v>
      </c>
      <c r="S100" s="100">
        <f t="shared" si="24"/>
        <v>0</v>
      </c>
      <c r="T100" s="102"/>
      <c r="U100" s="98">
        <v>0</v>
      </c>
      <c r="V100" s="98">
        <v>0</v>
      </c>
      <c r="W100" s="98">
        <v>0</v>
      </c>
      <c r="X100" s="98">
        <v>0</v>
      </c>
      <c r="Y100" s="98">
        <v>0</v>
      </c>
      <c r="Z100" s="98">
        <v>0</v>
      </c>
      <c r="AA100" s="98">
        <v>0</v>
      </c>
      <c r="AB100" s="98">
        <v>0</v>
      </c>
      <c r="AC100" s="98">
        <v>0</v>
      </c>
      <c r="AD100" s="98">
        <v>0</v>
      </c>
      <c r="AE100" s="100">
        <f t="shared" si="19"/>
        <v>0</v>
      </c>
      <c r="AF100" s="102"/>
      <c r="AG100" s="98">
        <v>0</v>
      </c>
      <c r="AH100" s="98">
        <v>0</v>
      </c>
      <c r="AI100" s="98">
        <v>0</v>
      </c>
      <c r="AJ100" s="98">
        <v>0</v>
      </c>
      <c r="AK100" s="100">
        <f t="shared" si="20"/>
        <v>0</v>
      </c>
      <c r="AL100" s="102"/>
      <c r="AM100" s="98">
        <v>0</v>
      </c>
      <c r="AN100" s="98">
        <v>0</v>
      </c>
      <c r="AO100" s="98">
        <v>0</v>
      </c>
      <c r="AP100" s="98">
        <v>0</v>
      </c>
      <c r="AQ100" s="98">
        <v>0</v>
      </c>
      <c r="AR100" s="98">
        <v>0</v>
      </c>
      <c r="AS100" s="98">
        <v>0</v>
      </c>
      <c r="AT100" s="98">
        <v>0</v>
      </c>
      <c r="AU100" s="100">
        <f t="shared" si="17"/>
        <v>0</v>
      </c>
      <c r="AV100" s="102"/>
      <c r="AW100" s="104">
        <f t="shared" si="25"/>
        <v>0</v>
      </c>
      <c r="AX100" s="107">
        <f t="shared" si="26"/>
        <v>85</v>
      </c>
      <c r="AY100" s="102"/>
      <c r="AZ100" s="104">
        <f>IF($C100&lt;$C$7,0,MAX(-AX100-SUM(AZ$11:AZ99),0))</f>
        <v>0</v>
      </c>
      <c r="BA100" s="104">
        <f>AX100+SUM(AZ$11:AZ100)</f>
        <v>85</v>
      </c>
      <c r="BB100" s="104">
        <f>IF($C100&lt;$C$7,0,-MIN(BA100:BA$367)-SUM(BB$11:BB99))</f>
        <v>0</v>
      </c>
      <c r="BC100" s="104">
        <f t="shared" si="21"/>
        <v>0</v>
      </c>
      <c r="BD100" s="33"/>
    </row>
    <row r="101" spans="2:56" x14ac:dyDescent="0.2">
      <c r="B101" s="19"/>
      <c r="C101" s="105">
        <f t="shared" si="22"/>
        <v>41548</v>
      </c>
      <c r="D101" s="97" t="str">
        <f t="shared" si="23"/>
        <v>r</v>
      </c>
      <c r="E101" s="98">
        <v>0</v>
      </c>
      <c r="F101" s="98">
        <v>0</v>
      </c>
      <c r="G101" s="98">
        <v>0</v>
      </c>
      <c r="H101" s="98">
        <v>0</v>
      </c>
      <c r="I101" s="100">
        <f t="shared" si="18"/>
        <v>0</v>
      </c>
      <c r="J101" s="101"/>
      <c r="K101" s="98">
        <v>0</v>
      </c>
      <c r="L101" s="98">
        <v>0</v>
      </c>
      <c r="M101" s="98">
        <v>0</v>
      </c>
      <c r="N101" s="98">
        <v>0</v>
      </c>
      <c r="O101" s="98">
        <v>0</v>
      </c>
      <c r="P101" s="98">
        <v>0</v>
      </c>
      <c r="Q101" s="98">
        <v>0</v>
      </c>
      <c r="R101" s="98">
        <v>0</v>
      </c>
      <c r="S101" s="100">
        <f t="shared" si="24"/>
        <v>0</v>
      </c>
      <c r="T101" s="102"/>
      <c r="U101" s="98">
        <v>0</v>
      </c>
      <c r="V101" s="98">
        <v>0</v>
      </c>
      <c r="W101" s="98">
        <v>0</v>
      </c>
      <c r="X101" s="98">
        <v>0</v>
      </c>
      <c r="Y101" s="98">
        <v>0</v>
      </c>
      <c r="Z101" s="98">
        <v>0</v>
      </c>
      <c r="AA101" s="98">
        <v>0</v>
      </c>
      <c r="AB101" s="98">
        <v>0</v>
      </c>
      <c r="AC101" s="98">
        <v>0</v>
      </c>
      <c r="AD101" s="98">
        <v>0</v>
      </c>
      <c r="AE101" s="100">
        <f t="shared" si="19"/>
        <v>0</v>
      </c>
      <c r="AF101" s="102"/>
      <c r="AG101" s="98">
        <v>0</v>
      </c>
      <c r="AH101" s="98">
        <v>0</v>
      </c>
      <c r="AI101" s="98">
        <v>0</v>
      </c>
      <c r="AJ101" s="98">
        <v>0</v>
      </c>
      <c r="AK101" s="100">
        <f t="shared" si="20"/>
        <v>0</v>
      </c>
      <c r="AL101" s="102"/>
      <c r="AM101" s="98">
        <v>0</v>
      </c>
      <c r="AN101" s="98">
        <v>0</v>
      </c>
      <c r="AO101" s="98">
        <v>0</v>
      </c>
      <c r="AP101" s="98">
        <v>0</v>
      </c>
      <c r="AQ101" s="98">
        <v>0</v>
      </c>
      <c r="AR101" s="98">
        <v>0</v>
      </c>
      <c r="AS101" s="98">
        <v>0</v>
      </c>
      <c r="AT101" s="98">
        <v>0</v>
      </c>
      <c r="AU101" s="100">
        <f t="shared" si="17"/>
        <v>0</v>
      </c>
      <c r="AV101" s="102"/>
      <c r="AW101" s="104">
        <f t="shared" si="25"/>
        <v>0</v>
      </c>
      <c r="AX101" s="107">
        <f t="shared" si="26"/>
        <v>85</v>
      </c>
      <c r="AY101" s="102"/>
      <c r="AZ101" s="104">
        <f>IF($C101&lt;$C$7,0,MAX(-AX101-SUM(AZ$11:AZ100),0))</f>
        <v>0</v>
      </c>
      <c r="BA101" s="104">
        <f>AX101+SUM(AZ$11:AZ101)</f>
        <v>85</v>
      </c>
      <c r="BB101" s="104">
        <f>IF($C101&lt;$C$7,0,-MIN(BA101:BA$367)-SUM(BB$11:BB100))</f>
        <v>0</v>
      </c>
      <c r="BC101" s="104">
        <f t="shared" si="21"/>
        <v>0</v>
      </c>
      <c r="BD101" s="33"/>
    </row>
    <row r="102" spans="2:56" x14ac:dyDescent="0.2">
      <c r="B102" s="19"/>
      <c r="C102" s="105">
        <f t="shared" si="22"/>
        <v>41579</v>
      </c>
      <c r="D102" s="97" t="str">
        <f t="shared" si="23"/>
        <v>r</v>
      </c>
      <c r="E102" s="98">
        <v>0</v>
      </c>
      <c r="F102" s="98">
        <v>0</v>
      </c>
      <c r="G102" s="98">
        <v>0</v>
      </c>
      <c r="H102" s="98">
        <v>0</v>
      </c>
      <c r="I102" s="100">
        <f t="shared" si="18"/>
        <v>0</v>
      </c>
      <c r="J102" s="101"/>
      <c r="K102" s="98">
        <v>0</v>
      </c>
      <c r="L102" s="98">
        <v>0</v>
      </c>
      <c r="M102" s="98">
        <v>0</v>
      </c>
      <c r="N102" s="98">
        <v>0</v>
      </c>
      <c r="O102" s="98">
        <v>0</v>
      </c>
      <c r="P102" s="98">
        <v>0</v>
      </c>
      <c r="Q102" s="98">
        <v>0</v>
      </c>
      <c r="R102" s="98">
        <v>0</v>
      </c>
      <c r="S102" s="100">
        <f t="shared" si="24"/>
        <v>0</v>
      </c>
      <c r="T102" s="102"/>
      <c r="U102" s="98">
        <v>0</v>
      </c>
      <c r="V102" s="98">
        <v>0</v>
      </c>
      <c r="W102" s="98">
        <v>0</v>
      </c>
      <c r="X102" s="98">
        <v>0</v>
      </c>
      <c r="Y102" s="98">
        <v>0</v>
      </c>
      <c r="Z102" s="98">
        <v>0</v>
      </c>
      <c r="AA102" s="98">
        <v>0</v>
      </c>
      <c r="AB102" s="98">
        <v>0</v>
      </c>
      <c r="AC102" s="98">
        <v>0</v>
      </c>
      <c r="AD102" s="98">
        <v>0</v>
      </c>
      <c r="AE102" s="100">
        <f t="shared" si="19"/>
        <v>0</v>
      </c>
      <c r="AF102" s="102"/>
      <c r="AG102" s="98">
        <v>0</v>
      </c>
      <c r="AH102" s="98">
        <v>0</v>
      </c>
      <c r="AI102" s="98">
        <v>0</v>
      </c>
      <c r="AJ102" s="98">
        <v>0</v>
      </c>
      <c r="AK102" s="100">
        <f t="shared" si="20"/>
        <v>0</v>
      </c>
      <c r="AL102" s="102"/>
      <c r="AM102" s="98">
        <v>0</v>
      </c>
      <c r="AN102" s="98">
        <v>0</v>
      </c>
      <c r="AO102" s="98">
        <v>0</v>
      </c>
      <c r="AP102" s="98">
        <v>0</v>
      </c>
      <c r="AQ102" s="98">
        <v>0</v>
      </c>
      <c r="AR102" s="98">
        <v>0</v>
      </c>
      <c r="AS102" s="98">
        <v>0</v>
      </c>
      <c r="AT102" s="98">
        <v>0</v>
      </c>
      <c r="AU102" s="100">
        <f t="shared" si="17"/>
        <v>0</v>
      </c>
      <c r="AV102" s="102"/>
      <c r="AW102" s="104">
        <f t="shared" si="25"/>
        <v>0</v>
      </c>
      <c r="AX102" s="107">
        <f t="shared" si="26"/>
        <v>85</v>
      </c>
      <c r="AY102" s="102"/>
      <c r="AZ102" s="104">
        <f>IF($C102&lt;$C$7,0,MAX(-AX102-SUM(AZ$11:AZ101),0))</f>
        <v>0</v>
      </c>
      <c r="BA102" s="104">
        <f>AX102+SUM(AZ$11:AZ102)</f>
        <v>85</v>
      </c>
      <c r="BB102" s="104">
        <f>IF($C102&lt;$C$7,0,-MIN(BA102:BA$367)-SUM(BB$11:BB101))</f>
        <v>0</v>
      </c>
      <c r="BC102" s="104">
        <f t="shared" si="21"/>
        <v>0</v>
      </c>
      <c r="BD102" s="33"/>
    </row>
    <row r="103" spans="2:56" x14ac:dyDescent="0.2">
      <c r="B103" s="19"/>
      <c r="C103" s="105">
        <f t="shared" si="22"/>
        <v>41609</v>
      </c>
      <c r="D103" s="97" t="str">
        <f t="shared" si="23"/>
        <v>r</v>
      </c>
      <c r="E103" s="98">
        <v>0</v>
      </c>
      <c r="F103" s="98">
        <v>0</v>
      </c>
      <c r="G103" s="98">
        <v>0</v>
      </c>
      <c r="H103" s="98">
        <v>0</v>
      </c>
      <c r="I103" s="100">
        <f t="shared" si="18"/>
        <v>0</v>
      </c>
      <c r="J103" s="101"/>
      <c r="K103" s="98">
        <v>0</v>
      </c>
      <c r="L103" s="98">
        <v>0</v>
      </c>
      <c r="M103" s="98">
        <v>0</v>
      </c>
      <c r="N103" s="98">
        <v>0</v>
      </c>
      <c r="O103" s="98">
        <v>0</v>
      </c>
      <c r="P103" s="98">
        <v>0</v>
      </c>
      <c r="Q103" s="98">
        <v>0</v>
      </c>
      <c r="R103" s="98">
        <v>0</v>
      </c>
      <c r="S103" s="100">
        <f t="shared" si="24"/>
        <v>0</v>
      </c>
      <c r="T103" s="102"/>
      <c r="U103" s="98">
        <v>0</v>
      </c>
      <c r="V103" s="98">
        <v>0</v>
      </c>
      <c r="W103" s="98">
        <v>0</v>
      </c>
      <c r="X103" s="98">
        <v>0</v>
      </c>
      <c r="Y103" s="98">
        <v>0</v>
      </c>
      <c r="Z103" s="98">
        <v>0</v>
      </c>
      <c r="AA103" s="98">
        <v>0</v>
      </c>
      <c r="AB103" s="98">
        <v>0</v>
      </c>
      <c r="AC103" s="98">
        <v>0</v>
      </c>
      <c r="AD103" s="98">
        <v>0</v>
      </c>
      <c r="AE103" s="100">
        <f t="shared" si="19"/>
        <v>0</v>
      </c>
      <c r="AF103" s="102"/>
      <c r="AG103" s="98">
        <v>0</v>
      </c>
      <c r="AH103" s="98">
        <v>0</v>
      </c>
      <c r="AI103" s="98">
        <v>0</v>
      </c>
      <c r="AJ103" s="98">
        <v>0</v>
      </c>
      <c r="AK103" s="100">
        <f t="shared" si="20"/>
        <v>0</v>
      </c>
      <c r="AL103" s="102"/>
      <c r="AM103" s="98">
        <v>0</v>
      </c>
      <c r="AN103" s="98">
        <v>0</v>
      </c>
      <c r="AO103" s="98">
        <v>0</v>
      </c>
      <c r="AP103" s="98">
        <v>0</v>
      </c>
      <c r="AQ103" s="98">
        <v>0</v>
      </c>
      <c r="AR103" s="98">
        <v>0</v>
      </c>
      <c r="AS103" s="98">
        <v>0</v>
      </c>
      <c r="AT103" s="98">
        <v>0</v>
      </c>
      <c r="AU103" s="100">
        <f t="shared" si="17"/>
        <v>0</v>
      </c>
      <c r="AV103" s="102"/>
      <c r="AW103" s="104">
        <f t="shared" si="25"/>
        <v>0</v>
      </c>
      <c r="AX103" s="107">
        <f t="shared" si="26"/>
        <v>85</v>
      </c>
      <c r="AY103" s="102"/>
      <c r="AZ103" s="104">
        <f>IF($C103&lt;$C$7,0,MAX(-AX103-SUM(AZ$11:AZ102),0))</f>
        <v>0</v>
      </c>
      <c r="BA103" s="104">
        <f>AX103+SUM(AZ$11:AZ103)</f>
        <v>85</v>
      </c>
      <c r="BB103" s="104">
        <f>IF($C103&lt;$C$7,0,-MIN(BA103:BA$367)-SUM(BB$11:BB102))</f>
        <v>0</v>
      </c>
      <c r="BC103" s="104">
        <f t="shared" si="21"/>
        <v>0</v>
      </c>
      <c r="BD103" s="33"/>
    </row>
    <row r="104" spans="2:56" x14ac:dyDescent="0.2">
      <c r="B104" s="19"/>
      <c r="C104" s="105">
        <f t="shared" si="22"/>
        <v>41640</v>
      </c>
      <c r="D104" s="97" t="str">
        <f t="shared" si="23"/>
        <v>r</v>
      </c>
      <c r="E104" s="98">
        <v>0</v>
      </c>
      <c r="F104" s="98">
        <v>0</v>
      </c>
      <c r="G104" s="98">
        <v>0</v>
      </c>
      <c r="H104" s="98">
        <v>0</v>
      </c>
      <c r="I104" s="100">
        <f t="shared" si="18"/>
        <v>0</v>
      </c>
      <c r="J104" s="101"/>
      <c r="K104" s="98">
        <v>0</v>
      </c>
      <c r="L104" s="98">
        <v>0</v>
      </c>
      <c r="M104" s="98">
        <v>0</v>
      </c>
      <c r="N104" s="98">
        <v>0</v>
      </c>
      <c r="O104" s="98">
        <v>0</v>
      </c>
      <c r="P104" s="98">
        <v>0</v>
      </c>
      <c r="Q104" s="98">
        <v>0</v>
      </c>
      <c r="R104" s="98">
        <v>0</v>
      </c>
      <c r="S104" s="100">
        <f t="shared" si="24"/>
        <v>0</v>
      </c>
      <c r="T104" s="102"/>
      <c r="U104" s="98">
        <v>43.25</v>
      </c>
      <c r="V104" s="98">
        <v>0</v>
      </c>
      <c r="W104" s="98">
        <v>0</v>
      </c>
      <c r="X104" s="98">
        <v>0</v>
      </c>
      <c r="Y104" s="98">
        <v>0</v>
      </c>
      <c r="Z104" s="98">
        <v>0</v>
      </c>
      <c r="AA104" s="98">
        <v>0</v>
      </c>
      <c r="AB104" s="98">
        <v>0</v>
      </c>
      <c r="AC104" s="98">
        <v>0</v>
      </c>
      <c r="AD104" s="98">
        <v>0</v>
      </c>
      <c r="AE104" s="100">
        <f t="shared" si="19"/>
        <v>43.25</v>
      </c>
      <c r="AF104" s="102"/>
      <c r="AG104" s="98">
        <v>0</v>
      </c>
      <c r="AH104" s="98">
        <v>0</v>
      </c>
      <c r="AI104" s="98">
        <v>0</v>
      </c>
      <c r="AJ104" s="98">
        <v>0</v>
      </c>
      <c r="AK104" s="100">
        <f t="shared" si="20"/>
        <v>0</v>
      </c>
      <c r="AL104" s="102"/>
      <c r="AM104" s="98">
        <v>0</v>
      </c>
      <c r="AN104" s="98">
        <v>0</v>
      </c>
      <c r="AO104" s="98">
        <v>0</v>
      </c>
      <c r="AP104" s="98">
        <v>0</v>
      </c>
      <c r="AQ104" s="98">
        <v>0</v>
      </c>
      <c r="AR104" s="98">
        <v>0</v>
      </c>
      <c r="AS104" s="98">
        <v>0</v>
      </c>
      <c r="AT104" s="98">
        <v>0</v>
      </c>
      <c r="AU104" s="100">
        <f t="shared" si="17"/>
        <v>0</v>
      </c>
      <c r="AV104" s="102"/>
      <c r="AW104" s="104">
        <f t="shared" si="25"/>
        <v>-43.25</v>
      </c>
      <c r="AX104" s="104">
        <f t="shared" si="26"/>
        <v>41.75</v>
      </c>
      <c r="AY104" s="102"/>
      <c r="AZ104" s="104">
        <f>IF($C104&lt;$C$7,0,MAX(-AX104-SUM(AZ$11:AZ103),0))</f>
        <v>0</v>
      </c>
      <c r="BA104" s="104">
        <f>AX104+SUM(AZ$11:AZ104)</f>
        <v>41.75</v>
      </c>
      <c r="BB104" s="104">
        <f>IF($C104&lt;$C$7,0,-MIN(BA104:BA$367)-SUM(BB$11:BB103))</f>
        <v>0</v>
      </c>
      <c r="BC104" s="104">
        <f t="shared" si="21"/>
        <v>0</v>
      </c>
      <c r="BD104" s="33"/>
    </row>
    <row r="105" spans="2:56" x14ac:dyDescent="0.2">
      <c r="B105" s="19"/>
      <c r="C105" s="105">
        <f t="shared" si="22"/>
        <v>41671</v>
      </c>
      <c r="D105" s="97" t="str">
        <f t="shared" si="23"/>
        <v>r</v>
      </c>
      <c r="E105" s="98">
        <v>0</v>
      </c>
      <c r="F105" s="98">
        <v>0</v>
      </c>
      <c r="G105" s="98">
        <v>0</v>
      </c>
      <c r="H105" s="98">
        <v>0</v>
      </c>
      <c r="I105" s="100">
        <f t="shared" si="18"/>
        <v>0</v>
      </c>
      <c r="J105" s="101"/>
      <c r="K105" s="98">
        <v>0</v>
      </c>
      <c r="L105" s="98">
        <v>0</v>
      </c>
      <c r="M105" s="98">
        <v>0</v>
      </c>
      <c r="N105" s="98">
        <v>0</v>
      </c>
      <c r="O105" s="98">
        <v>0</v>
      </c>
      <c r="P105" s="98">
        <v>0</v>
      </c>
      <c r="Q105" s="98">
        <v>0</v>
      </c>
      <c r="R105" s="98">
        <v>0</v>
      </c>
      <c r="S105" s="100">
        <f t="shared" si="24"/>
        <v>0</v>
      </c>
      <c r="T105" s="102"/>
      <c r="U105" s="98">
        <v>0</v>
      </c>
      <c r="V105" s="98">
        <v>0</v>
      </c>
      <c r="W105" s="98">
        <v>0</v>
      </c>
      <c r="X105" s="98">
        <v>0</v>
      </c>
      <c r="Y105" s="98">
        <v>0</v>
      </c>
      <c r="Z105" s="98">
        <v>0</v>
      </c>
      <c r="AA105" s="98">
        <v>0</v>
      </c>
      <c r="AB105" s="98">
        <v>0</v>
      </c>
      <c r="AC105" s="98">
        <v>0</v>
      </c>
      <c r="AD105" s="98">
        <v>0</v>
      </c>
      <c r="AE105" s="100">
        <f t="shared" si="19"/>
        <v>0</v>
      </c>
      <c r="AF105" s="102"/>
      <c r="AG105" s="98">
        <v>0</v>
      </c>
      <c r="AH105" s="98">
        <v>0</v>
      </c>
      <c r="AI105" s="98">
        <v>0</v>
      </c>
      <c r="AJ105" s="98">
        <v>0</v>
      </c>
      <c r="AK105" s="100">
        <f t="shared" si="20"/>
        <v>0</v>
      </c>
      <c r="AL105" s="102"/>
      <c r="AM105" s="98">
        <v>0</v>
      </c>
      <c r="AN105" s="98">
        <v>0</v>
      </c>
      <c r="AO105" s="98">
        <v>0</v>
      </c>
      <c r="AP105" s="98">
        <v>0</v>
      </c>
      <c r="AQ105" s="98">
        <v>0</v>
      </c>
      <c r="AR105" s="98">
        <v>0</v>
      </c>
      <c r="AS105" s="98">
        <v>0</v>
      </c>
      <c r="AT105" s="98">
        <v>0</v>
      </c>
      <c r="AU105" s="100">
        <f t="shared" si="17"/>
        <v>0</v>
      </c>
      <c r="AV105" s="102"/>
      <c r="AW105" s="104">
        <f t="shared" si="25"/>
        <v>0</v>
      </c>
      <c r="AX105" s="104">
        <f t="shared" si="26"/>
        <v>41.75</v>
      </c>
      <c r="AY105" s="102"/>
      <c r="AZ105" s="104">
        <f>IF($C105&lt;$C$7,0,MAX(-AX105-SUM(AZ$11:AZ104),0))</f>
        <v>0</v>
      </c>
      <c r="BA105" s="104">
        <f>AX105+SUM(AZ$11:AZ105)</f>
        <v>41.75</v>
      </c>
      <c r="BB105" s="104">
        <f>IF($C105&lt;$C$7,0,-MIN(BA105:BA$367)-SUM(BB$11:BB104))</f>
        <v>0</v>
      </c>
      <c r="BC105" s="104">
        <f t="shared" si="21"/>
        <v>0</v>
      </c>
      <c r="BD105" s="33"/>
    </row>
    <row r="106" spans="2:56" x14ac:dyDescent="0.2">
      <c r="B106" s="19"/>
      <c r="C106" s="105">
        <f t="shared" si="22"/>
        <v>41699</v>
      </c>
      <c r="D106" s="97" t="str">
        <f t="shared" si="23"/>
        <v>r</v>
      </c>
      <c r="E106" s="98">
        <v>0</v>
      </c>
      <c r="F106" s="98">
        <v>0</v>
      </c>
      <c r="G106" s="98">
        <v>0</v>
      </c>
      <c r="H106" s="98">
        <v>0</v>
      </c>
      <c r="I106" s="100">
        <f t="shared" si="18"/>
        <v>0</v>
      </c>
      <c r="J106" s="101"/>
      <c r="K106" s="98">
        <v>0</v>
      </c>
      <c r="L106" s="98">
        <v>0</v>
      </c>
      <c r="M106" s="98">
        <v>0</v>
      </c>
      <c r="N106" s="98">
        <v>0</v>
      </c>
      <c r="O106" s="98">
        <v>0</v>
      </c>
      <c r="P106" s="98">
        <v>0</v>
      </c>
      <c r="Q106" s="98">
        <v>0</v>
      </c>
      <c r="R106" s="98">
        <v>0</v>
      </c>
      <c r="S106" s="100">
        <f t="shared" si="24"/>
        <v>0</v>
      </c>
      <c r="T106" s="102"/>
      <c r="U106" s="98">
        <v>0</v>
      </c>
      <c r="V106" s="98">
        <v>0</v>
      </c>
      <c r="W106" s="98">
        <v>0</v>
      </c>
      <c r="X106" s="98">
        <v>0</v>
      </c>
      <c r="Y106" s="98">
        <v>0</v>
      </c>
      <c r="Z106" s="98">
        <v>0</v>
      </c>
      <c r="AA106" s="98">
        <v>0</v>
      </c>
      <c r="AB106" s="98">
        <v>0</v>
      </c>
      <c r="AC106" s="98">
        <v>0</v>
      </c>
      <c r="AD106" s="98">
        <v>0</v>
      </c>
      <c r="AE106" s="100">
        <f t="shared" si="19"/>
        <v>0</v>
      </c>
      <c r="AF106" s="102"/>
      <c r="AG106" s="98">
        <v>0</v>
      </c>
      <c r="AH106" s="98">
        <v>0</v>
      </c>
      <c r="AI106" s="98">
        <v>0</v>
      </c>
      <c r="AJ106" s="98">
        <v>0</v>
      </c>
      <c r="AK106" s="100">
        <f t="shared" si="20"/>
        <v>0</v>
      </c>
      <c r="AL106" s="102"/>
      <c r="AM106" s="98">
        <v>0</v>
      </c>
      <c r="AN106" s="98">
        <v>0</v>
      </c>
      <c r="AO106" s="98">
        <v>0</v>
      </c>
      <c r="AP106" s="98">
        <v>0</v>
      </c>
      <c r="AQ106" s="98">
        <v>0</v>
      </c>
      <c r="AR106" s="98">
        <v>0</v>
      </c>
      <c r="AS106" s="98">
        <v>0</v>
      </c>
      <c r="AT106" s="98">
        <v>0</v>
      </c>
      <c r="AU106" s="100">
        <f t="shared" si="17"/>
        <v>0</v>
      </c>
      <c r="AV106" s="102"/>
      <c r="AW106" s="104">
        <f t="shared" si="25"/>
        <v>0</v>
      </c>
      <c r="AX106" s="104">
        <f t="shared" si="26"/>
        <v>41.75</v>
      </c>
      <c r="AY106" s="102"/>
      <c r="AZ106" s="104">
        <f>IF($C106&lt;$C$7,0,MAX(-AX106-SUM(AZ$11:AZ105),0))</f>
        <v>0</v>
      </c>
      <c r="BA106" s="104">
        <f>AX106+SUM(AZ$11:AZ106)</f>
        <v>41.75</v>
      </c>
      <c r="BB106" s="104">
        <f>IF($C106&lt;$C$7,0,-MIN(BA106:BA$367)-SUM(BB$11:BB105))</f>
        <v>0</v>
      </c>
      <c r="BC106" s="104">
        <f t="shared" si="21"/>
        <v>0</v>
      </c>
      <c r="BD106" s="33"/>
    </row>
    <row r="107" spans="2:56" x14ac:dyDescent="0.2">
      <c r="B107" s="19"/>
      <c r="C107" s="105">
        <f t="shared" si="22"/>
        <v>41730</v>
      </c>
      <c r="D107" s="97" t="str">
        <f t="shared" si="23"/>
        <v>r</v>
      </c>
      <c r="E107" s="98">
        <v>0</v>
      </c>
      <c r="F107" s="98">
        <v>0</v>
      </c>
      <c r="G107" s="98">
        <v>0</v>
      </c>
      <c r="H107" s="98">
        <v>0</v>
      </c>
      <c r="I107" s="100">
        <f t="shared" si="18"/>
        <v>0</v>
      </c>
      <c r="J107" s="101"/>
      <c r="K107" s="98">
        <v>0</v>
      </c>
      <c r="L107" s="98">
        <v>0</v>
      </c>
      <c r="M107" s="98">
        <v>0</v>
      </c>
      <c r="N107" s="98">
        <v>0</v>
      </c>
      <c r="O107" s="98">
        <v>0</v>
      </c>
      <c r="P107" s="98">
        <v>0</v>
      </c>
      <c r="Q107" s="98">
        <v>0</v>
      </c>
      <c r="R107" s="98">
        <v>0</v>
      </c>
      <c r="S107" s="100">
        <f t="shared" si="24"/>
        <v>0</v>
      </c>
      <c r="T107" s="102"/>
      <c r="U107" s="98">
        <v>28.6</v>
      </c>
      <c r="V107" s="98">
        <v>0</v>
      </c>
      <c r="W107" s="98">
        <v>0</v>
      </c>
      <c r="X107" s="98">
        <v>0</v>
      </c>
      <c r="Y107" s="98">
        <v>0</v>
      </c>
      <c r="Z107" s="98">
        <v>0</v>
      </c>
      <c r="AA107" s="98">
        <v>0</v>
      </c>
      <c r="AB107" s="98">
        <v>0</v>
      </c>
      <c r="AC107" s="98">
        <v>0</v>
      </c>
      <c r="AD107" s="98">
        <v>0</v>
      </c>
      <c r="AE107" s="100">
        <f t="shared" si="19"/>
        <v>28.6</v>
      </c>
      <c r="AF107" s="102"/>
      <c r="AG107" s="98">
        <v>0</v>
      </c>
      <c r="AH107" s="98">
        <v>0</v>
      </c>
      <c r="AI107" s="98">
        <v>0</v>
      </c>
      <c r="AJ107" s="98">
        <v>0</v>
      </c>
      <c r="AK107" s="100">
        <f t="shared" si="20"/>
        <v>0</v>
      </c>
      <c r="AL107" s="102"/>
      <c r="AM107" s="98">
        <v>0</v>
      </c>
      <c r="AN107" s="98">
        <v>0</v>
      </c>
      <c r="AO107" s="98">
        <v>0</v>
      </c>
      <c r="AP107" s="98">
        <v>0</v>
      </c>
      <c r="AQ107" s="98">
        <v>0</v>
      </c>
      <c r="AR107" s="98">
        <v>0</v>
      </c>
      <c r="AS107" s="98">
        <v>0</v>
      </c>
      <c r="AT107" s="98">
        <v>0</v>
      </c>
      <c r="AU107" s="100">
        <f t="shared" si="17"/>
        <v>0</v>
      </c>
      <c r="AV107" s="102"/>
      <c r="AW107" s="104">
        <f t="shared" si="25"/>
        <v>-28.6</v>
      </c>
      <c r="AX107" s="104">
        <f t="shared" si="26"/>
        <v>13.149999999999999</v>
      </c>
      <c r="AY107" s="102"/>
      <c r="AZ107" s="104">
        <f>IF($C107&lt;$C$7,0,MAX(-AX107-SUM(AZ$11:AZ106),0))</f>
        <v>0</v>
      </c>
      <c r="BA107" s="104">
        <f>AX107+SUM(AZ$11:AZ107)</f>
        <v>13.149999999999999</v>
      </c>
      <c r="BB107" s="104">
        <f>IF($C107&lt;$C$7,0,-MIN(BA107:BA$367)-SUM(BB$11:BB106))</f>
        <v>0</v>
      </c>
      <c r="BC107" s="104">
        <f t="shared" si="21"/>
        <v>0</v>
      </c>
      <c r="BD107" s="33"/>
    </row>
    <row r="108" spans="2:56" s="1" customFormat="1" x14ac:dyDescent="0.2">
      <c r="B108" s="19"/>
      <c r="C108" s="105">
        <f t="shared" si="22"/>
        <v>41760</v>
      </c>
      <c r="D108" s="97" t="str">
        <f t="shared" si="23"/>
        <v>r</v>
      </c>
      <c r="E108" s="98">
        <v>0</v>
      </c>
      <c r="F108" s="98">
        <v>0</v>
      </c>
      <c r="G108" s="98">
        <v>0</v>
      </c>
      <c r="H108" s="98">
        <v>0</v>
      </c>
      <c r="I108" s="100">
        <f t="shared" si="18"/>
        <v>0</v>
      </c>
      <c r="J108" s="101"/>
      <c r="K108" s="98">
        <v>0</v>
      </c>
      <c r="L108" s="98">
        <v>0</v>
      </c>
      <c r="M108" s="98">
        <v>0</v>
      </c>
      <c r="N108" s="98">
        <v>0</v>
      </c>
      <c r="O108" s="98">
        <v>0</v>
      </c>
      <c r="P108" s="98">
        <v>0</v>
      </c>
      <c r="Q108" s="98">
        <v>0</v>
      </c>
      <c r="R108" s="98">
        <v>0</v>
      </c>
      <c r="S108" s="100">
        <f t="shared" si="24"/>
        <v>0</v>
      </c>
      <c r="T108" s="102"/>
      <c r="U108" s="98">
        <v>474.15000000000003</v>
      </c>
      <c r="V108" s="98">
        <v>0</v>
      </c>
      <c r="W108" s="98">
        <v>0</v>
      </c>
      <c r="X108" s="98">
        <v>0</v>
      </c>
      <c r="Y108" s="98">
        <v>0</v>
      </c>
      <c r="Z108" s="98">
        <v>0</v>
      </c>
      <c r="AA108" s="98">
        <v>0</v>
      </c>
      <c r="AB108" s="98">
        <v>0</v>
      </c>
      <c r="AC108" s="98">
        <v>0</v>
      </c>
      <c r="AD108" s="98">
        <v>5</v>
      </c>
      <c r="AE108" s="100">
        <f t="shared" si="19"/>
        <v>479.15000000000003</v>
      </c>
      <c r="AF108" s="102"/>
      <c r="AG108" s="98">
        <v>0</v>
      </c>
      <c r="AH108" s="98">
        <v>0</v>
      </c>
      <c r="AI108" s="98">
        <v>0</v>
      </c>
      <c r="AJ108" s="98">
        <v>0</v>
      </c>
      <c r="AK108" s="100">
        <f t="shared" si="20"/>
        <v>0</v>
      </c>
      <c r="AL108" s="102"/>
      <c r="AM108" s="98">
        <v>1000</v>
      </c>
      <c r="AN108" s="98">
        <v>0</v>
      </c>
      <c r="AO108" s="98">
        <v>0</v>
      </c>
      <c r="AP108" s="98">
        <v>0</v>
      </c>
      <c r="AQ108" s="98">
        <v>0</v>
      </c>
      <c r="AR108" s="98">
        <v>0</v>
      </c>
      <c r="AS108" s="98">
        <v>0</v>
      </c>
      <c r="AT108" s="98">
        <v>0</v>
      </c>
      <c r="AU108" s="100">
        <f t="shared" si="17"/>
        <v>1000</v>
      </c>
      <c r="AV108" s="102"/>
      <c r="AW108" s="104">
        <f t="shared" si="25"/>
        <v>520.84999999999991</v>
      </c>
      <c r="AX108" s="104">
        <f t="shared" si="26"/>
        <v>533.99999999999989</v>
      </c>
      <c r="AY108" s="102"/>
      <c r="AZ108" s="104">
        <f>IF($C108&lt;$C$7,0,MAX(-AX108-SUM(AZ$11:AZ107),0))</f>
        <v>0</v>
      </c>
      <c r="BA108" s="104">
        <f>AX108+SUM(AZ$11:AZ108)</f>
        <v>533.99999999999989</v>
      </c>
      <c r="BB108" s="104">
        <v>0</v>
      </c>
      <c r="BC108" s="104">
        <f t="shared" si="21"/>
        <v>0</v>
      </c>
      <c r="BD108" s="33"/>
    </row>
    <row r="109" spans="2:56" s="1" customFormat="1" x14ac:dyDescent="0.2">
      <c r="B109" s="19"/>
      <c r="C109" s="105">
        <f t="shared" si="22"/>
        <v>41791</v>
      </c>
      <c r="D109" s="97" t="str">
        <f t="shared" si="23"/>
        <v>r</v>
      </c>
      <c r="E109" s="98">
        <v>0</v>
      </c>
      <c r="F109" s="98">
        <v>0</v>
      </c>
      <c r="G109" s="98">
        <v>0</v>
      </c>
      <c r="H109" s="98">
        <v>0</v>
      </c>
      <c r="I109" s="100">
        <f t="shared" si="18"/>
        <v>0</v>
      </c>
      <c r="J109" s="101"/>
      <c r="K109" s="98">
        <v>0</v>
      </c>
      <c r="L109" s="98">
        <v>0</v>
      </c>
      <c r="M109" s="98">
        <v>0</v>
      </c>
      <c r="N109" s="98">
        <v>0</v>
      </c>
      <c r="O109" s="98">
        <v>0</v>
      </c>
      <c r="P109" s="98">
        <v>0</v>
      </c>
      <c r="Q109" s="98">
        <v>0</v>
      </c>
      <c r="R109" s="98">
        <v>0</v>
      </c>
      <c r="S109" s="100">
        <f t="shared" si="24"/>
        <v>0</v>
      </c>
      <c r="T109" s="102"/>
      <c r="U109" s="98">
        <v>0</v>
      </c>
      <c r="V109" s="98">
        <v>0</v>
      </c>
      <c r="W109" s="98">
        <v>0</v>
      </c>
      <c r="X109" s="98">
        <v>0</v>
      </c>
      <c r="Y109" s="98">
        <v>0</v>
      </c>
      <c r="Z109" s="98">
        <v>0</v>
      </c>
      <c r="AA109" s="98">
        <v>0</v>
      </c>
      <c r="AB109" s="98">
        <v>0</v>
      </c>
      <c r="AC109" s="98">
        <v>0</v>
      </c>
      <c r="AD109" s="98">
        <v>0</v>
      </c>
      <c r="AE109" s="100">
        <f t="shared" si="19"/>
        <v>0</v>
      </c>
      <c r="AF109" s="102"/>
      <c r="AG109" s="98">
        <v>0</v>
      </c>
      <c r="AH109" s="98">
        <v>0</v>
      </c>
      <c r="AI109" s="98">
        <v>0</v>
      </c>
      <c r="AJ109" s="98">
        <v>0</v>
      </c>
      <c r="AK109" s="100">
        <f t="shared" si="20"/>
        <v>0</v>
      </c>
      <c r="AL109" s="102"/>
      <c r="AM109" s="98">
        <v>0</v>
      </c>
      <c r="AN109" s="98">
        <v>0</v>
      </c>
      <c r="AO109" s="98">
        <v>0</v>
      </c>
      <c r="AP109" s="98">
        <v>0</v>
      </c>
      <c r="AQ109" s="98">
        <v>0</v>
      </c>
      <c r="AR109" s="98">
        <v>0</v>
      </c>
      <c r="AS109" s="98">
        <v>0</v>
      </c>
      <c r="AT109" s="98">
        <v>0</v>
      </c>
      <c r="AU109" s="100">
        <f t="shared" si="17"/>
        <v>0</v>
      </c>
      <c r="AV109" s="102"/>
      <c r="AW109" s="104">
        <f t="shared" si="25"/>
        <v>0</v>
      </c>
      <c r="AX109" s="104">
        <f t="shared" si="26"/>
        <v>533.99999999999989</v>
      </c>
      <c r="AY109" s="102"/>
      <c r="AZ109" s="104">
        <f>IF($C109&lt;$C$7,0,MAX(-AX109-SUM(AZ$11:AZ108),0))</f>
        <v>0</v>
      </c>
      <c r="BA109" s="104">
        <f>AX109+SUM(AZ$11:AZ109)</f>
        <v>533.99999999999989</v>
      </c>
      <c r="BB109" s="104">
        <v>0</v>
      </c>
      <c r="BC109" s="104">
        <f t="shared" si="21"/>
        <v>0</v>
      </c>
      <c r="BD109" s="33"/>
    </row>
    <row r="110" spans="2:56" s="1" customFormat="1" x14ac:dyDescent="0.2">
      <c r="B110" s="19"/>
      <c r="C110" s="105">
        <f t="shared" si="22"/>
        <v>41821</v>
      </c>
      <c r="D110" s="97" t="str">
        <f t="shared" si="23"/>
        <v>r</v>
      </c>
      <c r="E110" s="98">
        <v>0</v>
      </c>
      <c r="F110" s="98">
        <v>0</v>
      </c>
      <c r="G110" s="98">
        <v>0</v>
      </c>
      <c r="H110" s="98">
        <v>0</v>
      </c>
      <c r="I110" s="100">
        <f t="shared" si="18"/>
        <v>0</v>
      </c>
      <c r="J110" s="101"/>
      <c r="K110" s="98">
        <v>0</v>
      </c>
      <c r="L110" s="98">
        <v>0</v>
      </c>
      <c r="M110" s="98">
        <v>0</v>
      </c>
      <c r="N110" s="98">
        <v>0</v>
      </c>
      <c r="O110" s="98">
        <v>0</v>
      </c>
      <c r="P110" s="98">
        <v>0</v>
      </c>
      <c r="Q110" s="98">
        <v>0</v>
      </c>
      <c r="R110" s="98">
        <v>0</v>
      </c>
      <c r="S110" s="100">
        <f t="shared" si="24"/>
        <v>0</v>
      </c>
      <c r="T110" s="102"/>
      <c r="U110" s="98">
        <v>0</v>
      </c>
      <c r="V110" s="98">
        <v>0</v>
      </c>
      <c r="W110" s="98">
        <v>0</v>
      </c>
      <c r="X110" s="98">
        <v>0</v>
      </c>
      <c r="Y110" s="98">
        <v>0</v>
      </c>
      <c r="Z110" s="98">
        <v>0</v>
      </c>
      <c r="AA110" s="98">
        <v>121.8</v>
      </c>
      <c r="AB110" s="98">
        <v>0</v>
      </c>
      <c r="AC110" s="98">
        <v>0</v>
      </c>
      <c r="AD110" s="98">
        <v>0</v>
      </c>
      <c r="AE110" s="100">
        <f t="shared" si="19"/>
        <v>121.8</v>
      </c>
      <c r="AF110" s="102"/>
      <c r="AG110" s="98">
        <v>0</v>
      </c>
      <c r="AH110" s="98">
        <v>0</v>
      </c>
      <c r="AI110" s="98">
        <v>0</v>
      </c>
      <c r="AJ110" s="98">
        <v>0</v>
      </c>
      <c r="AK110" s="100">
        <f t="shared" si="20"/>
        <v>0</v>
      </c>
      <c r="AL110" s="102"/>
      <c r="AM110" s="98">
        <v>0</v>
      </c>
      <c r="AN110" s="98">
        <v>0</v>
      </c>
      <c r="AO110" s="98">
        <v>0</v>
      </c>
      <c r="AP110" s="98">
        <v>0</v>
      </c>
      <c r="AQ110" s="98">
        <v>0</v>
      </c>
      <c r="AR110" s="98">
        <v>0</v>
      </c>
      <c r="AS110" s="98">
        <v>0</v>
      </c>
      <c r="AT110" s="98">
        <v>0</v>
      </c>
      <c r="AU110" s="100">
        <f t="shared" si="17"/>
        <v>0</v>
      </c>
      <c r="AV110" s="102"/>
      <c r="AW110" s="104">
        <f t="shared" si="25"/>
        <v>-121.8</v>
      </c>
      <c r="AX110" s="104">
        <f t="shared" si="26"/>
        <v>412.19999999999987</v>
      </c>
      <c r="AY110" s="102"/>
      <c r="AZ110" s="104">
        <f>IF($C110&lt;$C$7,0,MAX(-AX110-SUM(AZ$11:AZ109),0))</f>
        <v>0</v>
      </c>
      <c r="BA110" s="104">
        <f>AX110+SUM(AZ$11:AZ110)</f>
        <v>412.19999999999987</v>
      </c>
      <c r="BB110" s="104">
        <v>0</v>
      </c>
      <c r="BC110" s="104">
        <f t="shared" si="21"/>
        <v>0</v>
      </c>
      <c r="BD110" s="33"/>
    </row>
    <row r="111" spans="2:56" x14ac:dyDescent="0.2">
      <c r="B111" s="19"/>
      <c r="C111" s="105">
        <f t="shared" si="22"/>
        <v>41852</v>
      </c>
      <c r="D111" s="97" t="str">
        <f t="shared" si="23"/>
        <v>r</v>
      </c>
      <c r="E111" s="98">
        <v>0</v>
      </c>
      <c r="F111" s="98">
        <v>0</v>
      </c>
      <c r="G111" s="98">
        <v>0</v>
      </c>
      <c r="H111" s="98">
        <v>0</v>
      </c>
      <c r="I111" s="100">
        <f t="shared" si="18"/>
        <v>0</v>
      </c>
      <c r="J111" s="101"/>
      <c r="K111" s="98">
        <v>0</v>
      </c>
      <c r="L111" s="98">
        <v>0</v>
      </c>
      <c r="M111" s="98">
        <v>0</v>
      </c>
      <c r="N111" s="98">
        <v>0</v>
      </c>
      <c r="O111" s="98">
        <v>0</v>
      </c>
      <c r="P111" s="98">
        <v>0</v>
      </c>
      <c r="Q111" s="98">
        <v>0</v>
      </c>
      <c r="R111" s="98">
        <v>0</v>
      </c>
      <c r="S111" s="100">
        <f t="shared" si="24"/>
        <v>0</v>
      </c>
      <c r="T111" s="102"/>
      <c r="U111" s="98">
        <v>0</v>
      </c>
      <c r="V111" s="98">
        <v>0</v>
      </c>
      <c r="W111" s="98">
        <v>0</v>
      </c>
      <c r="X111" s="98">
        <v>0</v>
      </c>
      <c r="Y111" s="98">
        <v>0</v>
      </c>
      <c r="Z111" s="98">
        <v>0</v>
      </c>
      <c r="AA111" s="98">
        <v>0</v>
      </c>
      <c r="AB111" s="98">
        <v>0</v>
      </c>
      <c r="AC111" s="98">
        <v>0</v>
      </c>
      <c r="AD111" s="98">
        <v>0</v>
      </c>
      <c r="AE111" s="100">
        <f t="shared" si="19"/>
        <v>0</v>
      </c>
      <c r="AF111" s="102"/>
      <c r="AG111" s="98">
        <v>0</v>
      </c>
      <c r="AH111" s="98">
        <v>0</v>
      </c>
      <c r="AI111" s="98">
        <v>0</v>
      </c>
      <c r="AJ111" s="98">
        <v>0</v>
      </c>
      <c r="AK111" s="100">
        <f t="shared" si="20"/>
        <v>0</v>
      </c>
      <c r="AL111" s="102"/>
      <c r="AM111" s="98">
        <v>0</v>
      </c>
      <c r="AN111" s="98">
        <v>0</v>
      </c>
      <c r="AO111" s="98">
        <v>0</v>
      </c>
      <c r="AP111" s="98">
        <v>0</v>
      </c>
      <c r="AQ111" s="98">
        <v>0</v>
      </c>
      <c r="AR111" s="98">
        <v>0</v>
      </c>
      <c r="AS111" s="98">
        <v>0</v>
      </c>
      <c r="AT111" s="98">
        <v>0</v>
      </c>
      <c r="AU111" s="100">
        <f t="shared" si="17"/>
        <v>0</v>
      </c>
      <c r="AV111" s="102"/>
      <c r="AW111" s="104">
        <f t="shared" si="25"/>
        <v>0</v>
      </c>
      <c r="AX111" s="104">
        <f t="shared" si="26"/>
        <v>412.19999999999987</v>
      </c>
      <c r="AY111" s="102"/>
      <c r="AZ111" s="104">
        <f>IF($C111&lt;$C$7,0,MAX(-AX111-SUM(AZ$11:AZ110),0))</f>
        <v>0</v>
      </c>
      <c r="BA111" s="104">
        <f>AX111+SUM(AZ$11:AZ111)</f>
        <v>412.19999999999987</v>
      </c>
      <c r="BB111" s="104">
        <v>0</v>
      </c>
      <c r="BC111" s="104">
        <f t="shared" si="21"/>
        <v>0</v>
      </c>
      <c r="BD111" s="33"/>
    </row>
    <row r="112" spans="2:56" s="1" customFormat="1" x14ac:dyDescent="0.2">
      <c r="B112" s="19"/>
      <c r="C112" s="105">
        <f t="shared" si="22"/>
        <v>41883</v>
      </c>
      <c r="D112" s="97" t="str">
        <f t="shared" si="23"/>
        <v>r</v>
      </c>
      <c r="E112" s="98">
        <v>0</v>
      </c>
      <c r="F112" s="98">
        <v>0</v>
      </c>
      <c r="G112" s="98">
        <v>0</v>
      </c>
      <c r="H112" s="98">
        <v>0</v>
      </c>
      <c r="I112" s="100">
        <f t="shared" si="18"/>
        <v>0</v>
      </c>
      <c r="J112" s="101"/>
      <c r="K112" s="98">
        <v>0</v>
      </c>
      <c r="L112" s="98">
        <v>0</v>
      </c>
      <c r="M112" s="98">
        <v>0</v>
      </c>
      <c r="N112" s="98">
        <v>0</v>
      </c>
      <c r="O112" s="98">
        <v>0</v>
      </c>
      <c r="P112" s="98">
        <v>0</v>
      </c>
      <c r="Q112" s="98">
        <v>0</v>
      </c>
      <c r="R112" s="98">
        <v>0</v>
      </c>
      <c r="S112" s="100">
        <f t="shared" si="24"/>
        <v>0</v>
      </c>
      <c r="T112" s="102"/>
      <c r="U112" s="98">
        <v>75</v>
      </c>
      <c r="V112" s="98">
        <v>0</v>
      </c>
      <c r="W112" s="98">
        <v>0</v>
      </c>
      <c r="X112" s="98">
        <v>0</v>
      </c>
      <c r="Y112" s="98">
        <v>0</v>
      </c>
      <c r="Z112" s="98">
        <v>0</v>
      </c>
      <c r="AA112" s="98">
        <v>0</v>
      </c>
      <c r="AB112" s="98">
        <v>0</v>
      </c>
      <c r="AC112" s="98">
        <v>0</v>
      </c>
      <c r="AD112" s="98">
        <v>0</v>
      </c>
      <c r="AE112" s="100">
        <f t="shared" si="19"/>
        <v>75</v>
      </c>
      <c r="AF112" s="102"/>
      <c r="AG112" s="98">
        <v>0</v>
      </c>
      <c r="AH112" s="98">
        <v>0</v>
      </c>
      <c r="AI112" s="98">
        <v>0</v>
      </c>
      <c r="AJ112" s="98">
        <v>0</v>
      </c>
      <c r="AK112" s="100">
        <f t="shared" si="20"/>
        <v>0</v>
      </c>
      <c r="AL112" s="102"/>
      <c r="AM112" s="98">
        <v>0</v>
      </c>
      <c r="AN112" s="98">
        <v>0</v>
      </c>
      <c r="AO112" s="98">
        <v>0</v>
      </c>
      <c r="AP112" s="98">
        <v>0</v>
      </c>
      <c r="AQ112" s="98">
        <v>0</v>
      </c>
      <c r="AR112" s="98">
        <v>0</v>
      </c>
      <c r="AS112" s="98">
        <v>0</v>
      </c>
      <c r="AT112" s="98">
        <v>0</v>
      </c>
      <c r="AU112" s="100">
        <f t="shared" si="17"/>
        <v>0</v>
      </c>
      <c r="AV112" s="102"/>
      <c r="AW112" s="104">
        <f t="shared" si="25"/>
        <v>-75</v>
      </c>
      <c r="AX112" s="104">
        <f t="shared" si="26"/>
        <v>337.19999999999987</v>
      </c>
      <c r="AY112" s="102"/>
      <c r="AZ112" s="104">
        <f>IF($C112&lt;$C$7,0,MAX(-AX112-SUM(AZ$11:AZ111),0))</f>
        <v>0</v>
      </c>
      <c r="BA112" s="104">
        <f>AX112+SUM(AZ$11:AZ112)</f>
        <v>337.19999999999987</v>
      </c>
      <c r="BB112" s="104">
        <v>0</v>
      </c>
      <c r="BC112" s="104">
        <f t="shared" si="21"/>
        <v>0</v>
      </c>
      <c r="BD112" s="33"/>
    </row>
    <row r="113" spans="2:56" s="1" customFormat="1" x14ac:dyDescent="0.2">
      <c r="B113" s="19"/>
      <c r="C113" s="105">
        <f t="shared" si="22"/>
        <v>41913</v>
      </c>
      <c r="D113" s="97" t="str">
        <f t="shared" si="23"/>
        <v>r</v>
      </c>
      <c r="E113" s="98">
        <v>0</v>
      </c>
      <c r="F113" s="98">
        <v>0</v>
      </c>
      <c r="G113" s="98">
        <v>0</v>
      </c>
      <c r="H113" s="98">
        <v>0</v>
      </c>
      <c r="I113" s="100">
        <f t="shared" si="18"/>
        <v>0</v>
      </c>
      <c r="J113" s="101"/>
      <c r="K113" s="98">
        <v>0</v>
      </c>
      <c r="L113" s="98">
        <v>0</v>
      </c>
      <c r="M113" s="98">
        <v>0</v>
      </c>
      <c r="N113" s="98">
        <v>0</v>
      </c>
      <c r="O113" s="98">
        <v>0</v>
      </c>
      <c r="P113" s="98">
        <v>0</v>
      </c>
      <c r="Q113" s="98">
        <v>0</v>
      </c>
      <c r="R113" s="98">
        <v>0</v>
      </c>
      <c r="S113" s="100">
        <f t="shared" si="24"/>
        <v>0</v>
      </c>
      <c r="T113" s="102"/>
      <c r="U113" s="98">
        <v>0</v>
      </c>
      <c r="V113" s="98">
        <v>0</v>
      </c>
      <c r="W113" s="98">
        <v>0</v>
      </c>
      <c r="X113" s="98">
        <v>0</v>
      </c>
      <c r="Y113" s="98">
        <v>0</v>
      </c>
      <c r="Z113" s="98">
        <v>0</v>
      </c>
      <c r="AA113" s="98">
        <v>0</v>
      </c>
      <c r="AB113" s="98">
        <v>0</v>
      </c>
      <c r="AC113" s="98">
        <v>0</v>
      </c>
      <c r="AD113" s="98">
        <v>0</v>
      </c>
      <c r="AE113" s="100">
        <f t="shared" si="19"/>
        <v>0</v>
      </c>
      <c r="AF113" s="102"/>
      <c r="AG113" s="98">
        <v>0</v>
      </c>
      <c r="AH113" s="98">
        <v>0</v>
      </c>
      <c r="AI113" s="98">
        <v>0</v>
      </c>
      <c r="AJ113" s="98">
        <v>0</v>
      </c>
      <c r="AK113" s="100">
        <f t="shared" si="20"/>
        <v>0</v>
      </c>
      <c r="AL113" s="102"/>
      <c r="AM113" s="98">
        <v>0</v>
      </c>
      <c r="AN113" s="98">
        <v>0</v>
      </c>
      <c r="AO113" s="98">
        <v>0</v>
      </c>
      <c r="AP113" s="98">
        <v>0</v>
      </c>
      <c r="AQ113" s="98">
        <v>0</v>
      </c>
      <c r="AR113" s="98">
        <v>0</v>
      </c>
      <c r="AS113" s="98">
        <v>0</v>
      </c>
      <c r="AT113" s="98">
        <v>0</v>
      </c>
      <c r="AU113" s="100">
        <f t="shared" si="17"/>
        <v>0</v>
      </c>
      <c r="AV113" s="102"/>
      <c r="AW113" s="104">
        <f t="shared" si="25"/>
        <v>0</v>
      </c>
      <c r="AX113" s="104">
        <f t="shared" si="26"/>
        <v>337.19999999999987</v>
      </c>
      <c r="AY113" s="102"/>
      <c r="AZ113" s="104">
        <f>IF($C113&lt;$C$7,0,MAX(-AX113-SUM(AZ$11:AZ112),0))</f>
        <v>0</v>
      </c>
      <c r="BA113" s="104">
        <f>AX113+SUM(AZ$11:AZ113)</f>
        <v>337.19999999999987</v>
      </c>
      <c r="BB113" s="104">
        <v>0</v>
      </c>
      <c r="BC113" s="104">
        <f t="shared" si="21"/>
        <v>0</v>
      </c>
      <c r="BD113" s="33"/>
    </row>
    <row r="114" spans="2:56" s="1" customFormat="1" x14ac:dyDescent="0.2">
      <c r="B114" s="19"/>
      <c r="C114" s="105">
        <f t="shared" si="22"/>
        <v>41944</v>
      </c>
      <c r="D114" s="97" t="str">
        <f t="shared" si="23"/>
        <v>r</v>
      </c>
      <c r="E114" s="98">
        <v>0</v>
      </c>
      <c r="F114" s="98">
        <v>0</v>
      </c>
      <c r="G114" s="98">
        <v>0</v>
      </c>
      <c r="H114" s="98">
        <v>0</v>
      </c>
      <c r="I114" s="100">
        <f t="shared" si="18"/>
        <v>0</v>
      </c>
      <c r="J114" s="101"/>
      <c r="K114" s="98">
        <v>0</v>
      </c>
      <c r="L114" s="98">
        <v>0</v>
      </c>
      <c r="M114" s="98">
        <v>0</v>
      </c>
      <c r="N114" s="98">
        <v>0</v>
      </c>
      <c r="O114" s="98">
        <v>0</v>
      </c>
      <c r="P114" s="98">
        <v>0</v>
      </c>
      <c r="Q114" s="98">
        <v>0</v>
      </c>
      <c r="R114" s="98">
        <v>0</v>
      </c>
      <c r="S114" s="100">
        <f t="shared" si="24"/>
        <v>0</v>
      </c>
      <c r="T114" s="102"/>
      <c r="U114" s="98">
        <v>0</v>
      </c>
      <c r="V114" s="98">
        <v>0</v>
      </c>
      <c r="W114" s="98">
        <v>0</v>
      </c>
      <c r="X114" s="98">
        <v>0</v>
      </c>
      <c r="Y114" s="98">
        <v>0</v>
      </c>
      <c r="Z114" s="98">
        <v>0</v>
      </c>
      <c r="AA114" s="98">
        <v>0</v>
      </c>
      <c r="AB114" s="98">
        <v>0</v>
      </c>
      <c r="AC114" s="98">
        <v>0</v>
      </c>
      <c r="AD114" s="98">
        <v>0</v>
      </c>
      <c r="AE114" s="100">
        <f t="shared" si="19"/>
        <v>0</v>
      </c>
      <c r="AF114" s="102"/>
      <c r="AG114" s="98">
        <v>0</v>
      </c>
      <c r="AH114" s="98">
        <v>0</v>
      </c>
      <c r="AI114" s="98">
        <v>0</v>
      </c>
      <c r="AJ114" s="98">
        <v>0</v>
      </c>
      <c r="AK114" s="100">
        <f t="shared" si="20"/>
        <v>0</v>
      </c>
      <c r="AL114" s="102"/>
      <c r="AM114" s="98">
        <v>0</v>
      </c>
      <c r="AN114" s="98">
        <v>0</v>
      </c>
      <c r="AO114" s="98">
        <v>0</v>
      </c>
      <c r="AP114" s="98">
        <v>0</v>
      </c>
      <c r="AQ114" s="98">
        <v>0</v>
      </c>
      <c r="AR114" s="98">
        <v>0</v>
      </c>
      <c r="AS114" s="98">
        <v>0</v>
      </c>
      <c r="AT114" s="98">
        <v>0</v>
      </c>
      <c r="AU114" s="100">
        <f t="shared" si="17"/>
        <v>0</v>
      </c>
      <c r="AV114" s="102"/>
      <c r="AW114" s="104">
        <f t="shared" si="25"/>
        <v>0</v>
      </c>
      <c r="AX114" s="104">
        <f t="shared" si="26"/>
        <v>337.19999999999987</v>
      </c>
      <c r="AY114" s="102"/>
      <c r="AZ114" s="104">
        <f>IF($C114&lt;$C$7,0,MAX(-AX114-SUM(AZ$11:AZ113),0))</f>
        <v>0</v>
      </c>
      <c r="BA114" s="104">
        <f>AX114+SUM(AZ$11:AZ114)</f>
        <v>337.19999999999987</v>
      </c>
      <c r="BB114" s="104">
        <v>0</v>
      </c>
      <c r="BC114" s="104">
        <f t="shared" si="21"/>
        <v>0</v>
      </c>
      <c r="BD114" s="33"/>
    </row>
    <row r="115" spans="2:56" s="1" customFormat="1" x14ac:dyDescent="0.2">
      <c r="B115" s="19"/>
      <c r="C115" s="105">
        <f t="shared" si="22"/>
        <v>41974</v>
      </c>
      <c r="D115" s="97" t="str">
        <f t="shared" si="23"/>
        <v>r</v>
      </c>
      <c r="E115" s="98">
        <v>0</v>
      </c>
      <c r="F115" s="98">
        <v>0</v>
      </c>
      <c r="G115" s="98">
        <v>0</v>
      </c>
      <c r="H115" s="98">
        <v>0</v>
      </c>
      <c r="I115" s="100">
        <f t="shared" si="18"/>
        <v>0</v>
      </c>
      <c r="J115" s="101"/>
      <c r="K115" s="98">
        <v>0</v>
      </c>
      <c r="L115" s="98">
        <v>0</v>
      </c>
      <c r="M115" s="98">
        <v>0</v>
      </c>
      <c r="N115" s="98">
        <v>0</v>
      </c>
      <c r="O115" s="98">
        <v>0</v>
      </c>
      <c r="P115" s="98">
        <v>0</v>
      </c>
      <c r="Q115" s="98">
        <v>0</v>
      </c>
      <c r="R115" s="98">
        <v>0</v>
      </c>
      <c r="S115" s="100">
        <f t="shared" si="24"/>
        <v>0</v>
      </c>
      <c r="T115" s="102"/>
      <c r="U115" s="98">
        <v>533</v>
      </c>
      <c r="V115" s="98">
        <v>0</v>
      </c>
      <c r="W115" s="98">
        <v>0</v>
      </c>
      <c r="X115" s="98">
        <v>0</v>
      </c>
      <c r="Y115" s="98">
        <v>0</v>
      </c>
      <c r="Z115" s="98">
        <v>0</v>
      </c>
      <c r="AA115" s="98">
        <v>0</v>
      </c>
      <c r="AB115" s="98">
        <v>0</v>
      </c>
      <c r="AC115" s="98">
        <v>0</v>
      </c>
      <c r="AD115" s="98">
        <v>0</v>
      </c>
      <c r="AE115" s="100">
        <f t="shared" si="19"/>
        <v>533</v>
      </c>
      <c r="AF115" s="102"/>
      <c r="AG115" s="98">
        <v>0</v>
      </c>
      <c r="AH115" s="98">
        <v>0</v>
      </c>
      <c r="AI115" s="98">
        <v>0</v>
      </c>
      <c r="AJ115" s="98">
        <v>0</v>
      </c>
      <c r="AK115" s="100">
        <f t="shared" si="20"/>
        <v>0</v>
      </c>
      <c r="AL115" s="102"/>
      <c r="AM115" s="98">
        <v>1000</v>
      </c>
      <c r="AN115" s="98">
        <v>0</v>
      </c>
      <c r="AO115" s="98">
        <v>0</v>
      </c>
      <c r="AP115" s="98">
        <v>0</v>
      </c>
      <c r="AQ115" s="98">
        <v>0</v>
      </c>
      <c r="AR115" s="98">
        <v>0</v>
      </c>
      <c r="AS115" s="98">
        <v>0</v>
      </c>
      <c r="AT115" s="98">
        <v>0</v>
      </c>
      <c r="AU115" s="100">
        <f t="shared" si="17"/>
        <v>1000</v>
      </c>
      <c r="AV115" s="102"/>
      <c r="AW115" s="104">
        <f t="shared" si="25"/>
        <v>467</v>
      </c>
      <c r="AX115" s="104">
        <f t="shared" si="26"/>
        <v>804.19999999999982</v>
      </c>
      <c r="AY115" s="102"/>
      <c r="AZ115" s="104">
        <f>IF($C115&lt;$C$7,0,MAX(-AX115-SUM(AZ$11:AZ114),0))</f>
        <v>0</v>
      </c>
      <c r="BA115" s="104">
        <f>AX115+SUM(AZ$11:AZ115)</f>
        <v>804.19999999999982</v>
      </c>
      <c r="BB115" s="104">
        <v>0</v>
      </c>
      <c r="BC115" s="104">
        <f t="shared" si="21"/>
        <v>0</v>
      </c>
      <c r="BD115" s="33"/>
    </row>
    <row r="116" spans="2:56" s="1" customFormat="1" x14ac:dyDescent="0.2">
      <c r="B116" s="19"/>
      <c r="C116" s="105">
        <f t="shared" si="22"/>
        <v>42005</v>
      </c>
      <c r="D116" s="97" t="str">
        <f t="shared" si="23"/>
        <v>r</v>
      </c>
      <c r="E116" s="98">
        <v>0</v>
      </c>
      <c r="F116" s="98">
        <v>0</v>
      </c>
      <c r="G116" s="98">
        <v>0</v>
      </c>
      <c r="H116" s="98">
        <v>0</v>
      </c>
      <c r="I116" s="100">
        <f t="shared" si="18"/>
        <v>0</v>
      </c>
      <c r="J116" s="101"/>
      <c r="K116" s="98">
        <v>0</v>
      </c>
      <c r="L116" s="98">
        <v>0</v>
      </c>
      <c r="M116" s="98">
        <v>0</v>
      </c>
      <c r="N116" s="98">
        <v>0</v>
      </c>
      <c r="O116" s="98">
        <v>0</v>
      </c>
      <c r="P116" s="98">
        <v>0</v>
      </c>
      <c r="Q116" s="98">
        <v>0</v>
      </c>
      <c r="R116" s="98">
        <v>0</v>
      </c>
      <c r="S116" s="100">
        <f t="shared" si="24"/>
        <v>0</v>
      </c>
      <c r="T116" s="102"/>
      <c r="U116" s="98">
        <v>0</v>
      </c>
      <c r="V116" s="98">
        <v>0</v>
      </c>
      <c r="W116" s="98">
        <v>0</v>
      </c>
      <c r="X116" s="98">
        <v>0</v>
      </c>
      <c r="Y116" s="98">
        <v>0</v>
      </c>
      <c r="Z116" s="98">
        <v>0</v>
      </c>
      <c r="AA116" s="98">
        <v>0</v>
      </c>
      <c r="AB116" s="98">
        <v>0</v>
      </c>
      <c r="AC116" s="98">
        <v>0</v>
      </c>
      <c r="AD116" s="98">
        <v>0</v>
      </c>
      <c r="AE116" s="100">
        <f t="shared" si="19"/>
        <v>0</v>
      </c>
      <c r="AF116" s="102"/>
      <c r="AG116" s="98">
        <v>0</v>
      </c>
      <c r="AH116" s="98">
        <v>0</v>
      </c>
      <c r="AI116" s="98">
        <v>0</v>
      </c>
      <c r="AJ116" s="98">
        <v>0</v>
      </c>
      <c r="AK116" s="100">
        <f t="shared" si="20"/>
        <v>0</v>
      </c>
      <c r="AL116" s="102"/>
      <c r="AM116" s="98">
        <v>0</v>
      </c>
      <c r="AN116" s="98">
        <v>0</v>
      </c>
      <c r="AO116" s="98">
        <v>0</v>
      </c>
      <c r="AP116" s="98">
        <v>0</v>
      </c>
      <c r="AQ116" s="98">
        <v>0</v>
      </c>
      <c r="AR116" s="98">
        <v>0</v>
      </c>
      <c r="AS116" s="98">
        <v>0</v>
      </c>
      <c r="AT116" s="98">
        <v>0</v>
      </c>
      <c r="AU116" s="100">
        <f t="shared" si="17"/>
        <v>0</v>
      </c>
      <c r="AV116" s="102"/>
      <c r="AW116" s="104">
        <f t="shared" si="25"/>
        <v>0</v>
      </c>
      <c r="AX116" s="104">
        <f t="shared" si="26"/>
        <v>804.19999999999982</v>
      </c>
      <c r="AY116" s="102"/>
      <c r="AZ116" s="104">
        <f>IF($C116&lt;$C$7,0,MAX(-AX116-SUM(AZ$11:AZ115),0))</f>
        <v>0</v>
      </c>
      <c r="BA116" s="104">
        <f>AX116+SUM(AZ$11:AZ116)</f>
        <v>804.19999999999982</v>
      </c>
      <c r="BB116" s="104">
        <v>0</v>
      </c>
      <c r="BC116" s="104">
        <f t="shared" si="21"/>
        <v>0</v>
      </c>
      <c r="BD116" s="33"/>
    </row>
    <row r="117" spans="2:56" x14ac:dyDescent="0.2">
      <c r="B117" s="19"/>
      <c r="C117" s="105">
        <f t="shared" si="22"/>
        <v>42036</v>
      </c>
      <c r="D117" s="97" t="str">
        <f t="shared" si="23"/>
        <v>r</v>
      </c>
      <c r="E117" s="98">
        <v>0</v>
      </c>
      <c r="F117" s="98">
        <v>0</v>
      </c>
      <c r="G117" s="98">
        <v>0</v>
      </c>
      <c r="H117" s="98">
        <v>0</v>
      </c>
      <c r="I117" s="100">
        <f t="shared" si="18"/>
        <v>0</v>
      </c>
      <c r="J117" s="101"/>
      <c r="K117" s="98">
        <v>0</v>
      </c>
      <c r="L117" s="98">
        <v>0</v>
      </c>
      <c r="M117" s="98">
        <v>0</v>
      </c>
      <c r="N117" s="98">
        <v>0</v>
      </c>
      <c r="O117" s="98">
        <v>0</v>
      </c>
      <c r="P117" s="98">
        <v>0</v>
      </c>
      <c r="Q117" s="98">
        <v>0</v>
      </c>
      <c r="R117" s="98">
        <v>0</v>
      </c>
      <c r="S117" s="100">
        <f t="shared" si="24"/>
        <v>0</v>
      </c>
      <c r="T117" s="102"/>
      <c r="U117" s="98">
        <v>0</v>
      </c>
      <c r="V117" s="98">
        <v>0</v>
      </c>
      <c r="W117" s="98">
        <v>0</v>
      </c>
      <c r="X117" s="98">
        <v>0</v>
      </c>
      <c r="Y117" s="98">
        <v>0</v>
      </c>
      <c r="Z117" s="98">
        <v>0</v>
      </c>
      <c r="AA117" s="98">
        <v>0</v>
      </c>
      <c r="AB117" s="98">
        <v>0</v>
      </c>
      <c r="AC117" s="98">
        <v>0</v>
      </c>
      <c r="AD117" s="98">
        <v>0</v>
      </c>
      <c r="AE117" s="100">
        <f t="shared" si="19"/>
        <v>0</v>
      </c>
      <c r="AF117" s="102"/>
      <c r="AG117" s="98">
        <v>0</v>
      </c>
      <c r="AH117" s="98">
        <v>0</v>
      </c>
      <c r="AI117" s="98">
        <v>0</v>
      </c>
      <c r="AJ117" s="98">
        <v>0</v>
      </c>
      <c r="AK117" s="100">
        <f t="shared" si="20"/>
        <v>0</v>
      </c>
      <c r="AL117" s="102"/>
      <c r="AM117" s="98">
        <v>0</v>
      </c>
      <c r="AN117" s="98">
        <v>0</v>
      </c>
      <c r="AO117" s="98">
        <v>0</v>
      </c>
      <c r="AP117" s="98">
        <v>0</v>
      </c>
      <c r="AQ117" s="98">
        <v>0</v>
      </c>
      <c r="AR117" s="98">
        <v>0</v>
      </c>
      <c r="AS117" s="98">
        <v>0</v>
      </c>
      <c r="AT117" s="98">
        <v>0</v>
      </c>
      <c r="AU117" s="100">
        <f t="shared" si="17"/>
        <v>0</v>
      </c>
      <c r="AV117" s="102"/>
      <c r="AW117" s="104">
        <f t="shared" si="25"/>
        <v>0</v>
      </c>
      <c r="AX117" s="104">
        <f t="shared" si="26"/>
        <v>804.19999999999982</v>
      </c>
      <c r="AY117" s="102"/>
      <c r="AZ117" s="104">
        <f>IF($C117&lt;$C$7,0,MAX(-AX117-SUM(AZ$11:AZ116),0))</f>
        <v>0</v>
      </c>
      <c r="BA117" s="104">
        <f>AX117+SUM(AZ$11:AZ117)</f>
        <v>804.19999999999982</v>
      </c>
      <c r="BB117" s="104">
        <v>0</v>
      </c>
      <c r="BC117" s="104">
        <f t="shared" si="21"/>
        <v>0</v>
      </c>
      <c r="BD117" s="33"/>
    </row>
    <row r="118" spans="2:56" x14ac:dyDescent="0.2">
      <c r="B118" s="19"/>
      <c r="C118" s="105">
        <f t="shared" si="22"/>
        <v>42064</v>
      </c>
      <c r="D118" s="97" t="str">
        <f t="shared" si="23"/>
        <v>r</v>
      </c>
      <c r="E118" s="98">
        <v>0</v>
      </c>
      <c r="F118" s="98">
        <v>0</v>
      </c>
      <c r="G118" s="98">
        <v>0</v>
      </c>
      <c r="H118" s="98">
        <v>0</v>
      </c>
      <c r="I118" s="100">
        <f t="shared" si="18"/>
        <v>0</v>
      </c>
      <c r="J118" s="101"/>
      <c r="K118" s="98">
        <v>0</v>
      </c>
      <c r="L118" s="98">
        <v>0</v>
      </c>
      <c r="M118" s="98">
        <v>0</v>
      </c>
      <c r="N118" s="98">
        <v>0</v>
      </c>
      <c r="O118" s="98">
        <v>0</v>
      </c>
      <c r="P118" s="98">
        <v>0</v>
      </c>
      <c r="Q118" s="98">
        <v>0</v>
      </c>
      <c r="R118" s="98">
        <v>0</v>
      </c>
      <c r="S118" s="100">
        <f t="shared" si="24"/>
        <v>0</v>
      </c>
      <c r="T118" s="102"/>
      <c r="U118" s="98">
        <v>0</v>
      </c>
      <c r="V118" s="98">
        <v>0</v>
      </c>
      <c r="W118" s="98">
        <v>0</v>
      </c>
      <c r="X118" s="98">
        <v>0</v>
      </c>
      <c r="Y118" s="98">
        <v>0</v>
      </c>
      <c r="Z118" s="98">
        <v>0</v>
      </c>
      <c r="AA118" s="98">
        <v>0</v>
      </c>
      <c r="AB118" s="98">
        <v>0</v>
      </c>
      <c r="AC118" s="98">
        <v>0</v>
      </c>
      <c r="AD118" s="98">
        <v>0</v>
      </c>
      <c r="AE118" s="100">
        <f t="shared" si="19"/>
        <v>0</v>
      </c>
      <c r="AF118" s="102"/>
      <c r="AG118" s="98">
        <v>0</v>
      </c>
      <c r="AH118" s="98">
        <v>0</v>
      </c>
      <c r="AI118" s="98">
        <v>0</v>
      </c>
      <c r="AJ118" s="98">
        <v>0</v>
      </c>
      <c r="AK118" s="100">
        <f t="shared" si="20"/>
        <v>0</v>
      </c>
      <c r="AL118" s="102"/>
      <c r="AM118" s="98">
        <v>0</v>
      </c>
      <c r="AN118" s="98">
        <v>0</v>
      </c>
      <c r="AO118" s="98">
        <v>0</v>
      </c>
      <c r="AP118" s="98">
        <v>0</v>
      </c>
      <c r="AQ118" s="98">
        <v>0</v>
      </c>
      <c r="AR118" s="98">
        <v>0</v>
      </c>
      <c r="AS118" s="98">
        <v>0</v>
      </c>
      <c r="AT118" s="98">
        <v>0</v>
      </c>
      <c r="AU118" s="100">
        <f t="shared" si="17"/>
        <v>0</v>
      </c>
      <c r="AV118" s="102"/>
      <c r="AW118" s="104">
        <f t="shared" si="25"/>
        <v>0</v>
      </c>
      <c r="AX118" s="104">
        <f t="shared" si="26"/>
        <v>804.19999999999982</v>
      </c>
      <c r="AY118" s="102"/>
      <c r="AZ118" s="104">
        <f>IF($C118&lt;$C$7,0,MAX(-AX118-SUM(AZ$11:AZ117),0))</f>
        <v>0</v>
      </c>
      <c r="BA118" s="104">
        <f>AX118+SUM(AZ$11:AZ118)</f>
        <v>804.19999999999982</v>
      </c>
      <c r="BB118" s="104">
        <v>0</v>
      </c>
      <c r="BC118" s="104">
        <f t="shared" si="21"/>
        <v>0</v>
      </c>
      <c r="BD118" s="33"/>
    </row>
    <row r="119" spans="2:56" x14ac:dyDescent="0.2">
      <c r="B119" s="19"/>
      <c r="C119" s="105">
        <f t="shared" si="22"/>
        <v>42095</v>
      </c>
      <c r="D119" s="97" t="str">
        <f t="shared" si="23"/>
        <v>r</v>
      </c>
      <c r="E119" s="98">
        <v>0</v>
      </c>
      <c r="F119" s="98">
        <v>0</v>
      </c>
      <c r="G119" s="98">
        <v>0</v>
      </c>
      <c r="H119" s="98">
        <v>0</v>
      </c>
      <c r="I119" s="100">
        <f t="shared" si="18"/>
        <v>0</v>
      </c>
      <c r="J119" s="101"/>
      <c r="K119" s="98">
        <v>0</v>
      </c>
      <c r="L119" s="98">
        <v>0</v>
      </c>
      <c r="M119" s="98">
        <v>0</v>
      </c>
      <c r="N119" s="98">
        <v>0</v>
      </c>
      <c r="O119" s="98">
        <v>0</v>
      </c>
      <c r="P119" s="98">
        <v>0</v>
      </c>
      <c r="Q119" s="98">
        <v>0</v>
      </c>
      <c r="R119" s="98">
        <v>0</v>
      </c>
      <c r="S119" s="100">
        <f t="shared" si="24"/>
        <v>0</v>
      </c>
      <c r="T119" s="102"/>
      <c r="U119" s="98">
        <v>0</v>
      </c>
      <c r="V119" s="98">
        <v>0</v>
      </c>
      <c r="W119" s="98">
        <v>0</v>
      </c>
      <c r="X119" s="98">
        <v>0</v>
      </c>
      <c r="Y119" s="98">
        <v>0</v>
      </c>
      <c r="Z119" s="98">
        <v>0</v>
      </c>
      <c r="AA119" s="98">
        <v>0</v>
      </c>
      <c r="AB119" s="98">
        <v>0</v>
      </c>
      <c r="AC119" s="98">
        <v>0</v>
      </c>
      <c r="AD119" s="98">
        <v>0</v>
      </c>
      <c r="AE119" s="100">
        <f t="shared" si="19"/>
        <v>0</v>
      </c>
      <c r="AF119" s="102"/>
      <c r="AG119" s="98">
        <v>0</v>
      </c>
      <c r="AH119" s="98">
        <v>0</v>
      </c>
      <c r="AI119" s="98">
        <v>0</v>
      </c>
      <c r="AJ119" s="98">
        <v>0</v>
      </c>
      <c r="AK119" s="100">
        <f t="shared" si="20"/>
        <v>0</v>
      </c>
      <c r="AL119" s="102"/>
      <c r="AM119" s="98">
        <v>0</v>
      </c>
      <c r="AN119" s="98">
        <v>0</v>
      </c>
      <c r="AO119" s="98">
        <v>0</v>
      </c>
      <c r="AP119" s="98">
        <v>0</v>
      </c>
      <c r="AQ119" s="98">
        <v>0</v>
      </c>
      <c r="AR119" s="98">
        <v>0</v>
      </c>
      <c r="AS119" s="98">
        <v>0</v>
      </c>
      <c r="AT119" s="98">
        <v>0</v>
      </c>
      <c r="AU119" s="100">
        <f t="shared" si="17"/>
        <v>0</v>
      </c>
      <c r="AV119" s="102"/>
      <c r="AW119" s="104">
        <f t="shared" si="25"/>
        <v>0</v>
      </c>
      <c r="AX119" s="104">
        <f t="shared" si="26"/>
        <v>804.19999999999982</v>
      </c>
      <c r="AY119" s="102"/>
      <c r="AZ119" s="104">
        <f>IF($C119&lt;$C$7,0,MAX(-AX119-SUM(AZ$11:AZ118),0))</f>
        <v>0</v>
      </c>
      <c r="BA119" s="104">
        <f>AX119+SUM(AZ$11:AZ119)</f>
        <v>804.19999999999982</v>
      </c>
      <c r="BB119" s="104">
        <v>0</v>
      </c>
      <c r="BC119" s="104">
        <f t="shared" si="21"/>
        <v>0</v>
      </c>
      <c r="BD119" s="33"/>
    </row>
    <row r="120" spans="2:56" x14ac:dyDescent="0.2">
      <c r="B120" s="19"/>
      <c r="C120" s="105">
        <f t="shared" si="22"/>
        <v>42125</v>
      </c>
      <c r="D120" s="97" t="str">
        <f t="shared" si="23"/>
        <v>r</v>
      </c>
      <c r="E120" s="98">
        <v>0</v>
      </c>
      <c r="F120" s="98">
        <v>0</v>
      </c>
      <c r="G120" s="98">
        <v>0</v>
      </c>
      <c r="H120" s="98">
        <v>0</v>
      </c>
      <c r="I120" s="100">
        <f t="shared" si="18"/>
        <v>0</v>
      </c>
      <c r="J120" s="101"/>
      <c r="K120" s="98">
        <v>0</v>
      </c>
      <c r="L120" s="98">
        <v>0</v>
      </c>
      <c r="M120" s="98">
        <v>0</v>
      </c>
      <c r="N120" s="98">
        <v>0</v>
      </c>
      <c r="O120" s="98">
        <v>0</v>
      </c>
      <c r="P120" s="98">
        <v>0</v>
      </c>
      <c r="Q120" s="98">
        <v>0</v>
      </c>
      <c r="R120" s="98">
        <v>0</v>
      </c>
      <c r="S120" s="100">
        <f t="shared" si="24"/>
        <v>0</v>
      </c>
      <c r="T120" s="102"/>
      <c r="U120" s="98">
        <v>0</v>
      </c>
      <c r="V120" s="98">
        <v>0</v>
      </c>
      <c r="W120" s="98">
        <v>0</v>
      </c>
      <c r="X120" s="98">
        <v>0</v>
      </c>
      <c r="Y120" s="98">
        <v>0</v>
      </c>
      <c r="Z120" s="98">
        <v>0</v>
      </c>
      <c r="AA120" s="98">
        <v>0</v>
      </c>
      <c r="AB120" s="98">
        <v>0</v>
      </c>
      <c r="AC120" s="98">
        <v>0</v>
      </c>
      <c r="AD120" s="98">
        <v>0</v>
      </c>
      <c r="AE120" s="100">
        <f t="shared" si="19"/>
        <v>0</v>
      </c>
      <c r="AF120" s="102"/>
      <c r="AG120" s="98">
        <v>0</v>
      </c>
      <c r="AH120" s="98">
        <v>0</v>
      </c>
      <c r="AI120" s="98">
        <v>0</v>
      </c>
      <c r="AJ120" s="98">
        <v>0</v>
      </c>
      <c r="AK120" s="100">
        <f t="shared" si="20"/>
        <v>0</v>
      </c>
      <c r="AL120" s="102"/>
      <c r="AM120" s="98">
        <v>0</v>
      </c>
      <c r="AN120" s="98">
        <v>0</v>
      </c>
      <c r="AO120" s="98">
        <v>0</v>
      </c>
      <c r="AP120" s="98">
        <v>0</v>
      </c>
      <c r="AQ120" s="98">
        <v>0</v>
      </c>
      <c r="AR120" s="98">
        <v>0</v>
      </c>
      <c r="AS120" s="98">
        <v>0</v>
      </c>
      <c r="AT120" s="98">
        <v>0</v>
      </c>
      <c r="AU120" s="100">
        <f t="shared" si="17"/>
        <v>0</v>
      </c>
      <c r="AV120" s="102"/>
      <c r="AW120" s="104">
        <f t="shared" si="25"/>
        <v>0</v>
      </c>
      <c r="AX120" s="104">
        <f t="shared" si="26"/>
        <v>804.19999999999982</v>
      </c>
      <c r="AY120" s="102"/>
      <c r="AZ120" s="104">
        <f>IF($C120&lt;$C$7,0,MAX(-AX120-SUM(AZ$11:AZ119),0))</f>
        <v>0</v>
      </c>
      <c r="BA120" s="104">
        <f>AX120+SUM(AZ$11:AZ120)</f>
        <v>804.19999999999982</v>
      </c>
      <c r="BB120" s="104">
        <v>0</v>
      </c>
      <c r="BC120" s="104">
        <f t="shared" si="21"/>
        <v>0</v>
      </c>
      <c r="BD120" s="33"/>
    </row>
    <row r="121" spans="2:56" x14ac:dyDescent="0.2">
      <c r="B121" s="19"/>
      <c r="C121" s="105">
        <f t="shared" si="22"/>
        <v>42156</v>
      </c>
      <c r="D121" s="97" t="str">
        <f t="shared" si="23"/>
        <v>r</v>
      </c>
      <c r="E121" s="98">
        <v>0</v>
      </c>
      <c r="F121" s="98">
        <v>0</v>
      </c>
      <c r="G121" s="98">
        <v>0</v>
      </c>
      <c r="H121" s="98">
        <v>0</v>
      </c>
      <c r="I121" s="100">
        <f t="shared" si="18"/>
        <v>0</v>
      </c>
      <c r="J121" s="101"/>
      <c r="K121" s="98">
        <v>0</v>
      </c>
      <c r="L121" s="98">
        <v>0</v>
      </c>
      <c r="M121" s="98">
        <v>0</v>
      </c>
      <c r="N121" s="98">
        <v>0</v>
      </c>
      <c r="O121" s="98">
        <v>0</v>
      </c>
      <c r="P121" s="98">
        <v>0</v>
      </c>
      <c r="Q121" s="98">
        <v>0</v>
      </c>
      <c r="R121" s="98">
        <v>0</v>
      </c>
      <c r="S121" s="100">
        <f t="shared" si="24"/>
        <v>0</v>
      </c>
      <c r="T121" s="102"/>
      <c r="U121" s="98">
        <v>0</v>
      </c>
      <c r="V121" s="98">
        <v>0</v>
      </c>
      <c r="W121" s="98">
        <v>0</v>
      </c>
      <c r="X121" s="98">
        <v>0</v>
      </c>
      <c r="Y121" s="98">
        <v>0</v>
      </c>
      <c r="Z121" s="98">
        <v>0</v>
      </c>
      <c r="AA121" s="98">
        <v>0</v>
      </c>
      <c r="AB121" s="98">
        <v>0</v>
      </c>
      <c r="AC121" s="98">
        <v>0</v>
      </c>
      <c r="AD121" s="98">
        <v>0</v>
      </c>
      <c r="AE121" s="100">
        <f t="shared" si="19"/>
        <v>0</v>
      </c>
      <c r="AF121" s="102"/>
      <c r="AG121" s="98">
        <v>0</v>
      </c>
      <c r="AH121" s="98">
        <v>0</v>
      </c>
      <c r="AI121" s="98">
        <v>0</v>
      </c>
      <c r="AJ121" s="98">
        <v>0</v>
      </c>
      <c r="AK121" s="100">
        <f t="shared" si="20"/>
        <v>0</v>
      </c>
      <c r="AL121" s="102"/>
      <c r="AM121" s="98">
        <v>0</v>
      </c>
      <c r="AN121" s="98">
        <v>0</v>
      </c>
      <c r="AO121" s="98">
        <v>0</v>
      </c>
      <c r="AP121" s="98">
        <v>0</v>
      </c>
      <c r="AQ121" s="98">
        <v>0</v>
      </c>
      <c r="AR121" s="98">
        <v>0</v>
      </c>
      <c r="AS121" s="98">
        <v>0</v>
      </c>
      <c r="AT121" s="98">
        <v>0</v>
      </c>
      <c r="AU121" s="100">
        <f t="shared" si="17"/>
        <v>0</v>
      </c>
      <c r="AV121" s="102"/>
      <c r="AW121" s="104">
        <f t="shared" si="25"/>
        <v>0</v>
      </c>
      <c r="AX121" s="104">
        <f t="shared" si="26"/>
        <v>804.19999999999982</v>
      </c>
      <c r="AY121" s="102"/>
      <c r="AZ121" s="104">
        <f>IF($C121&lt;$C$7,0,MAX(-AX121-SUM(AZ$11:AZ120),0))</f>
        <v>0</v>
      </c>
      <c r="BA121" s="104">
        <f>AX121+SUM(AZ$11:AZ121)</f>
        <v>804.19999999999982</v>
      </c>
      <c r="BB121" s="104">
        <v>0</v>
      </c>
      <c r="BC121" s="104">
        <f t="shared" si="21"/>
        <v>0</v>
      </c>
      <c r="BD121" s="33"/>
    </row>
    <row r="122" spans="2:56" x14ac:dyDescent="0.2">
      <c r="B122" s="19"/>
      <c r="C122" s="105">
        <f t="shared" si="22"/>
        <v>42186</v>
      </c>
      <c r="D122" s="97" t="str">
        <f t="shared" si="23"/>
        <v>r</v>
      </c>
      <c r="E122" s="98">
        <v>0</v>
      </c>
      <c r="F122" s="98">
        <v>0</v>
      </c>
      <c r="G122" s="98">
        <v>0</v>
      </c>
      <c r="H122" s="98">
        <v>0</v>
      </c>
      <c r="I122" s="100">
        <f t="shared" si="18"/>
        <v>0</v>
      </c>
      <c r="J122" s="101"/>
      <c r="K122" s="98">
        <v>0</v>
      </c>
      <c r="L122" s="98">
        <v>0</v>
      </c>
      <c r="M122" s="98">
        <v>0</v>
      </c>
      <c r="N122" s="98">
        <v>0</v>
      </c>
      <c r="O122" s="98">
        <v>0</v>
      </c>
      <c r="P122" s="98">
        <v>0</v>
      </c>
      <c r="Q122" s="98">
        <v>0</v>
      </c>
      <c r="R122" s="98">
        <v>0</v>
      </c>
      <c r="S122" s="100">
        <f t="shared" si="24"/>
        <v>0</v>
      </c>
      <c r="T122" s="102"/>
      <c r="U122" s="98">
        <v>0</v>
      </c>
      <c r="V122" s="98">
        <v>0</v>
      </c>
      <c r="W122" s="98">
        <v>0</v>
      </c>
      <c r="X122" s="98">
        <v>0</v>
      </c>
      <c r="Y122" s="98">
        <v>0</v>
      </c>
      <c r="Z122" s="98">
        <v>0</v>
      </c>
      <c r="AA122" s="98">
        <v>129.6</v>
      </c>
      <c r="AB122" s="98">
        <v>0</v>
      </c>
      <c r="AC122" s="98">
        <v>0</v>
      </c>
      <c r="AD122" s="98">
        <v>0</v>
      </c>
      <c r="AE122" s="100">
        <f t="shared" si="19"/>
        <v>129.6</v>
      </c>
      <c r="AF122" s="102"/>
      <c r="AG122" s="98">
        <v>0</v>
      </c>
      <c r="AH122" s="98">
        <v>0</v>
      </c>
      <c r="AI122" s="98">
        <v>0</v>
      </c>
      <c r="AJ122" s="98">
        <v>0</v>
      </c>
      <c r="AK122" s="100">
        <f t="shared" si="20"/>
        <v>0</v>
      </c>
      <c r="AL122" s="102"/>
      <c r="AM122" s="98">
        <v>0</v>
      </c>
      <c r="AN122" s="98">
        <v>0</v>
      </c>
      <c r="AO122" s="98">
        <v>0</v>
      </c>
      <c r="AP122" s="98">
        <v>0</v>
      </c>
      <c r="AQ122" s="98">
        <v>0</v>
      </c>
      <c r="AR122" s="98">
        <v>0</v>
      </c>
      <c r="AS122" s="98">
        <v>0</v>
      </c>
      <c r="AT122" s="98">
        <v>0</v>
      </c>
      <c r="AU122" s="100">
        <f t="shared" si="17"/>
        <v>0</v>
      </c>
      <c r="AV122" s="102"/>
      <c r="AW122" s="104">
        <f t="shared" si="25"/>
        <v>-129.6</v>
      </c>
      <c r="AX122" s="104">
        <f t="shared" si="26"/>
        <v>674.5999999999998</v>
      </c>
      <c r="AY122" s="102"/>
      <c r="AZ122" s="104">
        <f>IF($C122&lt;$C$7,0,MAX(-AX122-SUM(AZ$11:AZ121),0))</f>
        <v>0</v>
      </c>
      <c r="BA122" s="104">
        <f>AX122+SUM(AZ$11:AZ122)</f>
        <v>674.5999999999998</v>
      </c>
      <c r="BB122" s="104">
        <v>0</v>
      </c>
      <c r="BC122" s="104">
        <f t="shared" si="21"/>
        <v>0</v>
      </c>
      <c r="BD122" s="33"/>
    </row>
    <row r="123" spans="2:56" x14ac:dyDescent="0.2">
      <c r="B123" s="19"/>
      <c r="C123" s="105">
        <f t="shared" si="22"/>
        <v>42217</v>
      </c>
      <c r="D123" s="97" t="str">
        <f t="shared" si="23"/>
        <v>r</v>
      </c>
      <c r="E123" s="98">
        <v>0</v>
      </c>
      <c r="F123" s="98">
        <v>0</v>
      </c>
      <c r="G123" s="98">
        <v>0</v>
      </c>
      <c r="H123" s="98">
        <v>0</v>
      </c>
      <c r="I123" s="100">
        <f t="shared" si="18"/>
        <v>0</v>
      </c>
      <c r="J123" s="101"/>
      <c r="K123" s="98">
        <v>0</v>
      </c>
      <c r="L123" s="98">
        <v>0</v>
      </c>
      <c r="M123" s="98">
        <v>0</v>
      </c>
      <c r="N123" s="98">
        <v>0</v>
      </c>
      <c r="O123" s="98">
        <v>0</v>
      </c>
      <c r="P123" s="98">
        <v>0</v>
      </c>
      <c r="Q123" s="98">
        <v>0</v>
      </c>
      <c r="R123" s="98">
        <v>0</v>
      </c>
      <c r="S123" s="100">
        <f t="shared" si="24"/>
        <v>0</v>
      </c>
      <c r="T123" s="102"/>
      <c r="U123" s="98">
        <v>0</v>
      </c>
      <c r="V123" s="98">
        <v>0</v>
      </c>
      <c r="W123" s="98">
        <v>0</v>
      </c>
      <c r="X123" s="98">
        <v>0</v>
      </c>
      <c r="Y123" s="98">
        <v>0</v>
      </c>
      <c r="Z123" s="98">
        <v>0</v>
      </c>
      <c r="AA123" s="98">
        <v>0</v>
      </c>
      <c r="AB123" s="98">
        <v>0</v>
      </c>
      <c r="AC123" s="98">
        <v>0</v>
      </c>
      <c r="AD123" s="98">
        <v>0</v>
      </c>
      <c r="AE123" s="100">
        <f t="shared" si="19"/>
        <v>0</v>
      </c>
      <c r="AF123" s="102"/>
      <c r="AG123" s="98">
        <v>0</v>
      </c>
      <c r="AH123" s="98">
        <v>0</v>
      </c>
      <c r="AI123" s="98">
        <v>0</v>
      </c>
      <c r="AJ123" s="98">
        <v>0</v>
      </c>
      <c r="AK123" s="100">
        <f t="shared" si="20"/>
        <v>0</v>
      </c>
      <c r="AL123" s="102"/>
      <c r="AM123" s="98">
        <v>0</v>
      </c>
      <c r="AN123" s="98">
        <v>0</v>
      </c>
      <c r="AO123" s="98">
        <v>0</v>
      </c>
      <c r="AP123" s="98">
        <v>0</v>
      </c>
      <c r="AQ123" s="98">
        <v>0</v>
      </c>
      <c r="AR123" s="98">
        <v>0</v>
      </c>
      <c r="AS123" s="98">
        <v>0</v>
      </c>
      <c r="AT123" s="98">
        <v>0</v>
      </c>
      <c r="AU123" s="100">
        <f t="shared" si="17"/>
        <v>0</v>
      </c>
      <c r="AV123" s="102"/>
      <c r="AW123" s="104">
        <f t="shared" si="25"/>
        <v>0</v>
      </c>
      <c r="AX123" s="104">
        <f t="shared" si="26"/>
        <v>674.5999999999998</v>
      </c>
      <c r="AY123" s="102"/>
      <c r="AZ123" s="104">
        <f>IF($C123&lt;$C$7,0,MAX(-AX123-SUM(AZ$11:AZ122),0))</f>
        <v>0</v>
      </c>
      <c r="BA123" s="104">
        <f>AX123+SUM(AZ$11:AZ123)</f>
        <v>674.5999999999998</v>
      </c>
      <c r="BB123" s="104">
        <v>0</v>
      </c>
      <c r="BC123" s="104">
        <f t="shared" si="21"/>
        <v>0</v>
      </c>
      <c r="BD123" s="33"/>
    </row>
    <row r="124" spans="2:56" x14ac:dyDescent="0.2">
      <c r="B124" s="19"/>
      <c r="C124" s="105">
        <f t="shared" si="22"/>
        <v>42248</v>
      </c>
      <c r="D124" s="97" t="str">
        <f t="shared" si="23"/>
        <v>r</v>
      </c>
      <c r="E124" s="98">
        <v>0</v>
      </c>
      <c r="F124" s="98">
        <v>0</v>
      </c>
      <c r="G124" s="98">
        <v>0</v>
      </c>
      <c r="H124" s="98">
        <v>0</v>
      </c>
      <c r="I124" s="100">
        <f t="shared" si="18"/>
        <v>0</v>
      </c>
      <c r="J124" s="101"/>
      <c r="K124" s="98">
        <v>0</v>
      </c>
      <c r="L124" s="98">
        <v>0</v>
      </c>
      <c r="M124" s="98">
        <v>0</v>
      </c>
      <c r="N124" s="98">
        <v>0</v>
      </c>
      <c r="O124" s="98">
        <v>0</v>
      </c>
      <c r="P124" s="98">
        <v>0</v>
      </c>
      <c r="Q124" s="98">
        <v>0</v>
      </c>
      <c r="R124" s="98">
        <v>0</v>
      </c>
      <c r="S124" s="100">
        <f t="shared" si="24"/>
        <v>0</v>
      </c>
      <c r="T124" s="102"/>
      <c r="U124" s="98">
        <v>0</v>
      </c>
      <c r="V124" s="98">
        <v>0</v>
      </c>
      <c r="W124" s="98">
        <v>0</v>
      </c>
      <c r="X124" s="98">
        <v>0</v>
      </c>
      <c r="Y124" s="98">
        <v>0</v>
      </c>
      <c r="Z124" s="98">
        <v>0</v>
      </c>
      <c r="AA124" s="98">
        <v>0</v>
      </c>
      <c r="AB124" s="98">
        <v>0</v>
      </c>
      <c r="AC124" s="98">
        <v>0</v>
      </c>
      <c r="AD124" s="98">
        <v>0</v>
      </c>
      <c r="AE124" s="100">
        <f t="shared" si="19"/>
        <v>0</v>
      </c>
      <c r="AF124" s="102"/>
      <c r="AG124" s="98">
        <v>0</v>
      </c>
      <c r="AH124" s="98">
        <v>0</v>
      </c>
      <c r="AI124" s="98">
        <v>0</v>
      </c>
      <c r="AJ124" s="98">
        <v>0</v>
      </c>
      <c r="AK124" s="100">
        <f t="shared" si="20"/>
        <v>0</v>
      </c>
      <c r="AL124" s="102"/>
      <c r="AM124" s="98">
        <v>0</v>
      </c>
      <c r="AN124" s="98">
        <v>0</v>
      </c>
      <c r="AO124" s="98">
        <v>0</v>
      </c>
      <c r="AP124" s="98">
        <v>0</v>
      </c>
      <c r="AQ124" s="98">
        <v>0</v>
      </c>
      <c r="AR124" s="98">
        <v>0</v>
      </c>
      <c r="AS124" s="98">
        <v>0</v>
      </c>
      <c r="AT124" s="98">
        <v>0</v>
      </c>
      <c r="AU124" s="100">
        <f t="shared" si="17"/>
        <v>0</v>
      </c>
      <c r="AV124" s="102"/>
      <c r="AW124" s="104">
        <f t="shared" si="25"/>
        <v>0</v>
      </c>
      <c r="AX124" s="104">
        <f t="shared" si="26"/>
        <v>674.5999999999998</v>
      </c>
      <c r="AY124" s="102"/>
      <c r="AZ124" s="104">
        <f>IF($C124&lt;$C$7,0,MAX(-AX124-SUM(AZ$11:AZ123),0))</f>
        <v>0</v>
      </c>
      <c r="BA124" s="104">
        <f>AX124+SUM(AZ$11:AZ124)</f>
        <v>674.5999999999998</v>
      </c>
      <c r="BB124" s="104">
        <v>0</v>
      </c>
      <c r="BC124" s="104">
        <f t="shared" si="21"/>
        <v>0</v>
      </c>
      <c r="BD124" s="33"/>
    </row>
    <row r="125" spans="2:56" x14ac:dyDescent="0.2">
      <c r="B125" s="19"/>
      <c r="C125" s="105">
        <f t="shared" si="22"/>
        <v>42278</v>
      </c>
      <c r="D125" s="97" t="str">
        <f t="shared" si="23"/>
        <v>r</v>
      </c>
      <c r="E125" s="98">
        <v>0</v>
      </c>
      <c r="F125" s="98">
        <v>0</v>
      </c>
      <c r="G125" s="98">
        <v>0</v>
      </c>
      <c r="H125" s="98">
        <v>0</v>
      </c>
      <c r="I125" s="100">
        <f t="shared" si="18"/>
        <v>0</v>
      </c>
      <c r="J125" s="101"/>
      <c r="K125" s="98">
        <v>0</v>
      </c>
      <c r="L125" s="98">
        <v>0</v>
      </c>
      <c r="M125" s="98">
        <v>0</v>
      </c>
      <c r="N125" s="98">
        <v>0</v>
      </c>
      <c r="O125" s="98">
        <v>0</v>
      </c>
      <c r="P125" s="98">
        <v>0</v>
      </c>
      <c r="Q125" s="98">
        <v>0</v>
      </c>
      <c r="R125" s="98">
        <v>0</v>
      </c>
      <c r="S125" s="100">
        <f t="shared" si="24"/>
        <v>0</v>
      </c>
      <c r="T125" s="102"/>
      <c r="U125" s="98">
        <v>137.72999999999999</v>
      </c>
      <c r="V125" s="98">
        <v>0</v>
      </c>
      <c r="W125" s="98">
        <v>0</v>
      </c>
      <c r="X125" s="98">
        <v>0</v>
      </c>
      <c r="Y125" s="98">
        <v>0</v>
      </c>
      <c r="Z125" s="98">
        <v>0</v>
      </c>
      <c r="AA125" s="98">
        <v>0</v>
      </c>
      <c r="AB125" s="98">
        <v>0</v>
      </c>
      <c r="AC125" s="98">
        <v>0</v>
      </c>
      <c r="AD125" s="98">
        <v>2.5</v>
      </c>
      <c r="AE125" s="100">
        <f t="shared" si="19"/>
        <v>140.22999999999999</v>
      </c>
      <c r="AF125" s="102"/>
      <c r="AG125" s="98">
        <v>0</v>
      </c>
      <c r="AH125" s="98">
        <v>0</v>
      </c>
      <c r="AI125" s="98">
        <v>0</v>
      </c>
      <c r="AJ125" s="98">
        <v>0</v>
      </c>
      <c r="AK125" s="100">
        <f t="shared" si="20"/>
        <v>0</v>
      </c>
      <c r="AL125" s="102"/>
      <c r="AM125" s="98">
        <v>0</v>
      </c>
      <c r="AN125" s="98">
        <v>0</v>
      </c>
      <c r="AO125" s="98">
        <v>0</v>
      </c>
      <c r="AP125" s="98">
        <v>0</v>
      </c>
      <c r="AQ125" s="98">
        <v>0</v>
      </c>
      <c r="AR125" s="98">
        <v>0</v>
      </c>
      <c r="AS125" s="98">
        <v>0</v>
      </c>
      <c r="AT125" s="98">
        <v>0</v>
      </c>
      <c r="AU125" s="100">
        <f t="shared" si="17"/>
        <v>0</v>
      </c>
      <c r="AV125" s="102"/>
      <c r="AW125" s="104">
        <f t="shared" si="25"/>
        <v>-140.22999999999999</v>
      </c>
      <c r="AX125" s="104">
        <f t="shared" si="26"/>
        <v>534.36999999999978</v>
      </c>
      <c r="AY125" s="102"/>
      <c r="AZ125" s="104">
        <f>IF($C125&lt;$C$7,0,MAX(-AX125-SUM(AZ$11:AZ124),0))</f>
        <v>0</v>
      </c>
      <c r="BA125" s="104">
        <f>AX125+SUM(AZ$11:AZ125)</f>
        <v>534.36999999999978</v>
      </c>
      <c r="BB125" s="104">
        <v>0</v>
      </c>
      <c r="BC125" s="104">
        <f t="shared" si="21"/>
        <v>0</v>
      </c>
      <c r="BD125" s="33"/>
    </row>
    <row r="126" spans="2:56" x14ac:dyDescent="0.2">
      <c r="B126" s="19"/>
      <c r="C126" s="105">
        <f t="shared" si="22"/>
        <v>42309</v>
      </c>
      <c r="D126" s="97" t="str">
        <f t="shared" si="23"/>
        <v>r</v>
      </c>
      <c r="E126" s="98">
        <v>0</v>
      </c>
      <c r="F126" s="98">
        <v>0</v>
      </c>
      <c r="G126" s="98">
        <v>0</v>
      </c>
      <c r="H126" s="98">
        <v>0</v>
      </c>
      <c r="I126" s="100">
        <f t="shared" si="18"/>
        <v>0</v>
      </c>
      <c r="J126" s="101"/>
      <c r="K126" s="98">
        <v>0</v>
      </c>
      <c r="L126" s="98">
        <v>0</v>
      </c>
      <c r="M126" s="98">
        <v>0</v>
      </c>
      <c r="N126" s="98">
        <v>0</v>
      </c>
      <c r="O126" s="98">
        <v>0</v>
      </c>
      <c r="P126" s="98">
        <v>0</v>
      </c>
      <c r="Q126" s="98">
        <v>0</v>
      </c>
      <c r="R126" s="98">
        <v>0</v>
      </c>
      <c r="S126" s="100">
        <f t="shared" si="24"/>
        <v>0</v>
      </c>
      <c r="T126" s="102"/>
      <c r="U126" s="98">
        <v>0</v>
      </c>
      <c r="V126" s="98">
        <v>0</v>
      </c>
      <c r="W126" s="98">
        <v>0</v>
      </c>
      <c r="X126" s="98">
        <v>0</v>
      </c>
      <c r="Y126" s="98">
        <v>0</v>
      </c>
      <c r="Z126" s="98">
        <v>0</v>
      </c>
      <c r="AA126" s="98">
        <v>0</v>
      </c>
      <c r="AB126" s="98">
        <v>0</v>
      </c>
      <c r="AC126" s="98">
        <v>0</v>
      </c>
      <c r="AD126" s="98">
        <v>0</v>
      </c>
      <c r="AE126" s="100">
        <f t="shared" si="19"/>
        <v>0</v>
      </c>
      <c r="AF126" s="102"/>
      <c r="AG126" s="98">
        <v>0</v>
      </c>
      <c r="AH126" s="98">
        <v>0</v>
      </c>
      <c r="AI126" s="98">
        <v>0</v>
      </c>
      <c r="AJ126" s="98">
        <v>0</v>
      </c>
      <c r="AK126" s="100">
        <f t="shared" si="20"/>
        <v>0</v>
      </c>
      <c r="AL126" s="102"/>
      <c r="AM126" s="98">
        <v>0</v>
      </c>
      <c r="AN126" s="98">
        <v>0</v>
      </c>
      <c r="AO126" s="98">
        <v>0</v>
      </c>
      <c r="AP126" s="98">
        <v>0</v>
      </c>
      <c r="AQ126" s="98">
        <v>0</v>
      </c>
      <c r="AR126" s="98">
        <v>0</v>
      </c>
      <c r="AS126" s="98">
        <v>0</v>
      </c>
      <c r="AT126" s="98">
        <v>0</v>
      </c>
      <c r="AU126" s="100">
        <f t="shared" si="17"/>
        <v>0</v>
      </c>
      <c r="AV126" s="102"/>
      <c r="AW126" s="104">
        <f t="shared" si="25"/>
        <v>0</v>
      </c>
      <c r="AX126" s="104">
        <f t="shared" si="26"/>
        <v>534.36999999999978</v>
      </c>
      <c r="AY126" s="102"/>
      <c r="AZ126" s="104">
        <f>IF($C126&lt;$C$7,0,MAX(-AX126-SUM(AZ$11:AZ125),0))</f>
        <v>0</v>
      </c>
      <c r="BA126" s="104">
        <f>AX126+SUM(AZ$11:AZ126)</f>
        <v>534.36999999999978</v>
      </c>
      <c r="BB126" s="104">
        <v>0</v>
      </c>
      <c r="BC126" s="104">
        <f t="shared" si="21"/>
        <v>0</v>
      </c>
      <c r="BD126" s="33"/>
    </row>
    <row r="127" spans="2:56" x14ac:dyDescent="0.2">
      <c r="B127" s="19"/>
      <c r="C127" s="105">
        <f t="shared" si="22"/>
        <v>42339</v>
      </c>
      <c r="D127" s="97" t="str">
        <f t="shared" si="23"/>
        <v>r</v>
      </c>
      <c r="E127" s="98">
        <v>0</v>
      </c>
      <c r="F127" s="98">
        <v>0</v>
      </c>
      <c r="G127" s="98">
        <v>0</v>
      </c>
      <c r="H127" s="98">
        <v>0</v>
      </c>
      <c r="I127" s="100">
        <f t="shared" si="18"/>
        <v>0</v>
      </c>
      <c r="J127" s="101"/>
      <c r="K127" s="98">
        <v>0</v>
      </c>
      <c r="L127" s="98">
        <v>0</v>
      </c>
      <c r="M127" s="98">
        <v>0</v>
      </c>
      <c r="N127" s="98">
        <v>0</v>
      </c>
      <c r="O127" s="98">
        <v>0</v>
      </c>
      <c r="P127" s="98">
        <v>0</v>
      </c>
      <c r="Q127" s="98">
        <v>0</v>
      </c>
      <c r="R127" s="98">
        <v>0</v>
      </c>
      <c r="S127" s="100">
        <f t="shared" si="24"/>
        <v>0</v>
      </c>
      <c r="T127" s="102"/>
      <c r="U127" s="98">
        <v>147.33000000000001</v>
      </c>
      <c r="V127" s="98">
        <v>0</v>
      </c>
      <c r="W127" s="98">
        <v>0</v>
      </c>
      <c r="X127" s="98">
        <v>0</v>
      </c>
      <c r="Y127" s="98">
        <v>0</v>
      </c>
      <c r="Z127" s="98">
        <v>0</v>
      </c>
      <c r="AA127" s="98">
        <v>0</v>
      </c>
      <c r="AB127" s="98">
        <v>0</v>
      </c>
      <c r="AC127" s="98">
        <v>0</v>
      </c>
      <c r="AD127" s="98">
        <v>2.5</v>
      </c>
      <c r="AE127" s="100">
        <f t="shared" si="19"/>
        <v>149.83000000000001</v>
      </c>
      <c r="AF127" s="102"/>
      <c r="AG127" s="98">
        <v>0</v>
      </c>
      <c r="AH127" s="98">
        <v>0</v>
      </c>
      <c r="AI127" s="98">
        <v>0</v>
      </c>
      <c r="AJ127" s="98">
        <v>0</v>
      </c>
      <c r="AK127" s="100">
        <f t="shared" si="20"/>
        <v>0</v>
      </c>
      <c r="AL127" s="102"/>
      <c r="AM127" s="98">
        <v>0</v>
      </c>
      <c r="AN127" s="98">
        <v>0</v>
      </c>
      <c r="AO127" s="98">
        <v>0</v>
      </c>
      <c r="AP127" s="98">
        <v>0</v>
      </c>
      <c r="AQ127" s="98">
        <v>0</v>
      </c>
      <c r="AR127" s="98">
        <v>0</v>
      </c>
      <c r="AS127" s="98">
        <v>0</v>
      </c>
      <c r="AT127" s="98">
        <v>0</v>
      </c>
      <c r="AU127" s="100">
        <f t="shared" si="17"/>
        <v>0</v>
      </c>
      <c r="AV127" s="102"/>
      <c r="AW127" s="104">
        <f t="shared" si="25"/>
        <v>-149.83000000000001</v>
      </c>
      <c r="AX127" s="104">
        <f t="shared" si="26"/>
        <v>384.53999999999974</v>
      </c>
      <c r="AY127" s="102"/>
      <c r="AZ127" s="104">
        <f>IF($C127&lt;$C$7,0,MAX(-AX127-SUM(AZ$11:AZ126),0))</f>
        <v>0</v>
      </c>
      <c r="BA127" s="104">
        <f>AX127+SUM(AZ$11:AZ127)</f>
        <v>384.53999999999974</v>
      </c>
      <c r="BB127" s="104">
        <v>0</v>
      </c>
      <c r="BC127" s="104">
        <f t="shared" si="21"/>
        <v>0</v>
      </c>
      <c r="BD127" s="33"/>
    </row>
    <row r="128" spans="2:56" x14ac:dyDescent="0.2">
      <c r="B128" s="19"/>
      <c r="C128" s="105">
        <f t="shared" si="22"/>
        <v>42370</v>
      </c>
      <c r="D128" s="97" t="str">
        <f t="shared" si="23"/>
        <v>r</v>
      </c>
      <c r="E128" s="98">
        <v>0</v>
      </c>
      <c r="F128" s="98">
        <v>0</v>
      </c>
      <c r="G128" s="98">
        <v>0</v>
      </c>
      <c r="H128" s="98">
        <v>0</v>
      </c>
      <c r="I128" s="100">
        <f t="shared" si="18"/>
        <v>0</v>
      </c>
      <c r="J128" s="101"/>
      <c r="K128" s="98">
        <v>0</v>
      </c>
      <c r="L128" s="98">
        <v>0</v>
      </c>
      <c r="M128" s="98">
        <v>0</v>
      </c>
      <c r="N128" s="98">
        <v>0</v>
      </c>
      <c r="O128" s="98">
        <v>0</v>
      </c>
      <c r="P128" s="98">
        <v>0</v>
      </c>
      <c r="Q128" s="98">
        <v>0</v>
      </c>
      <c r="R128" s="98">
        <v>0</v>
      </c>
      <c r="S128" s="100">
        <f t="shared" si="24"/>
        <v>0</v>
      </c>
      <c r="T128" s="102"/>
      <c r="U128" s="98">
        <v>0</v>
      </c>
      <c r="V128" s="98">
        <v>0</v>
      </c>
      <c r="W128" s="98">
        <v>0</v>
      </c>
      <c r="X128" s="98">
        <v>0</v>
      </c>
      <c r="Y128" s="98">
        <v>0</v>
      </c>
      <c r="Z128" s="98">
        <v>0</v>
      </c>
      <c r="AA128" s="98">
        <v>0</v>
      </c>
      <c r="AB128" s="98">
        <v>0</v>
      </c>
      <c r="AC128" s="98">
        <v>0</v>
      </c>
      <c r="AD128" s="98">
        <v>0</v>
      </c>
      <c r="AE128" s="100">
        <f t="shared" si="19"/>
        <v>0</v>
      </c>
      <c r="AF128" s="102"/>
      <c r="AG128" s="98">
        <v>0</v>
      </c>
      <c r="AH128" s="98">
        <v>0</v>
      </c>
      <c r="AI128" s="98">
        <v>0</v>
      </c>
      <c r="AJ128" s="98">
        <v>0</v>
      </c>
      <c r="AK128" s="100">
        <f t="shared" si="20"/>
        <v>0</v>
      </c>
      <c r="AL128" s="102"/>
      <c r="AM128" s="98">
        <v>0</v>
      </c>
      <c r="AN128" s="98">
        <v>0</v>
      </c>
      <c r="AO128" s="98">
        <v>0</v>
      </c>
      <c r="AP128" s="98">
        <v>0</v>
      </c>
      <c r="AQ128" s="98">
        <v>0</v>
      </c>
      <c r="AR128" s="98">
        <v>0</v>
      </c>
      <c r="AS128" s="98">
        <v>0</v>
      </c>
      <c r="AT128" s="98">
        <v>0</v>
      </c>
      <c r="AU128" s="100">
        <f t="shared" si="17"/>
        <v>0</v>
      </c>
      <c r="AV128" s="102"/>
      <c r="AW128" s="104">
        <f t="shared" si="25"/>
        <v>0</v>
      </c>
      <c r="AX128" s="104">
        <f t="shared" si="26"/>
        <v>384.53999999999974</v>
      </c>
      <c r="AY128" s="102"/>
      <c r="AZ128" s="104">
        <f>IF($C128&lt;$C$7,0,MAX(-AX128-SUM(AZ$11:AZ127),0))</f>
        <v>0</v>
      </c>
      <c r="BA128" s="104">
        <f>AX128+SUM(AZ$11:AZ128)</f>
        <v>384.53999999999974</v>
      </c>
      <c r="BB128" s="104">
        <v>0</v>
      </c>
      <c r="BC128" s="104">
        <f t="shared" si="21"/>
        <v>0</v>
      </c>
      <c r="BD128" s="33"/>
    </row>
    <row r="129" spans="2:56" x14ac:dyDescent="0.2">
      <c r="B129" s="19"/>
      <c r="C129" s="105">
        <f t="shared" si="22"/>
        <v>42401</v>
      </c>
      <c r="D129" s="97" t="str">
        <f t="shared" si="23"/>
        <v>r</v>
      </c>
      <c r="E129" s="98">
        <v>0</v>
      </c>
      <c r="F129" s="98">
        <v>0</v>
      </c>
      <c r="G129" s="98">
        <v>0</v>
      </c>
      <c r="H129" s="98">
        <v>0</v>
      </c>
      <c r="I129" s="100">
        <f t="shared" si="18"/>
        <v>0</v>
      </c>
      <c r="J129" s="101"/>
      <c r="K129" s="98">
        <v>0</v>
      </c>
      <c r="L129" s="98">
        <v>0</v>
      </c>
      <c r="M129" s="98">
        <v>0</v>
      </c>
      <c r="N129" s="98">
        <v>0</v>
      </c>
      <c r="O129" s="98">
        <v>0</v>
      </c>
      <c r="P129" s="98">
        <v>0</v>
      </c>
      <c r="Q129" s="98">
        <v>0</v>
      </c>
      <c r="R129" s="98">
        <v>0</v>
      </c>
      <c r="S129" s="100">
        <f t="shared" si="24"/>
        <v>0</v>
      </c>
      <c r="T129" s="102"/>
      <c r="U129" s="98">
        <v>0</v>
      </c>
      <c r="V129" s="98">
        <v>0</v>
      </c>
      <c r="W129" s="98">
        <v>0</v>
      </c>
      <c r="X129" s="98">
        <v>0</v>
      </c>
      <c r="Y129" s="98">
        <v>0</v>
      </c>
      <c r="Z129" s="98">
        <v>0</v>
      </c>
      <c r="AA129" s="98">
        <v>0</v>
      </c>
      <c r="AB129" s="98">
        <v>0</v>
      </c>
      <c r="AC129" s="98">
        <v>0</v>
      </c>
      <c r="AD129" s="98">
        <v>0</v>
      </c>
      <c r="AE129" s="100">
        <f t="shared" si="19"/>
        <v>0</v>
      </c>
      <c r="AF129" s="102"/>
      <c r="AG129" s="98">
        <v>0</v>
      </c>
      <c r="AH129" s="98">
        <v>0</v>
      </c>
      <c r="AI129" s="98">
        <v>0</v>
      </c>
      <c r="AJ129" s="98">
        <v>0</v>
      </c>
      <c r="AK129" s="100">
        <f t="shared" si="20"/>
        <v>0</v>
      </c>
      <c r="AL129" s="102"/>
      <c r="AM129" s="98">
        <v>0</v>
      </c>
      <c r="AN129" s="98">
        <v>0</v>
      </c>
      <c r="AO129" s="98">
        <v>0</v>
      </c>
      <c r="AP129" s="98">
        <v>0</v>
      </c>
      <c r="AQ129" s="98">
        <v>0</v>
      </c>
      <c r="AR129" s="98">
        <v>0</v>
      </c>
      <c r="AS129" s="98">
        <v>0</v>
      </c>
      <c r="AT129" s="98">
        <v>0</v>
      </c>
      <c r="AU129" s="100">
        <f t="shared" si="17"/>
        <v>0</v>
      </c>
      <c r="AV129" s="102"/>
      <c r="AW129" s="104">
        <f t="shared" si="25"/>
        <v>0</v>
      </c>
      <c r="AX129" s="104">
        <f t="shared" si="26"/>
        <v>384.53999999999974</v>
      </c>
      <c r="AY129" s="102"/>
      <c r="AZ129" s="104">
        <f>IF($C129&lt;$C$7,0,MAX(-AX129-SUM(AZ$11:AZ128),0))</f>
        <v>0</v>
      </c>
      <c r="BA129" s="104">
        <f>AX129+SUM(AZ$11:AZ129)</f>
        <v>384.53999999999974</v>
      </c>
      <c r="BB129" s="104">
        <v>0</v>
      </c>
      <c r="BC129" s="104">
        <f t="shared" si="21"/>
        <v>0</v>
      </c>
      <c r="BD129" s="33"/>
    </row>
    <row r="130" spans="2:56" x14ac:dyDescent="0.2">
      <c r="B130" s="19"/>
      <c r="C130" s="105">
        <f t="shared" si="22"/>
        <v>42430</v>
      </c>
      <c r="D130" s="97" t="str">
        <f t="shared" si="23"/>
        <v>r</v>
      </c>
      <c r="E130" s="98">
        <v>0</v>
      </c>
      <c r="F130" s="98">
        <v>0</v>
      </c>
      <c r="G130" s="98">
        <v>0</v>
      </c>
      <c r="H130" s="98">
        <v>0</v>
      </c>
      <c r="I130" s="100">
        <f t="shared" si="18"/>
        <v>0</v>
      </c>
      <c r="J130" s="101"/>
      <c r="K130" s="98">
        <v>0</v>
      </c>
      <c r="L130" s="98">
        <v>0</v>
      </c>
      <c r="M130" s="98">
        <v>0</v>
      </c>
      <c r="N130" s="98">
        <v>0</v>
      </c>
      <c r="O130" s="98">
        <v>0</v>
      </c>
      <c r="P130" s="98">
        <v>0</v>
      </c>
      <c r="Q130" s="98">
        <v>0</v>
      </c>
      <c r="R130" s="98">
        <v>0</v>
      </c>
      <c r="S130" s="100">
        <f t="shared" si="24"/>
        <v>0</v>
      </c>
      <c r="T130" s="102"/>
      <c r="U130" s="98">
        <v>0</v>
      </c>
      <c r="V130" s="98">
        <v>0</v>
      </c>
      <c r="W130" s="98">
        <v>0</v>
      </c>
      <c r="X130" s="98">
        <v>0</v>
      </c>
      <c r="Y130" s="98">
        <v>0</v>
      </c>
      <c r="Z130" s="98">
        <v>0</v>
      </c>
      <c r="AA130" s="98">
        <v>0</v>
      </c>
      <c r="AB130" s="98">
        <v>0</v>
      </c>
      <c r="AC130" s="98">
        <v>0</v>
      </c>
      <c r="AD130" s="98">
        <v>0</v>
      </c>
      <c r="AE130" s="100">
        <f t="shared" si="19"/>
        <v>0</v>
      </c>
      <c r="AF130" s="102"/>
      <c r="AG130" s="98">
        <v>0</v>
      </c>
      <c r="AH130" s="98">
        <v>0</v>
      </c>
      <c r="AI130" s="98">
        <v>0</v>
      </c>
      <c r="AJ130" s="98">
        <v>0</v>
      </c>
      <c r="AK130" s="100">
        <f t="shared" si="20"/>
        <v>0</v>
      </c>
      <c r="AL130" s="102"/>
      <c r="AM130" s="98">
        <v>0</v>
      </c>
      <c r="AN130" s="98">
        <v>0</v>
      </c>
      <c r="AO130" s="98">
        <v>0</v>
      </c>
      <c r="AP130" s="98">
        <v>0</v>
      </c>
      <c r="AQ130" s="98">
        <v>0</v>
      </c>
      <c r="AR130" s="98">
        <v>0</v>
      </c>
      <c r="AS130" s="98">
        <v>0</v>
      </c>
      <c r="AT130" s="98">
        <v>0</v>
      </c>
      <c r="AU130" s="100">
        <f t="shared" si="17"/>
        <v>0</v>
      </c>
      <c r="AV130" s="102"/>
      <c r="AW130" s="104">
        <f t="shared" si="25"/>
        <v>0</v>
      </c>
      <c r="AX130" s="104">
        <f t="shared" si="26"/>
        <v>384.53999999999974</v>
      </c>
      <c r="AY130" s="102"/>
      <c r="AZ130" s="104">
        <f>IF($C130&lt;$C$7,0,MAX(-AX130-SUM(AZ$11:AZ129),0))</f>
        <v>0</v>
      </c>
      <c r="BA130" s="104">
        <f>AX130+SUM(AZ$11:AZ130)</f>
        <v>384.53999999999974</v>
      </c>
      <c r="BB130" s="104">
        <v>0</v>
      </c>
      <c r="BC130" s="104">
        <f t="shared" si="21"/>
        <v>0</v>
      </c>
      <c r="BD130" s="33"/>
    </row>
    <row r="131" spans="2:56" x14ac:dyDescent="0.2">
      <c r="B131" s="19"/>
      <c r="C131" s="105">
        <f t="shared" si="22"/>
        <v>42461</v>
      </c>
      <c r="D131" s="97" t="str">
        <f t="shared" si="23"/>
        <v>r</v>
      </c>
      <c r="E131" s="98">
        <v>0</v>
      </c>
      <c r="F131" s="98">
        <v>0</v>
      </c>
      <c r="G131" s="98">
        <v>0</v>
      </c>
      <c r="H131" s="98">
        <v>0</v>
      </c>
      <c r="I131" s="100">
        <f t="shared" si="18"/>
        <v>0</v>
      </c>
      <c r="J131" s="101"/>
      <c r="K131" s="98">
        <v>0</v>
      </c>
      <c r="L131" s="98">
        <v>0</v>
      </c>
      <c r="M131" s="98">
        <v>0</v>
      </c>
      <c r="N131" s="98">
        <v>0</v>
      </c>
      <c r="O131" s="98">
        <v>0</v>
      </c>
      <c r="P131" s="98">
        <v>0</v>
      </c>
      <c r="Q131" s="98">
        <v>0</v>
      </c>
      <c r="R131" s="98">
        <v>0</v>
      </c>
      <c r="S131" s="100">
        <f t="shared" si="24"/>
        <v>0</v>
      </c>
      <c r="T131" s="102"/>
      <c r="U131" s="98">
        <v>64.13</v>
      </c>
      <c r="V131" s="98">
        <v>0</v>
      </c>
      <c r="W131" s="98">
        <v>0</v>
      </c>
      <c r="X131" s="98">
        <v>0</v>
      </c>
      <c r="Y131" s="98">
        <v>0</v>
      </c>
      <c r="Z131" s="98">
        <v>0</v>
      </c>
      <c r="AA131" s="98">
        <v>0</v>
      </c>
      <c r="AB131" s="98">
        <v>0</v>
      </c>
      <c r="AC131" s="98">
        <v>0</v>
      </c>
      <c r="AD131" s="98">
        <v>0</v>
      </c>
      <c r="AE131" s="100">
        <f t="shared" si="19"/>
        <v>64.13</v>
      </c>
      <c r="AF131" s="102"/>
      <c r="AG131" s="98">
        <v>0</v>
      </c>
      <c r="AH131" s="98">
        <v>0</v>
      </c>
      <c r="AI131" s="98">
        <v>0</v>
      </c>
      <c r="AJ131" s="98">
        <v>0</v>
      </c>
      <c r="AK131" s="100">
        <f t="shared" si="20"/>
        <v>0</v>
      </c>
      <c r="AL131" s="102"/>
      <c r="AM131" s="98">
        <v>0</v>
      </c>
      <c r="AN131" s="98">
        <v>0</v>
      </c>
      <c r="AO131" s="98">
        <v>0</v>
      </c>
      <c r="AP131" s="98">
        <v>0</v>
      </c>
      <c r="AQ131" s="98">
        <v>0</v>
      </c>
      <c r="AR131" s="98">
        <v>0</v>
      </c>
      <c r="AS131" s="98">
        <v>0</v>
      </c>
      <c r="AT131" s="98">
        <v>0</v>
      </c>
      <c r="AU131" s="100">
        <f t="shared" si="17"/>
        <v>0</v>
      </c>
      <c r="AV131" s="102"/>
      <c r="AW131" s="104">
        <f t="shared" si="25"/>
        <v>-64.13</v>
      </c>
      <c r="AX131" s="104">
        <f t="shared" si="26"/>
        <v>320.40999999999974</v>
      </c>
      <c r="AY131" s="102"/>
      <c r="AZ131" s="104">
        <f>IF($C131&lt;$C$7,0,MAX(-AX131-SUM(AZ$11:AZ130),0))</f>
        <v>0</v>
      </c>
      <c r="BA131" s="104">
        <f>AX131+SUM(AZ$11:AZ131)</f>
        <v>320.40999999999974</v>
      </c>
      <c r="BB131" s="104">
        <v>0</v>
      </c>
      <c r="BC131" s="104">
        <f t="shared" si="21"/>
        <v>0</v>
      </c>
      <c r="BD131" s="33"/>
    </row>
    <row r="132" spans="2:56" x14ac:dyDescent="0.2">
      <c r="B132" s="19"/>
      <c r="C132" s="105">
        <f t="shared" si="22"/>
        <v>42491</v>
      </c>
      <c r="D132" s="97" t="str">
        <f t="shared" si="23"/>
        <v>r</v>
      </c>
      <c r="E132" s="98">
        <v>0</v>
      </c>
      <c r="F132" s="98">
        <v>0</v>
      </c>
      <c r="G132" s="98">
        <v>0</v>
      </c>
      <c r="H132" s="98">
        <v>0</v>
      </c>
      <c r="I132" s="100">
        <f t="shared" si="18"/>
        <v>0</v>
      </c>
      <c r="J132" s="101"/>
      <c r="K132" s="98">
        <v>0</v>
      </c>
      <c r="L132" s="98">
        <v>0</v>
      </c>
      <c r="M132" s="98">
        <v>0</v>
      </c>
      <c r="N132" s="98">
        <v>0</v>
      </c>
      <c r="O132" s="98">
        <v>0</v>
      </c>
      <c r="P132" s="98">
        <v>0</v>
      </c>
      <c r="Q132" s="98">
        <v>0</v>
      </c>
      <c r="R132" s="98">
        <v>0</v>
      </c>
      <c r="S132" s="100">
        <f t="shared" si="24"/>
        <v>0</v>
      </c>
      <c r="T132" s="102"/>
      <c r="U132" s="98">
        <v>0</v>
      </c>
      <c r="V132" s="98">
        <v>0</v>
      </c>
      <c r="W132" s="98">
        <v>0</v>
      </c>
      <c r="X132" s="98">
        <v>0</v>
      </c>
      <c r="Y132" s="98">
        <v>0</v>
      </c>
      <c r="Z132" s="98">
        <v>0</v>
      </c>
      <c r="AA132" s="98">
        <v>0</v>
      </c>
      <c r="AB132" s="98">
        <v>0</v>
      </c>
      <c r="AC132" s="98">
        <v>0</v>
      </c>
      <c r="AD132" s="98">
        <v>2.5</v>
      </c>
      <c r="AE132" s="100">
        <f t="shared" si="19"/>
        <v>2.5</v>
      </c>
      <c r="AF132" s="102"/>
      <c r="AG132" s="98">
        <v>0</v>
      </c>
      <c r="AH132" s="98">
        <v>0</v>
      </c>
      <c r="AI132" s="98">
        <v>0</v>
      </c>
      <c r="AJ132" s="98">
        <v>0</v>
      </c>
      <c r="AK132" s="100">
        <f>SUM(AG132:AJ132)</f>
        <v>0</v>
      </c>
      <c r="AL132" s="102"/>
      <c r="AM132" s="98">
        <v>0</v>
      </c>
      <c r="AN132" s="98">
        <v>0</v>
      </c>
      <c r="AO132" s="98">
        <v>0</v>
      </c>
      <c r="AP132" s="98">
        <v>0</v>
      </c>
      <c r="AQ132" s="98">
        <v>0</v>
      </c>
      <c r="AR132" s="98">
        <v>0</v>
      </c>
      <c r="AS132" s="98">
        <v>0</v>
      </c>
      <c r="AT132" s="98">
        <v>0</v>
      </c>
      <c r="AU132" s="100">
        <f t="shared" si="17"/>
        <v>0</v>
      </c>
      <c r="AV132" s="102"/>
      <c r="AW132" s="104">
        <f t="shared" si="25"/>
        <v>-2.5</v>
      </c>
      <c r="AX132" s="104">
        <f t="shared" si="26"/>
        <v>317.90999999999974</v>
      </c>
      <c r="AY132" s="102"/>
      <c r="AZ132" s="104">
        <f>IF($C132&lt;$C$7,0,MAX(-AX132-SUM(AZ$11:AZ131),0))</f>
        <v>0</v>
      </c>
      <c r="BA132" s="104">
        <f>AX132+SUM(AZ$11:AZ132)</f>
        <v>317.90999999999974</v>
      </c>
      <c r="BB132" s="104">
        <v>0</v>
      </c>
      <c r="BC132" s="104">
        <f t="shared" si="21"/>
        <v>0</v>
      </c>
      <c r="BD132" s="33"/>
    </row>
    <row r="133" spans="2:56" x14ac:dyDescent="0.2">
      <c r="B133" s="19"/>
      <c r="C133" s="105">
        <f t="shared" si="22"/>
        <v>42522</v>
      </c>
      <c r="D133" s="97" t="str">
        <f t="shared" si="23"/>
        <v>r</v>
      </c>
      <c r="E133" s="98">
        <v>0</v>
      </c>
      <c r="F133" s="98">
        <v>0</v>
      </c>
      <c r="G133" s="98">
        <v>0</v>
      </c>
      <c r="H133" s="98">
        <v>0</v>
      </c>
      <c r="I133" s="100">
        <f t="shared" si="18"/>
        <v>0</v>
      </c>
      <c r="J133" s="101"/>
      <c r="K133" s="98">
        <v>0</v>
      </c>
      <c r="L133" s="98">
        <v>0</v>
      </c>
      <c r="M133" s="98">
        <v>0</v>
      </c>
      <c r="N133" s="98">
        <v>0</v>
      </c>
      <c r="O133" s="98">
        <v>0</v>
      </c>
      <c r="P133" s="98">
        <v>0</v>
      </c>
      <c r="Q133" s="98">
        <v>0</v>
      </c>
      <c r="R133" s="98">
        <v>0</v>
      </c>
      <c r="S133" s="100">
        <f t="shared" si="24"/>
        <v>0</v>
      </c>
      <c r="T133" s="102"/>
      <c r="U133" s="98">
        <v>450.36</v>
      </c>
      <c r="V133" s="98">
        <v>0</v>
      </c>
      <c r="W133" s="98">
        <v>0</v>
      </c>
      <c r="X133" s="98">
        <v>0</v>
      </c>
      <c r="Y133" s="98">
        <v>0</v>
      </c>
      <c r="Z133" s="98">
        <v>0</v>
      </c>
      <c r="AA133" s="98">
        <v>0</v>
      </c>
      <c r="AB133" s="98">
        <v>0</v>
      </c>
      <c r="AC133" s="98">
        <v>0</v>
      </c>
      <c r="AD133" s="98">
        <v>5</v>
      </c>
      <c r="AE133" s="100">
        <f t="shared" si="19"/>
        <v>455.36</v>
      </c>
      <c r="AF133" s="102"/>
      <c r="AG133" s="98">
        <v>0</v>
      </c>
      <c r="AH133" s="98">
        <v>0</v>
      </c>
      <c r="AI133" s="98">
        <v>0</v>
      </c>
      <c r="AJ133" s="98">
        <v>0</v>
      </c>
      <c r="AK133" s="100">
        <f t="shared" si="20"/>
        <v>0</v>
      </c>
      <c r="AL133" s="102"/>
      <c r="AM133" s="98">
        <v>1000</v>
      </c>
      <c r="AN133" s="98">
        <v>0</v>
      </c>
      <c r="AO133" s="98">
        <v>0</v>
      </c>
      <c r="AP133" s="98">
        <v>0</v>
      </c>
      <c r="AQ133" s="98">
        <v>0</v>
      </c>
      <c r="AR133" s="98">
        <v>0</v>
      </c>
      <c r="AS133" s="98">
        <v>0</v>
      </c>
      <c r="AT133" s="98">
        <v>0</v>
      </c>
      <c r="AU133" s="100">
        <f t="shared" si="17"/>
        <v>1000</v>
      </c>
      <c r="AV133" s="102"/>
      <c r="AW133" s="104">
        <f t="shared" si="25"/>
        <v>544.64</v>
      </c>
      <c r="AX133" s="104">
        <f t="shared" si="26"/>
        <v>862.54999999999973</v>
      </c>
      <c r="AY133" s="102"/>
      <c r="AZ133" s="104">
        <f>IF($C133&lt;$C$7,0,MAX(-AX133-SUM(AZ$11:AZ132),0))</f>
        <v>0</v>
      </c>
      <c r="BA133" s="104">
        <f>AX133+SUM(AZ$11:AZ133)</f>
        <v>862.54999999999973</v>
      </c>
      <c r="BB133" s="104">
        <v>0</v>
      </c>
      <c r="BC133" s="104">
        <f t="shared" si="21"/>
        <v>0</v>
      </c>
      <c r="BD133" s="33"/>
    </row>
    <row r="134" spans="2:56" ht="15" customHeight="1" x14ac:dyDescent="0.2">
      <c r="B134" s="19"/>
      <c r="C134" s="105">
        <f t="shared" si="22"/>
        <v>42552</v>
      </c>
      <c r="D134" s="97" t="str">
        <f t="shared" si="23"/>
        <v>r</v>
      </c>
      <c r="E134" s="98">
        <v>0</v>
      </c>
      <c r="F134" s="98">
        <v>0</v>
      </c>
      <c r="G134" s="98">
        <v>0</v>
      </c>
      <c r="H134" s="98">
        <v>0</v>
      </c>
      <c r="I134" s="100">
        <f t="shared" si="18"/>
        <v>0</v>
      </c>
      <c r="J134" s="101"/>
      <c r="K134" s="98">
        <v>0</v>
      </c>
      <c r="L134" s="98">
        <v>0</v>
      </c>
      <c r="M134" s="98">
        <v>0</v>
      </c>
      <c r="N134" s="98">
        <v>0</v>
      </c>
      <c r="O134" s="98">
        <v>0</v>
      </c>
      <c r="P134" s="98">
        <v>0</v>
      </c>
      <c r="Q134" s="98">
        <v>0</v>
      </c>
      <c r="R134" s="98">
        <v>0</v>
      </c>
      <c r="S134" s="100">
        <f t="shared" si="24"/>
        <v>0</v>
      </c>
      <c r="T134" s="102"/>
      <c r="U134" s="98">
        <v>0</v>
      </c>
      <c r="V134" s="98">
        <v>0</v>
      </c>
      <c r="W134" s="98">
        <v>0</v>
      </c>
      <c r="X134" s="98">
        <v>0</v>
      </c>
      <c r="Y134" s="98">
        <v>0</v>
      </c>
      <c r="Z134" s="98">
        <v>0</v>
      </c>
      <c r="AA134" s="98">
        <v>143.44</v>
      </c>
      <c r="AB134" s="98">
        <v>0</v>
      </c>
      <c r="AC134" s="98">
        <v>0</v>
      </c>
      <c r="AD134" s="98">
        <v>0</v>
      </c>
      <c r="AE134" s="100">
        <f t="shared" si="19"/>
        <v>143.44</v>
      </c>
      <c r="AF134" s="102"/>
      <c r="AG134" s="98">
        <v>0</v>
      </c>
      <c r="AH134" s="98">
        <v>0</v>
      </c>
      <c r="AI134" s="98">
        <v>0</v>
      </c>
      <c r="AJ134" s="98">
        <v>0</v>
      </c>
      <c r="AK134" s="100">
        <f t="shared" si="20"/>
        <v>0</v>
      </c>
      <c r="AL134" s="102"/>
      <c r="AM134" s="98">
        <v>0</v>
      </c>
      <c r="AN134" s="98">
        <v>0</v>
      </c>
      <c r="AO134" s="98">
        <v>0</v>
      </c>
      <c r="AP134" s="98">
        <v>0</v>
      </c>
      <c r="AQ134" s="98">
        <v>0</v>
      </c>
      <c r="AR134" s="98">
        <v>0</v>
      </c>
      <c r="AS134" s="98">
        <v>0</v>
      </c>
      <c r="AT134" s="98">
        <v>0</v>
      </c>
      <c r="AU134" s="100">
        <f t="shared" si="17"/>
        <v>0</v>
      </c>
      <c r="AV134" s="102"/>
      <c r="AW134" s="104">
        <f t="shared" si="25"/>
        <v>-143.44</v>
      </c>
      <c r="AX134" s="104">
        <f t="shared" si="26"/>
        <v>719.10999999999967</v>
      </c>
      <c r="AY134" s="102"/>
      <c r="AZ134" s="104">
        <f>IF($C134&lt;$C$7,0,MAX(-AX134-SUM(AZ$11:AZ133),0))</f>
        <v>0</v>
      </c>
      <c r="BA134" s="104">
        <f>AX134+SUM(AZ$11:AZ134)</f>
        <v>719.10999999999967</v>
      </c>
      <c r="BB134" s="104">
        <v>0</v>
      </c>
      <c r="BC134" s="104">
        <f t="shared" si="21"/>
        <v>0</v>
      </c>
      <c r="BD134" s="33"/>
    </row>
    <row r="135" spans="2:56" x14ac:dyDescent="0.2">
      <c r="B135" s="19"/>
      <c r="C135" s="105">
        <f t="shared" si="22"/>
        <v>42583</v>
      </c>
      <c r="D135" s="97" t="str">
        <f t="shared" si="23"/>
        <v>r</v>
      </c>
      <c r="E135" s="98">
        <v>0</v>
      </c>
      <c r="F135" s="98">
        <v>0</v>
      </c>
      <c r="G135" s="98">
        <v>0</v>
      </c>
      <c r="H135" s="98">
        <v>0</v>
      </c>
      <c r="I135" s="100">
        <f t="shared" si="18"/>
        <v>0</v>
      </c>
      <c r="J135" s="101"/>
      <c r="K135" s="98">
        <v>0</v>
      </c>
      <c r="L135" s="98">
        <v>0</v>
      </c>
      <c r="M135" s="98">
        <v>0</v>
      </c>
      <c r="N135" s="98">
        <v>0</v>
      </c>
      <c r="O135" s="98">
        <v>0</v>
      </c>
      <c r="P135" s="98">
        <v>0</v>
      </c>
      <c r="Q135" s="98">
        <v>0</v>
      </c>
      <c r="R135" s="98">
        <v>0</v>
      </c>
      <c r="S135" s="100">
        <f t="shared" si="24"/>
        <v>0</v>
      </c>
      <c r="T135" s="102"/>
      <c r="U135" s="98">
        <v>0</v>
      </c>
      <c r="V135" s="98">
        <v>0</v>
      </c>
      <c r="W135" s="98">
        <v>0</v>
      </c>
      <c r="X135" s="98">
        <v>0</v>
      </c>
      <c r="Y135" s="98">
        <v>0</v>
      </c>
      <c r="Z135" s="98">
        <v>0</v>
      </c>
      <c r="AA135" s="98">
        <v>0</v>
      </c>
      <c r="AB135" s="98">
        <v>0</v>
      </c>
      <c r="AC135" s="98">
        <v>0</v>
      </c>
      <c r="AD135" s="98">
        <v>0</v>
      </c>
      <c r="AE135" s="100">
        <f t="shared" si="19"/>
        <v>0</v>
      </c>
      <c r="AF135" s="102"/>
      <c r="AG135" s="98">
        <v>0</v>
      </c>
      <c r="AH135" s="98">
        <v>0</v>
      </c>
      <c r="AI135" s="98">
        <v>0</v>
      </c>
      <c r="AJ135" s="98">
        <v>0</v>
      </c>
      <c r="AK135" s="100">
        <f t="shared" si="20"/>
        <v>0</v>
      </c>
      <c r="AL135" s="102"/>
      <c r="AM135" s="98">
        <v>0</v>
      </c>
      <c r="AN135" s="98">
        <v>0</v>
      </c>
      <c r="AO135" s="98">
        <v>0</v>
      </c>
      <c r="AP135" s="98">
        <v>0</v>
      </c>
      <c r="AQ135" s="98">
        <v>0</v>
      </c>
      <c r="AR135" s="98">
        <v>0</v>
      </c>
      <c r="AS135" s="98">
        <v>0</v>
      </c>
      <c r="AT135" s="98">
        <v>0</v>
      </c>
      <c r="AU135" s="100">
        <f t="shared" si="17"/>
        <v>0</v>
      </c>
      <c r="AV135" s="102"/>
      <c r="AW135" s="104">
        <f t="shared" si="25"/>
        <v>0</v>
      </c>
      <c r="AX135" s="104">
        <f t="shared" si="26"/>
        <v>719.10999999999967</v>
      </c>
      <c r="AY135" s="102"/>
      <c r="AZ135" s="104">
        <f>IF($C135&lt;$C$7,0,MAX(-AX135-SUM(AZ$11:AZ134),0))</f>
        <v>0</v>
      </c>
      <c r="BA135" s="104">
        <f>AX135+SUM(AZ$11:AZ135)</f>
        <v>719.10999999999967</v>
      </c>
      <c r="BB135" s="104">
        <v>0</v>
      </c>
      <c r="BC135" s="104">
        <f t="shared" si="21"/>
        <v>0</v>
      </c>
      <c r="BD135" s="33"/>
    </row>
    <row r="136" spans="2:56" x14ac:dyDescent="0.2">
      <c r="B136" s="19"/>
      <c r="C136" s="105">
        <f t="shared" si="22"/>
        <v>42614</v>
      </c>
      <c r="D136" s="97" t="str">
        <f t="shared" si="23"/>
        <v>r</v>
      </c>
      <c r="E136" s="98">
        <v>0</v>
      </c>
      <c r="F136" s="98">
        <v>0</v>
      </c>
      <c r="G136" s="98">
        <v>0</v>
      </c>
      <c r="H136" s="98">
        <v>0</v>
      </c>
      <c r="I136" s="100">
        <f t="shared" si="18"/>
        <v>0</v>
      </c>
      <c r="J136" s="101"/>
      <c r="K136" s="98">
        <v>0</v>
      </c>
      <c r="L136" s="98">
        <v>0</v>
      </c>
      <c r="M136" s="98">
        <v>0</v>
      </c>
      <c r="N136" s="98">
        <v>0</v>
      </c>
      <c r="O136" s="98">
        <v>0</v>
      </c>
      <c r="P136" s="98">
        <v>0</v>
      </c>
      <c r="Q136" s="98">
        <v>0</v>
      </c>
      <c r="R136" s="98">
        <v>0</v>
      </c>
      <c r="S136" s="100">
        <f t="shared" si="24"/>
        <v>0</v>
      </c>
      <c r="T136" s="102"/>
      <c r="U136" s="98">
        <v>0</v>
      </c>
      <c r="V136" s="98">
        <v>0</v>
      </c>
      <c r="W136" s="98">
        <v>0</v>
      </c>
      <c r="X136" s="98">
        <v>0</v>
      </c>
      <c r="Y136" s="98">
        <v>0</v>
      </c>
      <c r="Z136" s="98">
        <v>0</v>
      </c>
      <c r="AA136" s="98">
        <v>0</v>
      </c>
      <c r="AB136" s="98">
        <v>0</v>
      </c>
      <c r="AC136" s="98">
        <v>0</v>
      </c>
      <c r="AD136" s="98">
        <v>0</v>
      </c>
      <c r="AE136" s="100">
        <f t="shared" si="19"/>
        <v>0</v>
      </c>
      <c r="AF136" s="102"/>
      <c r="AG136" s="98">
        <v>0</v>
      </c>
      <c r="AH136" s="98">
        <v>0</v>
      </c>
      <c r="AI136" s="98">
        <v>0</v>
      </c>
      <c r="AJ136" s="98">
        <v>0</v>
      </c>
      <c r="AK136" s="100">
        <f t="shared" si="20"/>
        <v>0</v>
      </c>
      <c r="AL136" s="102"/>
      <c r="AM136" s="98">
        <v>0</v>
      </c>
      <c r="AN136" s="98">
        <v>0</v>
      </c>
      <c r="AO136" s="98">
        <v>0</v>
      </c>
      <c r="AP136" s="98">
        <v>0</v>
      </c>
      <c r="AQ136" s="98">
        <v>0</v>
      </c>
      <c r="AR136" s="98">
        <v>0</v>
      </c>
      <c r="AS136" s="98">
        <v>0</v>
      </c>
      <c r="AT136" s="98">
        <v>0</v>
      </c>
      <c r="AU136" s="100">
        <f t="shared" si="17"/>
        <v>0</v>
      </c>
      <c r="AV136" s="102"/>
      <c r="AW136" s="104">
        <f t="shared" si="25"/>
        <v>0</v>
      </c>
      <c r="AX136" s="104">
        <f t="shared" si="26"/>
        <v>719.10999999999967</v>
      </c>
      <c r="AY136" s="102"/>
      <c r="AZ136" s="104">
        <f>IF($C136&lt;$C$7,0,MAX(-AX136-SUM(AZ$11:AZ135),0))</f>
        <v>0</v>
      </c>
      <c r="BA136" s="104">
        <f>AX136+SUM(AZ$11:AZ136)</f>
        <v>719.10999999999967</v>
      </c>
      <c r="BB136" s="104">
        <v>0</v>
      </c>
      <c r="BC136" s="104">
        <f t="shared" si="21"/>
        <v>0</v>
      </c>
      <c r="BD136" s="33"/>
    </row>
    <row r="137" spans="2:56" x14ac:dyDescent="0.2">
      <c r="B137" s="19"/>
      <c r="C137" s="105">
        <f t="shared" si="22"/>
        <v>42644</v>
      </c>
      <c r="D137" s="97" t="str">
        <f t="shared" si="23"/>
        <v>r</v>
      </c>
      <c r="E137" s="98">
        <v>0</v>
      </c>
      <c r="F137" s="98">
        <v>0</v>
      </c>
      <c r="G137" s="98">
        <v>0</v>
      </c>
      <c r="H137" s="98">
        <v>0</v>
      </c>
      <c r="I137" s="100">
        <f t="shared" si="18"/>
        <v>0</v>
      </c>
      <c r="J137" s="101"/>
      <c r="K137" s="98">
        <v>0</v>
      </c>
      <c r="L137" s="98">
        <v>0</v>
      </c>
      <c r="M137" s="98">
        <v>0</v>
      </c>
      <c r="N137" s="98">
        <v>0</v>
      </c>
      <c r="O137" s="98">
        <v>0</v>
      </c>
      <c r="P137" s="98">
        <v>0</v>
      </c>
      <c r="Q137" s="98">
        <v>0</v>
      </c>
      <c r="R137" s="98">
        <v>0</v>
      </c>
      <c r="S137" s="100">
        <f t="shared" si="24"/>
        <v>0</v>
      </c>
      <c r="T137" s="102"/>
      <c r="U137" s="98">
        <v>0</v>
      </c>
      <c r="V137" s="98">
        <v>0</v>
      </c>
      <c r="W137" s="98">
        <v>0</v>
      </c>
      <c r="X137" s="98">
        <v>0</v>
      </c>
      <c r="Y137" s="98">
        <v>0</v>
      </c>
      <c r="Z137" s="98">
        <v>0</v>
      </c>
      <c r="AA137" s="98">
        <v>0</v>
      </c>
      <c r="AB137" s="98">
        <v>0</v>
      </c>
      <c r="AC137" s="98">
        <v>0</v>
      </c>
      <c r="AD137" s="98">
        <v>0</v>
      </c>
      <c r="AE137" s="100">
        <f t="shared" si="19"/>
        <v>0</v>
      </c>
      <c r="AF137" s="102"/>
      <c r="AG137" s="98">
        <v>0</v>
      </c>
      <c r="AH137" s="98">
        <v>0</v>
      </c>
      <c r="AI137" s="98">
        <v>0</v>
      </c>
      <c r="AJ137" s="98">
        <v>0</v>
      </c>
      <c r="AK137" s="100">
        <f t="shared" si="20"/>
        <v>0</v>
      </c>
      <c r="AL137" s="102"/>
      <c r="AM137" s="98">
        <v>0</v>
      </c>
      <c r="AN137" s="98">
        <v>0</v>
      </c>
      <c r="AO137" s="98">
        <v>0</v>
      </c>
      <c r="AP137" s="98">
        <v>0</v>
      </c>
      <c r="AQ137" s="98">
        <v>0</v>
      </c>
      <c r="AR137" s="98">
        <v>0</v>
      </c>
      <c r="AS137" s="98">
        <v>0</v>
      </c>
      <c r="AT137" s="98">
        <v>0</v>
      </c>
      <c r="AU137" s="100">
        <f t="shared" si="17"/>
        <v>0</v>
      </c>
      <c r="AV137" s="102"/>
      <c r="AW137" s="104">
        <f t="shared" si="25"/>
        <v>0</v>
      </c>
      <c r="AX137" s="104">
        <f t="shared" si="26"/>
        <v>719.10999999999967</v>
      </c>
      <c r="AY137" s="102"/>
      <c r="AZ137" s="104">
        <f>IF($C137&lt;$C$7,0,MAX(-AX137-SUM(AZ$11:AZ136),0))</f>
        <v>0</v>
      </c>
      <c r="BA137" s="104">
        <f>AX137+SUM(AZ$11:AZ137)</f>
        <v>719.10999999999967</v>
      </c>
      <c r="BB137" s="104">
        <v>0</v>
      </c>
      <c r="BC137" s="104">
        <f t="shared" si="21"/>
        <v>0</v>
      </c>
      <c r="BD137" s="33"/>
    </row>
    <row r="138" spans="2:56" x14ac:dyDescent="0.2">
      <c r="B138" s="19"/>
      <c r="C138" s="105">
        <f t="shared" si="22"/>
        <v>42675</v>
      </c>
      <c r="D138" s="97" t="str">
        <f t="shared" si="23"/>
        <v>r</v>
      </c>
      <c r="E138" s="98">
        <v>0</v>
      </c>
      <c r="F138" s="98">
        <v>0</v>
      </c>
      <c r="G138" s="98">
        <v>0</v>
      </c>
      <c r="H138" s="98">
        <v>0</v>
      </c>
      <c r="I138" s="100">
        <f t="shared" si="18"/>
        <v>0</v>
      </c>
      <c r="J138" s="101"/>
      <c r="K138" s="98">
        <v>0</v>
      </c>
      <c r="L138" s="98">
        <v>0</v>
      </c>
      <c r="M138" s="98">
        <v>0</v>
      </c>
      <c r="N138" s="98">
        <v>0</v>
      </c>
      <c r="O138" s="98">
        <v>0</v>
      </c>
      <c r="P138" s="98">
        <v>0</v>
      </c>
      <c r="Q138" s="98">
        <v>0</v>
      </c>
      <c r="R138" s="98">
        <v>0</v>
      </c>
      <c r="S138" s="100">
        <f t="shared" si="24"/>
        <v>0</v>
      </c>
      <c r="T138" s="102"/>
      <c r="U138" s="98">
        <v>0</v>
      </c>
      <c r="V138" s="98">
        <v>0</v>
      </c>
      <c r="W138" s="98">
        <v>0</v>
      </c>
      <c r="X138" s="98">
        <v>0</v>
      </c>
      <c r="Y138" s="98">
        <v>0</v>
      </c>
      <c r="Z138" s="98">
        <v>0</v>
      </c>
      <c r="AA138" s="98">
        <v>0</v>
      </c>
      <c r="AB138" s="98">
        <v>0</v>
      </c>
      <c r="AC138" s="98">
        <v>0</v>
      </c>
      <c r="AD138" s="98">
        <v>0</v>
      </c>
      <c r="AE138" s="100">
        <f t="shared" si="19"/>
        <v>0</v>
      </c>
      <c r="AF138" s="102"/>
      <c r="AG138" s="98">
        <v>0</v>
      </c>
      <c r="AH138" s="98">
        <v>0</v>
      </c>
      <c r="AI138" s="98">
        <v>0</v>
      </c>
      <c r="AJ138" s="98">
        <v>0</v>
      </c>
      <c r="AK138" s="100">
        <f t="shared" si="20"/>
        <v>0</v>
      </c>
      <c r="AL138" s="102"/>
      <c r="AM138" s="98">
        <v>0</v>
      </c>
      <c r="AN138" s="98">
        <v>0</v>
      </c>
      <c r="AO138" s="98">
        <v>0</v>
      </c>
      <c r="AP138" s="98">
        <v>0</v>
      </c>
      <c r="AQ138" s="98">
        <v>0</v>
      </c>
      <c r="AR138" s="98">
        <v>0</v>
      </c>
      <c r="AS138" s="98">
        <v>0</v>
      </c>
      <c r="AT138" s="98">
        <v>0</v>
      </c>
      <c r="AU138" s="100">
        <f t="shared" si="17"/>
        <v>0</v>
      </c>
      <c r="AV138" s="102"/>
      <c r="AW138" s="104">
        <f t="shared" si="25"/>
        <v>0</v>
      </c>
      <c r="AX138" s="104">
        <f t="shared" si="26"/>
        <v>719.10999999999967</v>
      </c>
      <c r="AY138" s="102"/>
      <c r="AZ138" s="104">
        <f>IF($C138&lt;$C$7,0,MAX(-AX138-SUM(AZ$11:AZ137),0))</f>
        <v>0</v>
      </c>
      <c r="BA138" s="104">
        <f>AX138+SUM(AZ$11:AZ138)</f>
        <v>719.10999999999967</v>
      </c>
      <c r="BB138" s="104">
        <v>0</v>
      </c>
      <c r="BC138" s="104">
        <f t="shared" si="21"/>
        <v>0</v>
      </c>
      <c r="BD138" s="33"/>
    </row>
    <row r="139" spans="2:56" x14ac:dyDescent="0.2">
      <c r="B139" s="19"/>
      <c r="C139" s="105">
        <f t="shared" si="22"/>
        <v>42705</v>
      </c>
      <c r="D139" s="97" t="str">
        <f t="shared" si="23"/>
        <v>r</v>
      </c>
      <c r="E139" s="98">
        <v>0</v>
      </c>
      <c r="F139" s="98">
        <v>0</v>
      </c>
      <c r="G139" s="98">
        <v>0</v>
      </c>
      <c r="H139" s="98">
        <v>0</v>
      </c>
      <c r="I139" s="100">
        <f t="shared" si="18"/>
        <v>0</v>
      </c>
      <c r="J139" s="101"/>
      <c r="K139" s="98">
        <v>0</v>
      </c>
      <c r="L139" s="98">
        <v>0</v>
      </c>
      <c r="M139" s="98">
        <v>0</v>
      </c>
      <c r="N139" s="98">
        <v>0</v>
      </c>
      <c r="O139" s="98">
        <v>0</v>
      </c>
      <c r="P139" s="98">
        <v>0</v>
      </c>
      <c r="Q139" s="98">
        <v>0</v>
      </c>
      <c r="R139" s="98">
        <v>0</v>
      </c>
      <c r="S139" s="100">
        <f t="shared" si="24"/>
        <v>0</v>
      </c>
      <c r="T139" s="102"/>
      <c r="U139" s="98">
        <v>0</v>
      </c>
      <c r="V139" s="98">
        <v>0</v>
      </c>
      <c r="W139" s="98">
        <v>0</v>
      </c>
      <c r="X139" s="98">
        <v>0</v>
      </c>
      <c r="Y139" s="98">
        <v>0</v>
      </c>
      <c r="Z139" s="98">
        <v>0</v>
      </c>
      <c r="AA139" s="98">
        <v>0</v>
      </c>
      <c r="AB139" s="98">
        <v>0</v>
      </c>
      <c r="AC139" s="98">
        <v>0</v>
      </c>
      <c r="AD139" s="98">
        <v>0</v>
      </c>
      <c r="AE139" s="100">
        <f t="shared" si="19"/>
        <v>0</v>
      </c>
      <c r="AF139" s="102"/>
      <c r="AG139" s="98">
        <v>0</v>
      </c>
      <c r="AH139" s="98">
        <v>0</v>
      </c>
      <c r="AI139" s="98">
        <v>0</v>
      </c>
      <c r="AJ139" s="98">
        <v>0</v>
      </c>
      <c r="AK139" s="100">
        <f t="shared" si="20"/>
        <v>0</v>
      </c>
      <c r="AL139" s="102"/>
      <c r="AM139" s="98">
        <v>0</v>
      </c>
      <c r="AN139" s="98">
        <v>0</v>
      </c>
      <c r="AO139" s="98">
        <v>0</v>
      </c>
      <c r="AP139" s="98">
        <v>0</v>
      </c>
      <c r="AQ139" s="98">
        <v>0</v>
      </c>
      <c r="AR139" s="98">
        <v>0</v>
      </c>
      <c r="AS139" s="98">
        <v>0</v>
      </c>
      <c r="AT139" s="98">
        <v>0</v>
      </c>
      <c r="AU139" s="100">
        <f t="shared" ref="AU139:AU202" si="27">SUM(AM139:AT139)</f>
        <v>0</v>
      </c>
      <c r="AV139" s="102"/>
      <c r="AW139" s="104">
        <f t="shared" si="25"/>
        <v>0</v>
      </c>
      <c r="AX139" s="104">
        <f t="shared" si="26"/>
        <v>719.10999999999967</v>
      </c>
      <c r="AY139" s="102"/>
      <c r="AZ139" s="104">
        <f>IF($C139&lt;$C$7,0,MAX(-AX139-SUM(AZ$11:AZ138),0))</f>
        <v>0</v>
      </c>
      <c r="BA139" s="104">
        <f>AX139+SUM(AZ$11:AZ139)</f>
        <v>719.10999999999967</v>
      </c>
      <c r="BB139" s="104">
        <v>0</v>
      </c>
      <c r="BC139" s="104">
        <f t="shared" si="21"/>
        <v>0</v>
      </c>
      <c r="BD139" s="33"/>
    </row>
    <row r="140" spans="2:56" x14ac:dyDescent="0.2">
      <c r="B140" s="19"/>
      <c r="C140" s="105">
        <f t="shared" si="22"/>
        <v>42736</v>
      </c>
      <c r="D140" s="97" t="str">
        <f t="shared" si="23"/>
        <v>r</v>
      </c>
      <c r="E140" s="98">
        <v>0</v>
      </c>
      <c r="F140" s="98">
        <v>0</v>
      </c>
      <c r="G140" s="98">
        <v>0</v>
      </c>
      <c r="H140" s="98">
        <v>0</v>
      </c>
      <c r="I140" s="100">
        <f t="shared" ref="I140:I203" si="28">SUM(E140:H140)</f>
        <v>0</v>
      </c>
      <c r="J140" s="101"/>
      <c r="K140" s="98">
        <v>0</v>
      </c>
      <c r="L140" s="98">
        <v>0</v>
      </c>
      <c r="M140" s="98">
        <v>0</v>
      </c>
      <c r="N140" s="98">
        <v>0</v>
      </c>
      <c r="O140" s="98">
        <v>0</v>
      </c>
      <c r="P140" s="98">
        <v>0</v>
      </c>
      <c r="Q140" s="98">
        <v>0</v>
      </c>
      <c r="R140" s="98">
        <v>0</v>
      </c>
      <c r="S140" s="100">
        <f t="shared" si="24"/>
        <v>0</v>
      </c>
      <c r="T140" s="102"/>
      <c r="U140" s="98">
        <v>0</v>
      </c>
      <c r="V140" s="98">
        <v>0</v>
      </c>
      <c r="W140" s="98">
        <v>0</v>
      </c>
      <c r="X140" s="98">
        <v>0</v>
      </c>
      <c r="Y140" s="98">
        <v>0</v>
      </c>
      <c r="Z140" s="98">
        <v>0</v>
      </c>
      <c r="AA140" s="98">
        <v>0</v>
      </c>
      <c r="AB140" s="98">
        <v>0</v>
      </c>
      <c r="AC140" s="98">
        <v>0</v>
      </c>
      <c r="AD140" s="98">
        <v>0</v>
      </c>
      <c r="AE140" s="100">
        <f t="shared" ref="AE140:AE203" si="29">SUM(U140:AD140)</f>
        <v>0</v>
      </c>
      <c r="AF140" s="102"/>
      <c r="AG140" s="98">
        <v>0</v>
      </c>
      <c r="AH140" s="98">
        <v>0</v>
      </c>
      <c r="AI140" s="98">
        <v>0</v>
      </c>
      <c r="AJ140" s="98">
        <v>0</v>
      </c>
      <c r="AK140" s="100">
        <f t="shared" ref="AK140:AK203" si="30">SUM(AG140:AJ140)</f>
        <v>0</v>
      </c>
      <c r="AL140" s="102"/>
      <c r="AM140" s="98">
        <v>0</v>
      </c>
      <c r="AN140" s="98">
        <v>0</v>
      </c>
      <c r="AO140" s="98">
        <v>0</v>
      </c>
      <c r="AP140" s="98">
        <v>0</v>
      </c>
      <c r="AQ140" s="98">
        <v>0</v>
      </c>
      <c r="AR140" s="98">
        <v>0</v>
      </c>
      <c r="AS140" s="98">
        <v>0</v>
      </c>
      <c r="AT140" s="98">
        <v>0</v>
      </c>
      <c r="AU140" s="100">
        <f t="shared" si="27"/>
        <v>0</v>
      </c>
      <c r="AV140" s="102"/>
      <c r="AW140" s="104">
        <f t="shared" si="25"/>
        <v>0</v>
      </c>
      <c r="AX140" s="104">
        <f t="shared" si="26"/>
        <v>719.10999999999967</v>
      </c>
      <c r="AY140" s="102"/>
      <c r="AZ140" s="104">
        <f>IF($C140&lt;$C$7,0,MAX(-AX140-SUM(AZ$11:AZ139),0))</f>
        <v>0</v>
      </c>
      <c r="BA140" s="104">
        <f>AX140+SUM(AZ$11:AZ140)</f>
        <v>719.10999999999967</v>
      </c>
      <c r="BB140" s="104">
        <v>0</v>
      </c>
      <c r="BC140" s="104">
        <f t="shared" ref="BC140:BC203" si="31">AZ140+BB140</f>
        <v>0</v>
      </c>
      <c r="BD140" s="33"/>
    </row>
    <row r="141" spans="2:56" x14ac:dyDescent="0.2">
      <c r="B141" s="19"/>
      <c r="C141" s="105">
        <f t="shared" ref="C141:C204" si="32">VALUE(CONCATENATE(1,"/",IF(MONTH(C140)=12,1,MONTH(C140)+1),"/",IF(MONTH(C140)&lt;&gt;12,YEAR(C140),YEAR(C140)+1)))</f>
        <v>42767</v>
      </c>
      <c r="D141" s="97" t="str">
        <f t="shared" ref="D141:D204" si="33">IF(C141&lt;$C$7,"r","p")</f>
        <v>r</v>
      </c>
      <c r="E141" s="98">
        <v>0</v>
      </c>
      <c r="F141" s="98">
        <v>0</v>
      </c>
      <c r="G141" s="98">
        <v>0</v>
      </c>
      <c r="H141" s="98">
        <v>0</v>
      </c>
      <c r="I141" s="100">
        <f t="shared" si="28"/>
        <v>0</v>
      </c>
      <c r="J141" s="101"/>
      <c r="K141" s="98">
        <v>0</v>
      </c>
      <c r="L141" s="98">
        <v>0</v>
      </c>
      <c r="M141" s="98">
        <v>0</v>
      </c>
      <c r="N141" s="98">
        <v>0</v>
      </c>
      <c r="O141" s="98">
        <v>0</v>
      </c>
      <c r="P141" s="98">
        <v>0</v>
      </c>
      <c r="Q141" s="98">
        <v>0</v>
      </c>
      <c r="R141" s="98">
        <v>0</v>
      </c>
      <c r="S141" s="100">
        <f t="shared" ref="S141:S204" si="34">SUM(K141:R141)</f>
        <v>0</v>
      </c>
      <c r="T141" s="102"/>
      <c r="U141" s="98">
        <v>0</v>
      </c>
      <c r="V141" s="98">
        <v>0</v>
      </c>
      <c r="W141" s="98">
        <v>0</v>
      </c>
      <c r="X141" s="98">
        <v>0</v>
      </c>
      <c r="Y141" s="98">
        <v>0</v>
      </c>
      <c r="Z141" s="98">
        <v>0</v>
      </c>
      <c r="AA141" s="98">
        <v>0</v>
      </c>
      <c r="AB141" s="98">
        <v>0</v>
      </c>
      <c r="AC141" s="98">
        <v>0</v>
      </c>
      <c r="AD141" s="98">
        <v>0</v>
      </c>
      <c r="AE141" s="100">
        <f t="shared" si="29"/>
        <v>0</v>
      </c>
      <c r="AF141" s="102"/>
      <c r="AG141" s="98">
        <v>0</v>
      </c>
      <c r="AH141" s="98">
        <v>0</v>
      </c>
      <c r="AI141" s="98">
        <v>0</v>
      </c>
      <c r="AJ141" s="98">
        <v>0</v>
      </c>
      <c r="AK141" s="100">
        <f t="shared" si="30"/>
        <v>0</v>
      </c>
      <c r="AL141" s="102"/>
      <c r="AM141" s="98">
        <v>0</v>
      </c>
      <c r="AN141" s="98">
        <v>0</v>
      </c>
      <c r="AO141" s="98">
        <v>0</v>
      </c>
      <c r="AP141" s="98">
        <v>0</v>
      </c>
      <c r="AQ141" s="98">
        <v>0</v>
      </c>
      <c r="AR141" s="98">
        <v>0</v>
      </c>
      <c r="AS141" s="98">
        <v>0</v>
      </c>
      <c r="AT141" s="98">
        <v>0</v>
      </c>
      <c r="AU141" s="100">
        <f t="shared" si="27"/>
        <v>0</v>
      </c>
      <c r="AV141" s="102"/>
      <c r="AW141" s="104">
        <f t="shared" ref="AW141:AW204" si="35">SUM(I141,-S141,-AE141,AK141,AU141)</f>
        <v>0</v>
      </c>
      <c r="AX141" s="104">
        <f t="shared" ref="AX141:AX204" si="36">AW141+AX140</f>
        <v>719.10999999999967</v>
      </c>
      <c r="AY141" s="102"/>
      <c r="AZ141" s="104">
        <f>IF($C141&lt;$C$7,0,MAX(-AX141-SUM(AZ$11:AZ140),0))</f>
        <v>0</v>
      </c>
      <c r="BA141" s="104">
        <f>AX141+SUM(AZ$11:AZ141)</f>
        <v>719.10999999999967</v>
      </c>
      <c r="BB141" s="104">
        <v>0</v>
      </c>
      <c r="BC141" s="104">
        <f t="shared" si="31"/>
        <v>0</v>
      </c>
      <c r="BD141" s="33"/>
    </row>
    <row r="142" spans="2:56" x14ac:dyDescent="0.2">
      <c r="B142" s="19"/>
      <c r="C142" s="105">
        <f t="shared" si="32"/>
        <v>42795</v>
      </c>
      <c r="D142" s="97" t="str">
        <f t="shared" si="33"/>
        <v>r</v>
      </c>
      <c r="E142" s="98">
        <v>0</v>
      </c>
      <c r="F142" s="98">
        <v>0</v>
      </c>
      <c r="G142" s="98">
        <v>0</v>
      </c>
      <c r="H142" s="98">
        <v>0</v>
      </c>
      <c r="I142" s="100">
        <f t="shared" si="28"/>
        <v>0</v>
      </c>
      <c r="J142" s="101"/>
      <c r="K142" s="98">
        <v>0</v>
      </c>
      <c r="L142" s="98">
        <v>0</v>
      </c>
      <c r="M142" s="98">
        <v>0</v>
      </c>
      <c r="N142" s="98">
        <v>0</v>
      </c>
      <c r="O142" s="98">
        <v>0</v>
      </c>
      <c r="P142" s="98">
        <v>0</v>
      </c>
      <c r="Q142" s="98">
        <v>0</v>
      </c>
      <c r="R142" s="98">
        <v>0</v>
      </c>
      <c r="S142" s="100">
        <f t="shared" si="34"/>
        <v>0</v>
      </c>
      <c r="T142" s="102"/>
      <c r="U142" s="98">
        <v>0</v>
      </c>
      <c r="V142" s="98">
        <v>0</v>
      </c>
      <c r="W142" s="98">
        <v>0</v>
      </c>
      <c r="X142" s="98">
        <v>0</v>
      </c>
      <c r="Y142" s="98">
        <v>0</v>
      </c>
      <c r="Z142" s="98">
        <v>0</v>
      </c>
      <c r="AA142" s="98">
        <v>0</v>
      </c>
      <c r="AB142" s="98">
        <v>0</v>
      </c>
      <c r="AC142" s="98">
        <v>0</v>
      </c>
      <c r="AD142" s="98">
        <v>0</v>
      </c>
      <c r="AE142" s="100">
        <f t="shared" si="29"/>
        <v>0</v>
      </c>
      <c r="AF142" s="102"/>
      <c r="AG142" s="98">
        <v>0</v>
      </c>
      <c r="AH142" s="98">
        <v>0</v>
      </c>
      <c r="AI142" s="98">
        <v>0</v>
      </c>
      <c r="AJ142" s="98">
        <v>0</v>
      </c>
      <c r="AK142" s="100">
        <f t="shared" si="30"/>
        <v>0</v>
      </c>
      <c r="AL142" s="102"/>
      <c r="AM142" s="98">
        <v>0</v>
      </c>
      <c r="AN142" s="98">
        <v>0</v>
      </c>
      <c r="AO142" s="98">
        <v>0</v>
      </c>
      <c r="AP142" s="98">
        <v>0</v>
      </c>
      <c r="AQ142" s="98">
        <v>0</v>
      </c>
      <c r="AR142" s="98">
        <v>0</v>
      </c>
      <c r="AS142" s="98">
        <v>0</v>
      </c>
      <c r="AT142" s="98">
        <v>0</v>
      </c>
      <c r="AU142" s="100">
        <f t="shared" si="27"/>
        <v>0</v>
      </c>
      <c r="AV142" s="102"/>
      <c r="AW142" s="104">
        <f t="shared" si="35"/>
        <v>0</v>
      </c>
      <c r="AX142" s="104">
        <f t="shared" si="36"/>
        <v>719.10999999999967</v>
      </c>
      <c r="AY142" s="102"/>
      <c r="AZ142" s="104">
        <f>IF($C142&lt;$C$7,0,MAX(-AX142-SUM(AZ$11:AZ141),0))</f>
        <v>0</v>
      </c>
      <c r="BA142" s="104">
        <f>AX142+SUM(AZ$11:AZ142)</f>
        <v>719.10999999999967</v>
      </c>
      <c r="BB142" s="104">
        <v>0</v>
      </c>
      <c r="BC142" s="104">
        <f t="shared" si="31"/>
        <v>0</v>
      </c>
      <c r="BD142" s="33"/>
    </row>
    <row r="143" spans="2:56" x14ac:dyDescent="0.2">
      <c r="B143" s="19"/>
      <c r="C143" s="105">
        <f t="shared" si="32"/>
        <v>42826</v>
      </c>
      <c r="D143" s="97" t="str">
        <f t="shared" si="33"/>
        <v>r</v>
      </c>
      <c r="E143" s="98">
        <v>0</v>
      </c>
      <c r="F143" s="98">
        <v>0</v>
      </c>
      <c r="G143" s="98">
        <v>0</v>
      </c>
      <c r="H143" s="98">
        <v>0</v>
      </c>
      <c r="I143" s="100">
        <f t="shared" si="28"/>
        <v>0</v>
      </c>
      <c r="J143" s="101"/>
      <c r="K143" s="98">
        <v>0</v>
      </c>
      <c r="L143" s="98">
        <v>0</v>
      </c>
      <c r="M143" s="98">
        <v>0</v>
      </c>
      <c r="N143" s="98">
        <v>0</v>
      </c>
      <c r="O143" s="98">
        <v>0</v>
      </c>
      <c r="P143" s="98">
        <v>0</v>
      </c>
      <c r="Q143" s="98">
        <v>0</v>
      </c>
      <c r="R143" s="98">
        <v>0</v>
      </c>
      <c r="S143" s="100">
        <f t="shared" si="34"/>
        <v>0</v>
      </c>
      <c r="T143" s="102"/>
      <c r="U143" s="98">
        <v>0</v>
      </c>
      <c r="V143" s="98">
        <v>0</v>
      </c>
      <c r="W143" s="98">
        <v>0</v>
      </c>
      <c r="X143" s="98">
        <v>0</v>
      </c>
      <c r="Y143" s="98">
        <v>0</v>
      </c>
      <c r="Z143" s="98">
        <v>0</v>
      </c>
      <c r="AA143" s="98">
        <v>0</v>
      </c>
      <c r="AB143" s="98">
        <v>0</v>
      </c>
      <c r="AC143" s="98">
        <v>0</v>
      </c>
      <c r="AD143" s="98">
        <v>0</v>
      </c>
      <c r="AE143" s="100">
        <f t="shared" si="29"/>
        <v>0</v>
      </c>
      <c r="AF143" s="102"/>
      <c r="AG143" s="98">
        <v>0</v>
      </c>
      <c r="AH143" s="98">
        <v>0</v>
      </c>
      <c r="AI143" s="98">
        <v>0</v>
      </c>
      <c r="AJ143" s="98">
        <v>0</v>
      </c>
      <c r="AK143" s="100">
        <f t="shared" si="30"/>
        <v>0</v>
      </c>
      <c r="AL143" s="102"/>
      <c r="AM143" s="98">
        <v>0</v>
      </c>
      <c r="AN143" s="98">
        <v>0</v>
      </c>
      <c r="AO143" s="98">
        <v>0</v>
      </c>
      <c r="AP143" s="98">
        <v>0</v>
      </c>
      <c r="AQ143" s="98">
        <v>0</v>
      </c>
      <c r="AR143" s="98">
        <v>0</v>
      </c>
      <c r="AS143" s="98">
        <v>0</v>
      </c>
      <c r="AT143" s="98">
        <v>0</v>
      </c>
      <c r="AU143" s="100">
        <f t="shared" si="27"/>
        <v>0</v>
      </c>
      <c r="AV143" s="102"/>
      <c r="AW143" s="104">
        <f t="shared" si="35"/>
        <v>0</v>
      </c>
      <c r="AX143" s="104">
        <f t="shared" si="36"/>
        <v>719.10999999999967</v>
      </c>
      <c r="AY143" s="102"/>
      <c r="AZ143" s="104">
        <f>IF($C143&lt;$C$7,0,MAX(-AX143-SUM(AZ$11:AZ142),0))</f>
        <v>0</v>
      </c>
      <c r="BA143" s="104">
        <f>AX143+SUM(AZ$11:AZ143)</f>
        <v>719.10999999999967</v>
      </c>
      <c r="BB143" s="104">
        <v>0</v>
      </c>
      <c r="BC143" s="104">
        <f t="shared" si="31"/>
        <v>0</v>
      </c>
      <c r="BD143" s="33"/>
    </row>
    <row r="144" spans="2:56" x14ac:dyDescent="0.2">
      <c r="B144" s="19"/>
      <c r="C144" s="105">
        <f t="shared" si="32"/>
        <v>42856</v>
      </c>
      <c r="D144" s="97" t="str">
        <f t="shared" si="33"/>
        <v>r</v>
      </c>
      <c r="E144" s="98">
        <v>0</v>
      </c>
      <c r="F144" s="98">
        <v>0</v>
      </c>
      <c r="G144" s="98">
        <v>0</v>
      </c>
      <c r="H144" s="98">
        <v>0</v>
      </c>
      <c r="I144" s="100">
        <f t="shared" si="28"/>
        <v>0</v>
      </c>
      <c r="J144" s="101"/>
      <c r="K144" s="98">
        <v>0</v>
      </c>
      <c r="L144" s="98">
        <v>0</v>
      </c>
      <c r="M144" s="98">
        <v>0</v>
      </c>
      <c r="N144" s="98">
        <v>0</v>
      </c>
      <c r="O144" s="98">
        <v>0</v>
      </c>
      <c r="P144" s="98">
        <v>0</v>
      </c>
      <c r="Q144" s="98">
        <v>0</v>
      </c>
      <c r="R144" s="98">
        <v>0</v>
      </c>
      <c r="S144" s="100">
        <f t="shared" si="34"/>
        <v>0</v>
      </c>
      <c r="T144" s="102"/>
      <c r="U144" s="98">
        <v>372.85</v>
      </c>
      <c r="V144" s="98">
        <v>0</v>
      </c>
      <c r="W144" s="98">
        <v>0</v>
      </c>
      <c r="X144" s="98">
        <v>0</v>
      </c>
      <c r="Y144" s="98">
        <v>0</v>
      </c>
      <c r="Z144" s="98">
        <v>0</v>
      </c>
      <c r="AA144" s="98">
        <v>0</v>
      </c>
      <c r="AB144" s="98">
        <v>0</v>
      </c>
      <c r="AC144" s="98">
        <v>0</v>
      </c>
      <c r="AD144" s="98">
        <v>2.5</v>
      </c>
      <c r="AE144" s="100">
        <f t="shared" si="29"/>
        <v>375.35</v>
      </c>
      <c r="AF144" s="102"/>
      <c r="AG144" s="98">
        <v>0</v>
      </c>
      <c r="AH144" s="98">
        <v>0</v>
      </c>
      <c r="AI144" s="98">
        <v>0</v>
      </c>
      <c r="AJ144" s="98">
        <v>0</v>
      </c>
      <c r="AK144" s="100">
        <f t="shared" si="30"/>
        <v>0</v>
      </c>
      <c r="AL144" s="102"/>
      <c r="AM144" s="98">
        <v>0</v>
      </c>
      <c r="AN144" s="98">
        <v>0</v>
      </c>
      <c r="AO144" s="98">
        <v>0</v>
      </c>
      <c r="AP144" s="98">
        <v>0</v>
      </c>
      <c r="AQ144" s="98">
        <v>0</v>
      </c>
      <c r="AR144" s="98">
        <v>0</v>
      </c>
      <c r="AS144" s="98">
        <v>0</v>
      </c>
      <c r="AT144" s="98">
        <v>0</v>
      </c>
      <c r="AU144" s="100">
        <f t="shared" si="27"/>
        <v>0</v>
      </c>
      <c r="AV144" s="102"/>
      <c r="AW144" s="104">
        <f t="shared" si="35"/>
        <v>-375.35</v>
      </c>
      <c r="AX144" s="104">
        <f t="shared" si="36"/>
        <v>343.75999999999965</v>
      </c>
      <c r="AY144" s="102"/>
      <c r="AZ144" s="104">
        <f>IF($C144&lt;$C$7,0,MAX(-AX144-SUM(AZ$11:AZ143),0))</f>
        <v>0</v>
      </c>
      <c r="BA144" s="104">
        <f>AX144+SUM(AZ$11:AZ144)</f>
        <v>343.75999999999965</v>
      </c>
      <c r="BB144" s="104">
        <v>0</v>
      </c>
      <c r="BC144" s="104">
        <f t="shared" si="31"/>
        <v>0</v>
      </c>
      <c r="BD144" s="33"/>
    </row>
    <row r="145" spans="2:56" x14ac:dyDescent="0.2">
      <c r="B145" s="19"/>
      <c r="C145" s="105">
        <f t="shared" si="32"/>
        <v>42887</v>
      </c>
      <c r="D145" s="97" t="str">
        <f t="shared" si="33"/>
        <v>r</v>
      </c>
      <c r="E145" s="98">
        <v>0</v>
      </c>
      <c r="F145" s="98">
        <v>0</v>
      </c>
      <c r="G145" s="98">
        <v>0</v>
      </c>
      <c r="H145" s="98">
        <v>0</v>
      </c>
      <c r="I145" s="100">
        <f t="shared" si="28"/>
        <v>0</v>
      </c>
      <c r="J145" s="101"/>
      <c r="K145" s="98">
        <v>0</v>
      </c>
      <c r="L145" s="98">
        <v>0</v>
      </c>
      <c r="M145" s="98">
        <v>0</v>
      </c>
      <c r="N145" s="98">
        <v>0</v>
      </c>
      <c r="O145" s="98">
        <v>0</v>
      </c>
      <c r="P145" s="98">
        <v>0</v>
      </c>
      <c r="Q145" s="98">
        <v>0</v>
      </c>
      <c r="R145" s="98">
        <v>0</v>
      </c>
      <c r="S145" s="100">
        <f t="shared" si="34"/>
        <v>0</v>
      </c>
      <c r="T145" s="102"/>
      <c r="U145" s="98">
        <v>300</v>
      </c>
      <c r="V145" s="98">
        <v>0</v>
      </c>
      <c r="W145" s="98">
        <v>0</v>
      </c>
      <c r="X145" s="98">
        <v>0</v>
      </c>
      <c r="Y145" s="98">
        <v>0</v>
      </c>
      <c r="Z145" s="98">
        <v>0</v>
      </c>
      <c r="AA145" s="98">
        <v>0</v>
      </c>
      <c r="AB145" s="98">
        <v>0</v>
      </c>
      <c r="AC145" s="98">
        <v>0</v>
      </c>
      <c r="AD145" s="98">
        <v>2.5</v>
      </c>
      <c r="AE145" s="100">
        <f t="shared" si="29"/>
        <v>302.5</v>
      </c>
      <c r="AF145" s="102"/>
      <c r="AG145" s="98">
        <v>0</v>
      </c>
      <c r="AH145" s="98">
        <v>0</v>
      </c>
      <c r="AI145" s="98">
        <v>0</v>
      </c>
      <c r="AJ145" s="98">
        <v>0</v>
      </c>
      <c r="AK145" s="100">
        <f t="shared" si="30"/>
        <v>0</v>
      </c>
      <c r="AL145" s="102"/>
      <c r="AM145" s="98">
        <v>0</v>
      </c>
      <c r="AN145" s="98">
        <v>0</v>
      </c>
      <c r="AO145" s="98">
        <v>0</v>
      </c>
      <c r="AP145" s="98">
        <v>0</v>
      </c>
      <c r="AQ145" s="98">
        <v>0</v>
      </c>
      <c r="AR145" s="98">
        <v>0</v>
      </c>
      <c r="AS145" s="98">
        <v>0</v>
      </c>
      <c r="AT145" s="98">
        <v>0</v>
      </c>
      <c r="AU145" s="100">
        <f t="shared" si="27"/>
        <v>0</v>
      </c>
      <c r="AV145" s="102"/>
      <c r="AW145" s="104">
        <f t="shared" si="35"/>
        <v>-302.5</v>
      </c>
      <c r="AX145" s="104">
        <f t="shared" si="36"/>
        <v>41.25999999999965</v>
      </c>
      <c r="AY145" s="102"/>
      <c r="AZ145" s="104">
        <f>IF($C145&lt;$C$7,0,MAX(-AX145-SUM(AZ$11:AZ144),0))</f>
        <v>0</v>
      </c>
      <c r="BA145" s="104">
        <f>AX145+SUM(AZ$11:AZ145)</f>
        <v>41.25999999999965</v>
      </c>
      <c r="BB145" s="104">
        <v>0</v>
      </c>
      <c r="BC145" s="104">
        <f t="shared" si="31"/>
        <v>0</v>
      </c>
      <c r="BD145" s="33"/>
    </row>
    <row r="146" spans="2:56" x14ac:dyDescent="0.2">
      <c r="B146" s="19"/>
      <c r="C146" s="105">
        <f t="shared" si="32"/>
        <v>42917</v>
      </c>
      <c r="D146" s="97" t="str">
        <f t="shared" si="33"/>
        <v>r</v>
      </c>
      <c r="E146" s="98">
        <v>0</v>
      </c>
      <c r="F146" s="98">
        <v>0</v>
      </c>
      <c r="G146" s="98">
        <v>0</v>
      </c>
      <c r="H146" s="98">
        <v>0</v>
      </c>
      <c r="I146" s="100">
        <f t="shared" si="28"/>
        <v>0</v>
      </c>
      <c r="J146" s="101"/>
      <c r="K146" s="98">
        <v>0</v>
      </c>
      <c r="L146" s="98">
        <v>0</v>
      </c>
      <c r="M146" s="98">
        <v>0</v>
      </c>
      <c r="N146" s="98">
        <v>0</v>
      </c>
      <c r="O146" s="98">
        <v>0</v>
      </c>
      <c r="P146" s="98">
        <v>0</v>
      </c>
      <c r="Q146" s="98">
        <v>0</v>
      </c>
      <c r="R146" s="98">
        <v>0</v>
      </c>
      <c r="S146" s="100">
        <f t="shared" si="34"/>
        <v>0</v>
      </c>
      <c r="T146" s="102"/>
      <c r="U146" s="98">
        <v>0</v>
      </c>
      <c r="V146" s="98">
        <v>0</v>
      </c>
      <c r="W146" s="98">
        <v>0</v>
      </c>
      <c r="X146" s="98">
        <v>0</v>
      </c>
      <c r="Y146" s="98">
        <v>0</v>
      </c>
      <c r="Z146" s="98">
        <v>0</v>
      </c>
      <c r="AA146" s="98">
        <v>152.46</v>
      </c>
      <c r="AB146" s="98">
        <v>0</v>
      </c>
      <c r="AC146" s="98">
        <v>0</v>
      </c>
      <c r="AD146" s="98">
        <v>0</v>
      </c>
      <c r="AE146" s="100">
        <f t="shared" si="29"/>
        <v>152.46</v>
      </c>
      <c r="AF146" s="102"/>
      <c r="AG146" s="98">
        <v>0</v>
      </c>
      <c r="AH146" s="98">
        <v>0</v>
      </c>
      <c r="AI146" s="98">
        <v>0</v>
      </c>
      <c r="AJ146" s="98">
        <v>0</v>
      </c>
      <c r="AK146" s="100">
        <f t="shared" si="30"/>
        <v>0</v>
      </c>
      <c r="AL146" s="102"/>
      <c r="AM146" s="98">
        <v>1000</v>
      </c>
      <c r="AN146" s="98">
        <v>0</v>
      </c>
      <c r="AO146" s="98">
        <v>0</v>
      </c>
      <c r="AP146" s="98">
        <v>0</v>
      </c>
      <c r="AQ146" s="98">
        <v>0</v>
      </c>
      <c r="AR146" s="98">
        <v>0</v>
      </c>
      <c r="AS146" s="98">
        <v>0</v>
      </c>
      <c r="AT146" s="98">
        <v>0</v>
      </c>
      <c r="AU146" s="100">
        <f t="shared" si="27"/>
        <v>1000</v>
      </c>
      <c r="AV146" s="102"/>
      <c r="AW146" s="104">
        <f t="shared" si="35"/>
        <v>847.54</v>
      </c>
      <c r="AX146" s="104">
        <f t="shared" si="36"/>
        <v>888.79999999999961</v>
      </c>
      <c r="AY146" s="102"/>
      <c r="AZ146" s="104">
        <f>IF($C146&lt;$C$7,0,MAX(-AX146-SUM(AZ$11:AZ145),0))</f>
        <v>0</v>
      </c>
      <c r="BA146" s="104">
        <f>AX146+SUM(AZ$11:AZ146)</f>
        <v>888.79999999999961</v>
      </c>
      <c r="BB146" s="104">
        <v>0</v>
      </c>
      <c r="BC146" s="104">
        <f t="shared" si="31"/>
        <v>0</v>
      </c>
      <c r="BD146" s="33"/>
    </row>
    <row r="147" spans="2:56" x14ac:dyDescent="0.2">
      <c r="B147" s="19"/>
      <c r="C147" s="105">
        <f t="shared" si="32"/>
        <v>42948</v>
      </c>
      <c r="D147" s="97" t="str">
        <f t="shared" si="33"/>
        <v>r</v>
      </c>
      <c r="E147" s="98">
        <v>0</v>
      </c>
      <c r="F147" s="98">
        <v>0</v>
      </c>
      <c r="G147" s="98">
        <v>0</v>
      </c>
      <c r="H147" s="98">
        <v>0</v>
      </c>
      <c r="I147" s="100">
        <f t="shared" si="28"/>
        <v>0</v>
      </c>
      <c r="J147" s="101"/>
      <c r="K147" s="98">
        <v>0</v>
      </c>
      <c r="L147" s="98">
        <v>0</v>
      </c>
      <c r="M147" s="98">
        <v>0</v>
      </c>
      <c r="N147" s="98">
        <v>0</v>
      </c>
      <c r="O147" s="98">
        <v>0</v>
      </c>
      <c r="P147" s="98">
        <v>0</v>
      </c>
      <c r="Q147" s="98">
        <v>0</v>
      </c>
      <c r="R147" s="98">
        <v>0</v>
      </c>
      <c r="S147" s="100">
        <f t="shared" si="34"/>
        <v>0</v>
      </c>
      <c r="T147" s="102"/>
      <c r="U147" s="98">
        <v>0</v>
      </c>
      <c r="V147" s="98">
        <v>0</v>
      </c>
      <c r="W147" s="98">
        <v>0</v>
      </c>
      <c r="X147" s="98">
        <v>0</v>
      </c>
      <c r="Y147" s="98">
        <v>0</v>
      </c>
      <c r="Z147" s="98">
        <v>0</v>
      </c>
      <c r="AA147" s="98">
        <v>0</v>
      </c>
      <c r="AB147" s="98">
        <v>0</v>
      </c>
      <c r="AC147" s="98">
        <v>0</v>
      </c>
      <c r="AD147" s="98">
        <v>0</v>
      </c>
      <c r="AE147" s="100">
        <f t="shared" si="29"/>
        <v>0</v>
      </c>
      <c r="AF147" s="102"/>
      <c r="AG147" s="98">
        <v>0</v>
      </c>
      <c r="AH147" s="98">
        <v>0</v>
      </c>
      <c r="AI147" s="98">
        <v>0</v>
      </c>
      <c r="AJ147" s="98">
        <v>0</v>
      </c>
      <c r="AK147" s="100">
        <f t="shared" si="30"/>
        <v>0</v>
      </c>
      <c r="AL147" s="102"/>
      <c r="AM147" s="98">
        <v>0</v>
      </c>
      <c r="AN147" s="98">
        <v>0</v>
      </c>
      <c r="AO147" s="98">
        <v>0</v>
      </c>
      <c r="AP147" s="98">
        <v>0</v>
      </c>
      <c r="AQ147" s="98">
        <v>0</v>
      </c>
      <c r="AR147" s="98">
        <v>0</v>
      </c>
      <c r="AS147" s="98">
        <v>0</v>
      </c>
      <c r="AT147" s="98">
        <v>0</v>
      </c>
      <c r="AU147" s="100">
        <f t="shared" si="27"/>
        <v>0</v>
      </c>
      <c r="AV147" s="102"/>
      <c r="AW147" s="104">
        <f t="shared" si="35"/>
        <v>0</v>
      </c>
      <c r="AX147" s="104">
        <f t="shared" si="36"/>
        <v>888.79999999999961</v>
      </c>
      <c r="AY147" s="102"/>
      <c r="AZ147" s="104">
        <f>IF($C147&lt;$C$7,0,MAX(-AX147-SUM(AZ$11:AZ146),0))</f>
        <v>0</v>
      </c>
      <c r="BA147" s="104">
        <f>AX147+SUM(AZ$11:AZ147)</f>
        <v>888.79999999999961</v>
      </c>
      <c r="BB147" s="104">
        <v>0</v>
      </c>
      <c r="BC147" s="104">
        <f t="shared" si="31"/>
        <v>0</v>
      </c>
      <c r="BD147" s="33"/>
    </row>
    <row r="148" spans="2:56" x14ac:dyDescent="0.2">
      <c r="B148" s="19"/>
      <c r="C148" s="105">
        <f t="shared" si="32"/>
        <v>42979</v>
      </c>
      <c r="D148" s="97" t="str">
        <f t="shared" si="33"/>
        <v>r</v>
      </c>
      <c r="E148" s="98">
        <v>0</v>
      </c>
      <c r="F148" s="98">
        <v>0</v>
      </c>
      <c r="G148" s="98">
        <v>0</v>
      </c>
      <c r="H148" s="98">
        <v>0</v>
      </c>
      <c r="I148" s="100">
        <f t="shared" si="28"/>
        <v>0</v>
      </c>
      <c r="J148" s="101"/>
      <c r="K148" s="98">
        <v>0</v>
      </c>
      <c r="L148" s="98">
        <v>0</v>
      </c>
      <c r="M148" s="98">
        <v>0</v>
      </c>
      <c r="N148" s="98">
        <v>0</v>
      </c>
      <c r="O148" s="98">
        <v>0</v>
      </c>
      <c r="P148" s="98">
        <v>0</v>
      </c>
      <c r="Q148" s="98">
        <v>0</v>
      </c>
      <c r="R148" s="98">
        <v>0</v>
      </c>
      <c r="S148" s="100">
        <f t="shared" si="34"/>
        <v>0</v>
      </c>
      <c r="T148" s="102"/>
      <c r="U148" s="98">
        <v>0</v>
      </c>
      <c r="V148" s="98">
        <v>0</v>
      </c>
      <c r="W148" s="98">
        <v>0</v>
      </c>
      <c r="X148" s="98">
        <v>0</v>
      </c>
      <c r="Y148" s="98">
        <v>0</v>
      </c>
      <c r="Z148" s="98">
        <v>0</v>
      </c>
      <c r="AA148" s="98">
        <v>250</v>
      </c>
      <c r="AB148" s="98">
        <v>0</v>
      </c>
      <c r="AC148" s="98">
        <v>0</v>
      </c>
      <c r="AD148" s="98">
        <v>0</v>
      </c>
      <c r="AE148" s="100">
        <f t="shared" si="29"/>
        <v>250</v>
      </c>
      <c r="AF148" s="102"/>
      <c r="AG148" s="98">
        <v>0</v>
      </c>
      <c r="AH148" s="98">
        <v>0</v>
      </c>
      <c r="AI148" s="98">
        <v>0</v>
      </c>
      <c r="AJ148" s="98">
        <v>0</v>
      </c>
      <c r="AK148" s="100">
        <f t="shared" si="30"/>
        <v>0</v>
      </c>
      <c r="AL148" s="102"/>
      <c r="AM148" s="98">
        <v>0</v>
      </c>
      <c r="AN148" s="98">
        <v>0</v>
      </c>
      <c r="AO148" s="98">
        <v>0</v>
      </c>
      <c r="AP148" s="98">
        <v>0</v>
      </c>
      <c r="AQ148" s="98">
        <v>0</v>
      </c>
      <c r="AR148" s="98">
        <v>0</v>
      </c>
      <c r="AS148" s="98">
        <v>0</v>
      </c>
      <c r="AT148" s="98">
        <v>0</v>
      </c>
      <c r="AU148" s="100">
        <f t="shared" si="27"/>
        <v>0</v>
      </c>
      <c r="AV148" s="102"/>
      <c r="AW148" s="104">
        <f t="shared" si="35"/>
        <v>-250</v>
      </c>
      <c r="AX148" s="104">
        <f t="shared" si="36"/>
        <v>638.79999999999961</v>
      </c>
      <c r="AY148" s="102"/>
      <c r="AZ148" s="104">
        <f>IF($C148&lt;$C$7,0,MAX(-AX148-SUM(AZ$11:AZ147),0))</f>
        <v>0</v>
      </c>
      <c r="BA148" s="104">
        <f>AX148+SUM(AZ$11:AZ148)</f>
        <v>638.79999999999961</v>
      </c>
      <c r="BB148" s="104">
        <v>0</v>
      </c>
      <c r="BC148" s="104">
        <f t="shared" si="31"/>
        <v>0</v>
      </c>
      <c r="BD148" s="33"/>
    </row>
    <row r="149" spans="2:56" x14ac:dyDescent="0.2">
      <c r="B149" s="19"/>
      <c r="C149" s="105">
        <f t="shared" si="32"/>
        <v>43009</v>
      </c>
      <c r="D149" s="97" t="str">
        <f t="shared" si="33"/>
        <v>r</v>
      </c>
      <c r="E149" s="98">
        <v>0</v>
      </c>
      <c r="F149" s="98">
        <v>0</v>
      </c>
      <c r="G149" s="98">
        <v>0</v>
      </c>
      <c r="H149" s="98">
        <v>0</v>
      </c>
      <c r="I149" s="100">
        <f t="shared" si="28"/>
        <v>0</v>
      </c>
      <c r="J149" s="101"/>
      <c r="K149" s="98">
        <v>0</v>
      </c>
      <c r="L149" s="98">
        <v>0</v>
      </c>
      <c r="M149" s="98">
        <v>0</v>
      </c>
      <c r="N149" s="98">
        <v>0</v>
      </c>
      <c r="O149" s="98">
        <v>0</v>
      </c>
      <c r="P149" s="98">
        <v>0</v>
      </c>
      <c r="Q149" s="98">
        <v>0</v>
      </c>
      <c r="R149" s="98">
        <v>0</v>
      </c>
      <c r="S149" s="100">
        <f t="shared" si="34"/>
        <v>0</v>
      </c>
      <c r="T149" s="102"/>
      <c r="U149" s="98">
        <v>0</v>
      </c>
      <c r="V149" s="98">
        <v>0</v>
      </c>
      <c r="W149" s="98">
        <v>0</v>
      </c>
      <c r="X149" s="98">
        <v>0</v>
      </c>
      <c r="Y149" s="98">
        <v>0</v>
      </c>
      <c r="Z149" s="98">
        <v>0</v>
      </c>
      <c r="AA149" s="98">
        <v>0</v>
      </c>
      <c r="AB149" s="98">
        <v>0</v>
      </c>
      <c r="AC149" s="98">
        <v>0</v>
      </c>
      <c r="AD149" s="98">
        <v>0</v>
      </c>
      <c r="AE149" s="100">
        <f t="shared" si="29"/>
        <v>0</v>
      </c>
      <c r="AF149" s="102"/>
      <c r="AG149" s="98">
        <v>0</v>
      </c>
      <c r="AH149" s="98">
        <v>0</v>
      </c>
      <c r="AI149" s="98">
        <v>0</v>
      </c>
      <c r="AJ149" s="98">
        <v>0</v>
      </c>
      <c r="AK149" s="100">
        <f t="shared" si="30"/>
        <v>0</v>
      </c>
      <c r="AL149" s="102"/>
      <c r="AM149" s="98">
        <v>0</v>
      </c>
      <c r="AN149" s="98">
        <v>0</v>
      </c>
      <c r="AO149" s="98">
        <v>0</v>
      </c>
      <c r="AP149" s="98">
        <v>0</v>
      </c>
      <c r="AQ149" s="98">
        <v>0</v>
      </c>
      <c r="AR149" s="98">
        <v>0</v>
      </c>
      <c r="AS149" s="98">
        <v>0</v>
      </c>
      <c r="AT149" s="98">
        <v>0</v>
      </c>
      <c r="AU149" s="100">
        <f t="shared" si="27"/>
        <v>0</v>
      </c>
      <c r="AV149" s="102"/>
      <c r="AW149" s="104">
        <f t="shared" si="35"/>
        <v>0</v>
      </c>
      <c r="AX149" s="104">
        <f t="shared" si="36"/>
        <v>638.79999999999961</v>
      </c>
      <c r="AY149" s="102"/>
      <c r="AZ149" s="104">
        <f>IF($C149&lt;$C$7,0,MAX(-AX149-SUM(AZ$11:AZ148),0))</f>
        <v>0</v>
      </c>
      <c r="BA149" s="104">
        <f>AX149+SUM(AZ$11:AZ149)</f>
        <v>638.79999999999961</v>
      </c>
      <c r="BB149" s="104">
        <v>0</v>
      </c>
      <c r="BC149" s="104">
        <f t="shared" si="31"/>
        <v>0</v>
      </c>
      <c r="BD149" s="33"/>
    </row>
    <row r="150" spans="2:56" x14ac:dyDescent="0.2">
      <c r="B150" s="19"/>
      <c r="C150" s="105">
        <f t="shared" si="32"/>
        <v>43040</v>
      </c>
      <c r="D150" s="97" t="str">
        <f t="shared" si="33"/>
        <v>r</v>
      </c>
      <c r="E150" s="98">
        <v>0</v>
      </c>
      <c r="F150" s="98">
        <v>0</v>
      </c>
      <c r="G150" s="98">
        <v>0</v>
      </c>
      <c r="H150" s="98">
        <v>0</v>
      </c>
      <c r="I150" s="100">
        <f t="shared" si="28"/>
        <v>0</v>
      </c>
      <c r="J150" s="101"/>
      <c r="K150" s="98">
        <v>0</v>
      </c>
      <c r="L150" s="98">
        <v>0</v>
      </c>
      <c r="M150" s="98">
        <v>0</v>
      </c>
      <c r="N150" s="98">
        <v>0</v>
      </c>
      <c r="O150" s="98">
        <v>0</v>
      </c>
      <c r="P150" s="98">
        <v>0</v>
      </c>
      <c r="Q150" s="98">
        <v>0</v>
      </c>
      <c r="R150" s="98">
        <v>0</v>
      </c>
      <c r="S150" s="100">
        <f t="shared" si="34"/>
        <v>0</v>
      </c>
      <c r="T150" s="102"/>
      <c r="U150" s="98">
        <v>0</v>
      </c>
      <c r="V150" s="98">
        <v>0</v>
      </c>
      <c r="W150" s="98">
        <v>0</v>
      </c>
      <c r="X150" s="98">
        <v>0</v>
      </c>
      <c r="Y150" s="98">
        <v>0</v>
      </c>
      <c r="Z150" s="98">
        <v>0</v>
      </c>
      <c r="AA150" s="98">
        <v>0</v>
      </c>
      <c r="AB150" s="98">
        <v>0</v>
      </c>
      <c r="AC150" s="98">
        <v>0</v>
      </c>
      <c r="AD150" s="98">
        <v>0</v>
      </c>
      <c r="AE150" s="100">
        <f t="shared" si="29"/>
        <v>0</v>
      </c>
      <c r="AF150" s="102"/>
      <c r="AG150" s="98">
        <v>0</v>
      </c>
      <c r="AH150" s="98">
        <v>0</v>
      </c>
      <c r="AI150" s="98">
        <v>0</v>
      </c>
      <c r="AJ150" s="98">
        <v>0</v>
      </c>
      <c r="AK150" s="100">
        <f t="shared" si="30"/>
        <v>0</v>
      </c>
      <c r="AL150" s="102"/>
      <c r="AM150" s="98">
        <v>0</v>
      </c>
      <c r="AN150" s="98">
        <v>0</v>
      </c>
      <c r="AO150" s="98">
        <v>0</v>
      </c>
      <c r="AP150" s="98">
        <v>0</v>
      </c>
      <c r="AQ150" s="98">
        <v>0</v>
      </c>
      <c r="AR150" s="98">
        <v>0</v>
      </c>
      <c r="AS150" s="98">
        <v>0</v>
      </c>
      <c r="AT150" s="98">
        <v>0</v>
      </c>
      <c r="AU150" s="100">
        <f t="shared" si="27"/>
        <v>0</v>
      </c>
      <c r="AV150" s="102"/>
      <c r="AW150" s="104">
        <f t="shared" si="35"/>
        <v>0</v>
      </c>
      <c r="AX150" s="104">
        <f t="shared" si="36"/>
        <v>638.79999999999961</v>
      </c>
      <c r="AY150" s="102"/>
      <c r="AZ150" s="104">
        <f>IF($C150&lt;$C$7,0,MAX(-AX150-SUM(AZ$11:AZ149),0))</f>
        <v>0</v>
      </c>
      <c r="BA150" s="104">
        <f>AX150+SUM(AZ$11:AZ150)</f>
        <v>638.79999999999961</v>
      </c>
      <c r="BB150" s="104">
        <v>0</v>
      </c>
      <c r="BC150" s="104">
        <f t="shared" si="31"/>
        <v>0</v>
      </c>
      <c r="BD150" s="33"/>
    </row>
    <row r="151" spans="2:56" x14ac:dyDescent="0.2">
      <c r="B151" s="19"/>
      <c r="C151" s="105">
        <f t="shared" si="32"/>
        <v>43070</v>
      </c>
      <c r="D151" s="97" t="str">
        <f t="shared" si="33"/>
        <v>r</v>
      </c>
      <c r="E151" s="98">
        <v>0</v>
      </c>
      <c r="F151" s="98">
        <v>0</v>
      </c>
      <c r="G151" s="98">
        <v>0</v>
      </c>
      <c r="H151" s="98">
        <v>0</v>
      </c>
      <c r="I151" s="100">
        <f t="shared" si="28"/>
        <v>0</v>
      </c>
      <c r="J151" s="101"/>
      <c r="K151" s="98">
        <v>0</v>
      </c>
      <c r="L151" s="98">
        <v>0</v>
      </c>
      <c r="M151" s="98">
        <v>0</v>
      </c>
      <c r="N151" s="98">
        <v>0</v>
      </c>
      <c r="O151" s="98">
        <v>0</v>
      </c>
      <c r="P151" s="98">
        <v>0</v>
      </c>
      <c r="Q151" s="98">
        <v>0</v>
      </c>
      <c r="R151" s="98">
        <v>0</v>
      </c>
      <c r="S151" s="100">
        <f t="shared" si="34"/>
        <v>0</v>
      </c>
      <c r="T151" s="102"/>
      <c r="U151" s="98">
        <v>408.70000000000005</v>
      </c>
      <c r="V151" s="98">
        <v>0</v>
      </c>
      <c r="W151" s="98">
        <v>0</v>
      </c>
      <c r="X151" s="98">
        <v>0</v>
      </c>
      <c r="Y151" s="98">
        <v>0</v>
      </c>
      <c r="Z151" s="98">
        <v>0</v>
      </c>
      <c r="AA151" s="98">
        <v>0</v>
      </c>
      <c r="AB151" s="98">
        <v>0</v>
      </c>
      <c r="AC151" s="98">
        <v>0</v>
      </c>
      <c r="AD151" s="98">
        <v>0</v>
      </c>
      <c r="AE151" s="100">
        <f t="shared" si="29"/>
        <v>408.70000000000005</v>
      </c>
      <c r="AF151" s="102"/>
      <c r="AG151" s="98">
        <v>0</v>
      </c>
      <c r="AH151" s="98">
        <v>0</v>
      </c>
      <c r="AI151" s="98">
        <v>0</v>
      </c>
      <c r="AJ151" s="98">
        <v>0</v>
      </c>
      <c r="AK151" s="100">
        <f t="shared" si="30"/>
        <v>0</v>
      </c>
      <c r="AL151" s="102"/>
      <c r="AM151" s="98">
        <v>0</v>
      </c>
      <c r="AN151" s="98">
        <v>0</v>
      </c>
      <c r="AO151" s="98">
        <v>0</v>
      </c>
      <c r="AP151" s="98">
        <v>0</v>
      </c>
      <c r="AQ151" s="98">
        <v>0</v>
      </c>
      <c r="AR151" s="98">
        <v>0</v>
      </c>
      <c r="AS151" s="98">
        <v>0</v>
      </c>
      <c r="AT151" s="98">
        <v>0</v>
      </c>
      <c r="AU151" s="100">
        <f t="shared" si="27"/>
        <v>0</v>
      </c>
      <c r="AV151" s="102"/>
      <c r="AW151" s="104">
        <f t="shared" si="35"/>
        <v>-408.70000000000005</v>
      </c>
      <c r="AX151" s="104">
        <f t="shared" si="36"/>
        <v>230.09999999999957</v>
      </c>
      <c r="AY151" s="102"/>
      <c r="AZ151" s="104">
        <f>IF($C151&lt;$C$7,0,MAX(-AX151-SUM(AZ$11:AZ150),0))</f>
        <v>0</v>
      </c>
      <c r="BA151" s="104">
        <f>AX151+SUM(AZ$11:AZ151)</f>
        <v>230.09999999999957</v>
      </c>
      <c r="BB151" s="104">
        <v>0</v>
      </c>
      <c r="BC151" s="104">
        <f t="shared" si="31"/>
        <v>0</v>
      </c>
      <c r="BD151" s="33"/>
    </row>
    <row r="152" spans="2:56" x14ac:dyDescent="0.2">
      <c r="B152" s="19"/>
      <c r="C152" s="105">
        <f t="shared" si="32"/>
        <v>43101</v>
      </c>
      <c r="D152" s="97" t="str">
        <f t="shared" si="33"/>
        <v>r</v>
      </c>
      <c r="E152" s="98">
        <v>0</v>
      </c>
      <c r="F152" s="98">
        <v>0</v>
      </c>
      <c r="G152" s="98">
        <v>0</v>
      </c>
      <c r="H152" s="98">
        <v>0</v>
      </c>
      <c r="I152" s="100">
        <f t="shared" si="28"/>
        <v>0</v>
      </c>
      <c r="J152" s="101"/>
      <c r="K152" s="98">
        <v>0</v>
      </c>
      <c r="L152" s="98">
        <v>0</v>
      </c>
      <c r="M152" s="98">
        <v>0</v>
      </c>
      <c r="N152" s="98">
        <v>0</v>
      </c>
      <c r="O152" s="98">
        <v>0</v>
      </c>
      <c r="P152" s="98">
        <v>0</v>
      </c>
      <c r="Q152" s="98">
        <v>0</v>
      </c>
      <c r="R152" s="98">
        <v>0</v>
      </c>
      <c r="S152" s="100">
        <f t="shared" si="34"/>
        <v>0</v>
      </c>
      <c r="T152" s="102"/>
      <c r="U152" s="98">
        <v>0</v>
      </c>
      <c r="V152" s="98">
        <v>0</v>
      </c>
      <c r="W152" s="98">
        <v>0</v>
      </c>
      <c r="X152" s="98">
        <v>0</v>
      </c>
      <c r="Y152" s="98">
        <v>0</v>
      </c>
      <c r="Z152" s="98">
        <v>0</v>
      </c>
      <c r="AA152" s="98">
        <v>0</v>
      </c>
      <c r="AB152" s="98">
        <v>0</v>
      </c>
      <c r="AC152" s="98">
        <v>0</v>
      </c>
      <c r="AD152" s="98">
        <v>5</v>
      </c>
      <c r="AE152" s="100">
        <f t="shared" si="29"/>
        <v>5</v>
      </c>
      <c r="AF152" s="102"/>
      <c r="AG152" s="98">
        <v>0</v>
      </c>
      <c r="AH152" s="98">
        <v>0</v>
      </c>
      <c r="AI152" s="98">
        <v>0</v>
      </c>
      <c r="AJ152" s="98">
        <v>0</v>
      </c>
      <c r="AK152" s="100">
        <f t="shared" si="30"/>
        <v>0</v>
      </c>
      <c r="AL152" s="102"/>
      <c r="AM152" s="98">
        <v>0</v>
      </c>
      <c r="AN152" s="98">
        <v>0</v>
      </c>
      <c r="AO152" s="98">
        <v>0</v>
      </c>
      <c r="AP152" s="98">
        <v>0</v>
      </c>
      <c r="AQ152" s="98">
        <v>0</v>
      </c>
      <c r="AR152" s="98">
        <v>0</v>
      </c>
      <c r="AS152" s="98">
        <v>0</v>
      </c>
      <c r="AT152" s="98">
        <v>0</v>
      </c>
      <c r="AU152" s="100">
        <f t="shared" si="27"/>
        <v>0</v>
      </c>
      <c r="AV152" s="102"/>
      <c r="AW152" s="104">
        <f t="shared" si="35"/>
        <v>-5</v>
      </c>
      <c r="AX152" s="104">
        <f t="shared" si="36"/>
        <v>225.09999999999957</v>
      </c>
      <c r="AY152" s="102"/>
      <c r="AZ152" s="104">
        <f>IF($C152&lt;$C$7,0,MAX(-AX152-SUM(AZ$11:AZ151),0))</f>
        <v>0</v>
      </c>
      <c r="BA152" s="104">
        <f>AX152+SUM(AZ$11:AZ152)</f>
        <v>225.09999999999957</v>
      </c>
      <c r="BB152" s="104">
        <v>0</v>
      </c>
      <c r="BC152" s="104">
        <f t="shared" si="31"/>
        <v>0</v>
      </c>
      <c r="BD152" s="33"/>
    </row>
    <row r="153" spans="2:56" x14ac:dyDescent="0.2">
      <c r="B153" s="19"/>
      <c r="C153" s="105">
        <f t="shared" si="32"/>
        <v>43132</v>
      </c>
      <c r="D153" s="97" t="str">
        <f t="shared" si="33"/>
        <v>r</v>
      </c>
      <c r="E153" s="98">
        <v>0</v>
      </c>
      <c r="F153" s="98">
        <v>0</v>
      </c>
      <c r="G153" s="98">
        <v>0</v>
      </c>
      <c r="H153" s="98">
        <v>0</v>
      </c>
      <c r="I153" s="100">
        <f t="shared" si="28"/>
        <v>0</v>
      </c>
      <c r="J153" s="101"/>
      <c r="K153" s="98">
        <v>0</v>
      </c>
      <c r="L153" s="98">
        <v>0</v>
      </c>
      <c r="M153" s="98">
        <v>0</v>
      </c>
      <c r="N153" s="98">
        <v>0</v>
      </c>
      <c r="O153" s="98">
        <v>0</v>
      </c>
      <c r="P153" s="98">
        <v>0</v>
      </c>
      <c r="Q153" s="98">
        <v>0</v>
      </c>
      <c r="R153" s="98">
        <v>0</v>
      </c>
      <c r="S153" s="100">
        <f t="shared" si="34"/>
        <v>0</v>
      </c>
      <c r="T153" s="102"/>
      <c r="U153" s="98">
        <v>0</v>
      </c>
      <c r="V153" s="98">
        <v>0</v>
      </c>
      <c r="W153" s="98">
        <v>0</v>
      </c>
      <c r="X153" s="98">
        <v>0</v>
      </c>
      <c r="Y153" s="98">
        <v>0</v>
      </c>
      <c r="Z153" s="98">
        <v>0</v>
      </c>
      <c r="AA153" s="98">
        <v>0</v>
      </c>
      <c r="AB153" s="98">
        <v>0</v>
      </c>
      <c r="AC153" s="98">
        <v>0</v>
      </c>
      <c r="AD153" s="98">
        <v>0</v>
      </c>
      <c r="AE153" s="100">
        <f t="shared" si="29"/>
        <v>0</v>
      </c>
      <c r="AF153" s="102"/>
      <c r="AG153" s="98">
        <v>0</v>
      </c>
      <c r="AH153" s="98">
        <v>0</v>
      </c>
      <c r="AI153" s="98">
        <v>0</v>
      </c>
      <c r="AJ153" s="98">
        <v>0</v>
      </c>
      <c r="AK153" s="100">
        <f t="shared" si="30"/>
        <v>0</v>
      </c>
      <c r="AL153" s="102"/>
      <c r="AM153" s="98">
        <v>0</v>
      </c>
      <c r="AN153" s="98">
        <v>0</v>
      </c>
      <c r="AO153" s="98">
        <v>0</v>
      </c>
      <c r="AP153" s="98">
        <v>0</v>
      </c>
      <c r="AQ153" s="98">
        <v>0</v>
      </c>
      <c r="AR153" s="98">
        <v>0</v>
      </c>
      <c r="AS153" s="98">
        <v>0</v>
      </c>
      <c r="AT153" s="98">
        <v>0</v>
      </c>
      <c r="AU153" s="100">
        <f t="shared" si="27"/>
        <v>0</v>
      </c>
      <c r="AV153" s="102"/>
      <c r="AW153" s="104">
        <f t="shared" si="35"/>
        <v>0</v>
      </c>
      <c r="AX153" s="104">
        <f t="shared" si="36"/>
        <v>225.09999999999957</v>
      </c>
      <c r="AY153" s="102"/>
      <c r="AZ153" s="104">
        <f>IF($C153&lt;$C$7,0,MAX(-AX153-SUM(AZ$11:AZ152),0))</f>
        <v>0</v>
      </c>
      <c r="BA153" s="104">
        <f>AX153+SUM(AZ$11:AZ153)</f>
        <v>225.09999999999957</v>
      </c>
      <c r="BB153" s="104">
        <v>0</v>
      </c>
      <c r="BC153" s="104">
        <f t="shared" si="31"/>
        <v>0</v>
      </c>
      <c r="BD153" s="33"/>
    </row>
    <row r="154" spans="2:56" x14ac:dyDescent="0.2">
      <c r="B154" s="19"/>
      <c r="C154" s="105">
        <f t="shared" si="32"/>
        <v>43160</v>
      </c>
      <c r="D154" s="97" t="str">
        <f t="shared" si="33"/>
        <v>r</v>
      </c>
      <c r="E154" s="98">
        <v>0</v>
      </c>
      <c r="F154" s="98">
        <v>0</v>
      </c>
      <c r="G154" s="98">
        <v>0</v>
      </c>
      <c r="H154" s="98">
        <v>0</v>
      </c>
      <c r="I154" s="100">
        <f t="shared" si="28"/>
        <v>0</v>
      </c>
      <c r="J154" s="101"/>
      <c r="K154" s="98">
        <v>0</v>
      </c>
      <c r="L154" s="98">
        <v>0</v>
      </c>
      <c r="M154" s="98">
        <v>0</v>
      </c>
      <c r="N154" s="98">
        <v>0</v>
      </c>
      <c r="O154" s="98">
        <v>0</v>
      </c>
      <c r="P154" s="98">
        <v>0</v>
      </c>
      <c r="Q154" s="98">
        <v>0</v>
      </c>
      <c r="R154" s="98">
        <v>0</v>
      </c>
      <c r="S154" s="100">
        <f t="shared" si="34"/>
        <v>0</v>
      </c>
      <c r="T154" s="102"/>
      <c r="U154" s="98">
        <v>0</v>
      </c>
      <c r="V154" s="98">
        <v>700</v>
      </c>
      <c r="W154" s="98">
        <v>2250</v>
      </c>
      <c r="X154" s="98">
        <v>0</v>
      </c>
      <c r="Y154" s="98">
        <v>0</v>
      </c>
      <c r="Z154" s="98">
        <v>0</v>
      </c>
      <c r="AA154" s="98">
        <v>81</v>
      </c>
      <c r="AB154" s="98">
        <v>0</v>
      </c>
      <c r="AC154" s="98">
        <v>0</v>
      </c>
      <c r="AD154" s="98">
        <v>0</v>
      </c>
      <c r="AE154" s="100">
        <f t="shared" si="29"/>
        <v>3031</v>
      </c>
      <c r="AF154" s="102"/>
      <c r="AG154" s="98">
        <v>0</v>
      </c>
      <c r="AH154" s="98">
        <v>0</v>
      </c>
      <c r="AI154" s="98">
        <v>0</v>
      </c>
      <c r="AJ154" s="98">
        <v>0</v>
      </c>
      <c r="AK154" s="100">
        <f t="shared" si="30"/>
        <v>0</v>
      </c>
      <c r="AL154" s="102"/>
      <c r="AM154" s="98">
        <v>3000</v>
      </c>
      <c r="AN154" s="98">
        <v>0</v>
      </c>
      <c r="AO154" s="98">
        <v>0</v>
      </c>
      <c r="AP154" s="98">
        <v>0</v>
      </c>
      <c r="AQ154" s="98">
        <v>0</v>
      </c>
      <c r="AR154" s="98">
        <v>0</v>
      </c>
      <c r="AS154" s="98">
        <v>0</v>
      </c>
      <c r="AT154" s="98">
        <v>0</v>
      </c>
      <c r="AU154" s="100">
        <f t="shared" si="27"/>
        <v>3000</v>
      </c>
      <c r="AV154" s="102"/>
      <c r="AW154" s="104">
        <f t="shared" si="35"/>
        <v>-31</v>
      </c>
      <c r="AX154" s="104">
        <f t="shared" si="36"/>
        <v>194.09999999999957</v>
      </c>
      <c r="AY154" s="102"/>
      <c r="AZ154" s="104">
        <f>IF($C154&lt;$C$7,0,MAX(-AX154-SUM(AZ$11:AZ153),0))</f>
        <v>0</v>
      </c>
      <c r="BA154" s="104">
        <f>AX154+SUM(AZ$11:AZ154)</f>
        <v>194.09999999999957</v>
      </c>
      <c r="BB154" s="104">
        <v>0</v>
      </c>
      <c r="BC154" s="104">
        <f t="shared" si="31"/>
        <v>0</v>
      </c>
      <c r="BD154" s="33"/>
    </row>
    <row r="155" spans="2:56" x14ac:dyDescent="0.2">
      <c r="B155" s="19"/>
      <c r="C155" s="105">
        <f t="shared" si="32"/>
        <v>43191</v>
      </c>
      <c r="D155" s="97" t="str">
        <f t="shared" si="33"/>
        <v>r</v>
      </c>
      <c r="E155" s="98">
        <v>0</v>
      </c>
      <c r="F155" s="98">
        <v>0</v>
      </c>
      <c r="G155" s="98">
        <v>0</v>
      </c>
      <c r="H155" s="98">
        <v>0</v>
      </c>
      <c r="I155" s="100">
        <f t="shared" si="28"/>
        <v>0</v>
      </c>
      <c r="J155" s="101"/>
      <c r="K155" s="98">
        <v>12275.59</v>
      </c>
      <c r="L155" s="98">
        <v>0</v>
      </c>
      <c r="M155" s="98">
        <v>0</v>
      </c>
      <c r="N155" s="98">
        <v>0</v>
      </c>
      <c r="O155" s="98">
        <v>0</v>
      </c>
      <c r="P155" s="98">
        <v>0</v>
      </c>
      <c r="Q155" s="98">
        <v>0</v>
      </c>
      <c r="R155" s="98">
        <v>0</v>
      </c>
      <c r="S155" s="100">
        <f t="shared" si="34"/>
        <v>12275.59</v>
      </c>
      <c r="T155" s="102"/>
      <c r="U155" s="98">
        <v>0</v>
      </c>
      <c r="V155" s="98">
        <v>0</v>
      </c>
      <c r="W155" s="98">
        <v>2250</v>
      </c>
      <c r="X155" s="98">
        <v>0</v>
      </c>
      <c r="Y155" s="98">
        <v>0</v>
      </c>
      <c r="Z155" s="98">
        <v>0</v>
      </c>
      <c r="AA155" s="98">
        <v>81.099999999999994</v>
      </c>
      <c r="AB155" s="98">
        <v>0</v>
      </c>
      <c r="AC155" s="98">
        <v>0</v>
      </c>
      <c r="AD155" s="98">
        <v>0</v>
      </c>
      <c r="AE155" s="100">
        <f t="shared" si="29"/>
        <v>2331.1</v>
      </c>
      <c r="AF155" s="102"/>
      <c r="AG155" s="98">
        <v>0</v>
      </c>
      <c r="AH155" s="98">
        <v>0</v>
      </c>
      <c r="AI155" s="98">
        <v>0</v>
      </c>
      <c r="AJ155" s="98">
        <v>0</v>
      </c>
      <c r="AK155" s="100">
        <f t="shared" si="30"/>
        <v>0</v>
      </c>
      <c r="AL155" s="102"/>
      <c r="AM155" s="98">
        <v>3112.0599999999995</v>
      </c>
      <c r="AN155" s="98">
        <v>334775.88</v>
      </c>
      <c r="AO155" s="98">
        <v>0</v>
      </c>
      <c r="AP155" s="98">
        <v>0</v>
      </c>
      <c r="AQ155" s="98">
        <v>0</v>
      </c>
      <c r="AR155" s="98">
        <v>0</v>
      </c>
      <c r="AS155" s="98">
        <v>0</v>
      </c>
      <c r="AT155" s="98">
        <v>0</v>
      </c>
      <c r="AU155" s="100">
        <f t="shared" si="27"/>
        <v>337887.94</v>
      </c>
      <c r="AV155" s="102"/>
      <c r="AW155" s="104">
        <f t="shared" si="35"/>
        <v>323281.25</v>
      </c>
      <c r="AX155" s="104">
        <f t="shared" si="36"/>
        <v>323475.34999999998</v>
      </c>
      <c r="AY155" s="102"/>
      <c r="AZ155" s="104">
        <f>IF($C155&lt;$C$7,0,MAX(-AX155-SUM(AZ$11:AZ154),0))</f>
        <v>0</v>
      </c>
      <c r="BA155" s="104">
        <f>AX155+SUM(AZ$11:AZ155)</f>
        <v>323475.34999999998</v>
      </c>
      <c r="BB155" s="104">
        <v>0</v>
      </c>
      <c r="BC155" s="104">
        <f t="shared" si="31"/>
        <v>0</v>
      </c>
      <c r="BD155" s="33"/>
    </row>
    <row r="156" spans="2:56" x14ac:dyDescent="0.2">
      <c r="B156" s="19"/>
      <c r="C156" s="105">
        <f t="shared" si="32"/>
        <v>43221</v>
      </c>
      <c r="D156" s="97" t="str">
        <f t="shared" si="33"/>
        <v>r</v>
      </c>
      <c r="E156" s="98">
        <v>0</v>
      </c>
      <c r="F156" s="98">
        <v>0</v>
      </c>
      <c r="G156" s="98">
        <v>0</v>
      </c>
      <c r="H156" s="98">
        <v>0</v>
      </c>
      <c r="I156" s="100">
        <f t="shared" si="28"/>
        <v>0</v>
      </c>
      <c r="J156" s="101"/>
      <c r="K156" s="98">
        <v>830571.67</v>
      </c>
      <c r="L156" s="98">
        <v>0</v>
      </c>
      <c r="M156" s="98">
        <v>0</v>
      </c>
      <c r="N156" s="98">
        <v>0</v>
      </c>
      <c r="O156" s="98">
        <v>0</v>
      </c>
      <c r="P156" s="98">
        <v>0</v>
      </c>
      <c r="Q156" s="98">
        <v>0</v>
      </c>
      <c r="R156" s="98">
        <v>0</v>
      </c>
      <c r="S156" s="100">
        <f t="shared" si="34"/>
        <v>830571.67</v>
      </c>
      <c r="T156" s="102"/>
      <c r="U156" s="98">
        <v>0</v>
      </c>
      <c r="V156" s="98">
        <v>0</v>
      </c>
      <c r="W156" s="98">
        <v>0</v>
      </c>
      <c r="X156" s="98">
        <v>0</v>
      </c>
      <c r="Y156" s="98">
        <v>0</v>
      </c>
      <c r="Z156" s="98">
        <v>0</v>
      </c>
      <c r="AA156" s="98">
        <v>376</v>
      </c>
      <c r="AB156" s="98">
        <v>0</v>
      </c>
      <c r="AC156" s="98">
        <v>0</v>
      </c>
      <c r="AD156" s="98">
        <v>0</v>
      </c>
      <c r="AE156" s="100">
        <f t="shared" si="29"/>
        <v>376</v>
      </c>
      <c r="AF156" s="102"/>
      <c r="AG156" s="98">
        <v>0</v>
      </c>
      <c r="AH156" s="98">
        <v>0</v>
      </c>
      <c r="AI156" s="98">
        <v>0</v>
      </c>
      <c r="AJ156" s="98">
        <v>0</v>
      </c>
      <c r="AK156" s="100">
        <f t="shared" si="30"/>
        <v>0</v>
      </c>
      <c r="AL156" s="102"/>
      <c r="AM156" s="98">
        <v>311000</v>
      </c>
      <c r="AN156" s="98">
        <v>115000</v>
      </c>
      <c r="AO156" s="98">
        <v>0</v>
      </c>
      <c r="AP156" s="98">
        <v>112500</v>
      </c>
      <c r="AQ156" s="98">
        <v>0</v>
      </c>
      <c r="AR156" s="98">
        <v>0</v>
      </c>
      <c r="AS156" s="98">
        <v>0</v>
      </c>
      <c r="AT156" s="98">
        <v>0</v>
      </c>
      <c r="AU156" s="100">
        <f t="shared" si="27"/>
        <v>538500</v>
      </c>
      <c r="AV156" s="102"/>
      <c r="AW156" s="104">
        <f t="shared" si="35"/>
        <v>-292447.67000000004</v>
      </c>
      <c r="AX156" s="104">
        <f t="shared" si="36"/>
        <v>31027.679999999935</v>
      </c>
      <c r="AY156" s="102"/>
      <c r="AZ156" s="104">
        <f>IF($C156&lt;$C$7,0,MAX(-AX156-SUM(AZ$11:AZ155),0))</f>
        <v>0</v>
      </c>
      <c r="BA156" s="104">
        <f>AX156+SUM(AZ$11:AZ156)</f>
        <v>31027.679999999935</v>
      </c>
      <c r="BB156" s="104">
        <v>0</v>
      </c>
      <c r="BC156" s="104">
        <f t="shared" si="31"/>
        <v>0</v>
      </c>
      <c r="BD156" s="33"/>
    </row>
    <row r="157" spans="2:56" x14ac:dyDescent="0.2">
      <c r="B157" s="19"/>
      <c r="C157" s="105">
        <f t="shared" si="32"/>
        <v>43252</v>
      </c>
      <c r="D157" s="97" t="str">
        <f t="shared" si="33"/>
        <v>r</v>
      </c>
      <c r="E157" s="98">
        <v>0</v>
      </c>
      <c r="F157" s="98">
        <v>0</v>
      </c>
      <c r="G157" s="98">
        <v>0</v>
      </c>
      <c r="H157" s="98">
        <v>0</v>
      </c>
      <c r="I157" s="100">
        <f t="shared" si="28"/>
        <v>0</v>
      </c>
      <c r="J157" s="101"/>
      <c r="K157" s="98">
        <v>26873.019999999997</v>
      </c>
      <c r="L157" s="98">
        <v>0</v>
      </c>
      <c r="M157" s="98">
        <v>0</v>
      </c>
      <c r="N157" s="98">
        <v>5818.7</v>
      </c>
      <c r="O157" s="98">
        <v>0</v>
      </c>
      <c r="P157" s="98">
        <v>0</v>
      </c>
      <c r="Q157" s="98">
        <v>0</v>
      </c>
      <c r="R157" s="98">
        <v>0</v>
      </c>
      <c r="S157" s="100">
        <f t="shared" si="34"/>
        <v>32691.719999999998</v>
      </c>
      <c r="T157" s="102"/>
      <c r="U157" s="98">
        <v>0</v>
      </c>
      <c r="V157" s="98">
        <v>0</v>
      </c>
      <c r="W157" s="98">
        <v>0</v>
      </c>
      <c r="X157" s="98">
        <v>0</v>
      </c>
      <c r="Y157" s="98">
        <v>0</v>
      </c>
      <c r="Z157" s="98">
        <v>0</v>
      </c>
      <c r="AA157" s="98">
        <v>692.85</v>
      </c>
      <c r="AB157" s="98">
        <v>0</v>
      </c>
      <c r="AC157" s="98">
        <v>0</v>
      </c>
      <c r="AD157" s="98">
        <v>0</v>
      </c>
      <c r="AE157" s="100">
        <f t="shared" si="29"/>
        <v>692.85</v>
      </c>
      <c r="AF157" s="102"/>
      <c r="AG157" s="98">
        <v>0</v>
      </c>
      <c r="AH157" s="98">
        <v>0</v>
      </c>
      <c r="AI157" s="98">
        <v>0</v>
      </c>
      <c r="AJ157" s="98">
        <v>0</v>
      </c>
      <c r="AK157" s="100">
        <f t="shared" si="30"/>
        <v>0</v>
      </c>
      <c r="AL157" s="102"/>
      <c r="AM157" s="98">
        <v>36000</v>
      </c>
      <c r="AN157" s="98">
        <v>33500</v>
      </c>
      <c r="AO157" s="98">
        <v>0</v>
      </c>
      <c r="AP157" s="98">
        <v>0</v>
      </c>
      <c r="AQ157" s="98">
        <v>0</v>
      </c>
      <c r="AR157" s="98">
        <v>0</v>
      </c>
      <c r="AS157" s="98">
        <v>0</v>
      </c>
      <c r="AT157" s="98">
        <v>0</v>
      </c>
      <c r="AU157" s="100">
        <f t="shared" si="27"/>
        <v>69500</v>
      </c>
      <c r="AV157" s="102"/>
      <c r="AW157" s="104">
        <f t="shared" si="35"/>
        <v>36115.43</v>
      </c>
      <c r="AX157" s="104">
        <f t="shared" si="36"/>
        <v>67143.109999999928</v>
      </c>
      <c r="AY157" s="102"/>
      <c r="AZ157" s="104">
        <f>IF($C157&lt;$C$7,0,MAX(-AX157-SUM(AZ$11:AZ156),0))</f>
        <v>0</v>
      </c>
      <c r="BA157" s="104">
        <f>AX157+SUM(AZ$11:AZ157)</f>
        <v>67143.109999999928</v>
      </c>
      <c r="BB157" s="104">
        <v>0</v>
      </c>
      <c r="BC157" s="104">
        <f t="shared" si="31"/>
        <v>0</v>
      </c>
      <c r="BD157" s="33"/>
    </row>
    <row r="158" spans="2:56" x14ac:dyDescent="0.2">
      <c r="B158" s="19"/>
      <c r="C158" s="105">
        <f t="shared" si="32"/>
        <v>43282</v>
      </c>
      <c r="D158" s="97" t="str">
        <f t="shared" si="33"/>
        <v>r</v>
      </c>
      <c r="E158" s="98">
        <v>0</v>
      </c>
      <c r="F158" s="98">
        <v>0</v>
      </c>
      <c r="G158" s="98">
        <v>0</v>
      </c>
      <c r="H158" s="98">
        <v>0</v>
      </c>
      <c r="I158" s="100">
        <f t="shared" si="28"/>
        <v>0</v>
      </c>
      <c r="J158" s="101"/>
      <c r="K158" s="98">
        <v>26925.68</v>
      </c>
      <c r="L158" s="98">
        <v>0</v>
      </c>
      <c r="M158" s="98">
        <v>0</v>
      </c>
      <c r="N158" s="98">
        <v>1381.3</v>
      </c>
      <c r="O158" s="98">
        <v>0</v>
      </c>
      <c r="P158" s="98">
        <v>0</v>
      </c>
      <c r="Q158" s="98">
        <v>0</v>
      </c>
      <c r="R158" s="98">
        <v>0</v>
      </c>
      <c r="S158" s="100">
        <f t="shared" si="34"/>
        <v>28306.98</v>
      </c>
      <c r="T158" s="102"/>
      <c r="U158" s="98">
        <v>0</v>
      </c>
      <c r="V158" s="98">
        <v>0</v>
      </c>
      <c r="W158" s="98">
        <v>1500</v>
      </c>
      <c r="X158" s="98">
        <v>0</v>
      </c>
      <c r="Y158" s="98">
        <v>0</v>
      </c>
      <c r="Z158" s="98">
        <v>0</v>
      </c>
      <c r="AA158" s="98">
        <v>189.95</v>
      </c>
      <c r="AB158" s="98">
        <v>0</v>
      </c>
      <c r="AC158" s="98">
        <v>0</v>
      </c>
      <c r="AD158" s="98">
        <v>-0.16000000000000014</v>
      </c>
      <c r="AE158" s="100">
        <f t="shared" si="29"/>
        <v>1689.79</v>
      </c>
      <c r="AF158" s="102"/>
      <c r="AG158" s="98">
        <v>0</v>
      </c>
      <c r="AH158" s="98">
        <v>0</v>
      </c>
      <c r="AI158" s="98">
        <v>0</v>
      </c>
      <c r="AJ158" s="98">
        <v>0</v>
      </c>
      <c r="AK158" s="100">
        <f t="shared" si="30"/>
        <v>0</v>
      </c>
      <c r="AL158" s="102"/>
      <c r="AM158" s="98">
        <v>0</v>
      </c>
      <c r="AN158" s="98">
        <v>0</v>
      </c>
      <c r="AO158" s="98">
        <v>0</v>
      </c>
      <c r="AP158" s="98">
        <v>0</v>
      </c>
      <c r="AQ158" s="98">
        <v>0</v>
      </c>
      <c r="AR158" s="98">
        <v>0</v>
      </c>
      <c r="AS158" s="98">
        <v>0</v>
      </c>
      <c r="AT158" s="98">
        <v>0</v>
      </c>
      <c r="AU158" s="100">
        <f t="shared" si="27"/>
        <v>0</v>
      </c>
      <c r="AV158" s="102"/>
      <c r="AW158" s="104">
        <f t="shared" si="35"/>
        <v>-29996.77</v>
      </c>
      <c r="AX158" s="104">
        <f t="shared" si="36"/>
        <v>37146.339999999924</v>
      </c>
      <c r="AY158" s="102"/>
      <c r="AZ158" s="104">
        <f>IF($C158&lt;$C$7,0,MAX(-AX158-SUM(AZ$11:AZ157),0))</f>
        <v>0</v>
      </c>
      <c r="BA158" s="104">
        <f>AX158+SUM(AZ$11:AZ158)</f>
        <v>37146.339999999924</v>
      </c>
      <c r="BB158" s="104">
        <v>0</v>
      </c>
      <c r="BC158" s="104">
        <f t="shared" si="31"/>
        <v>0</v>
      </c>
      <c r="BD158" s="33"/>
    </row>
    <row r="159" spans="2:56" x14ac:dyDescent="0.2">
      <c r="B159" s="19"/>
      <c r="C159" s="105">
        <f t="shared" si="32"/>
        <v>43313</v>
      </c>
      <c r="D159" s="97" t="str">
        <f t="shared" si="33"/>
        <v>r</v>
      </c>
      <c r="E159" s="98">
        <v>0</v>
      </c>
      <c r="F159" s="98">
        <v>0</v>
      </c>
      <c r="G159" s="98">
        <v>0</v>
      </c>
      <c r="H159" s="98">
        <v>0</v>
      </c>
      <c r="I159" s="100">
        <f t="shared" si="28"/>
        <v>0</v>
      </c>
      <c r="J159" s="101"/>
      <c r="K159" s="98">
        <v>43720.32</v>
      </c>
      <c r="L159" s="98">
        <v>0</v>
      </c>
      <c r="M159" s="98">
        <v>0</v>
      </c>
      <c r="N159" s="98">
        <v>0</v>
      </c>
      <c r="O159" s="98">
        <v>0</v>
      </c>
      <c r="P159" s="98">
        <v>0</v>
      </c>
      <c r="Q159" s="98">
        <v>0</v>
      </c>
      <c r="R159" s="98">
        <v>0</v>
      </c>
      <c r="S159" s="100">
        <f t="shared" si="34"/>
        <v>43720.32</v>
      </c>
      <c r="T159" s="102"/>
      <c r="U159" s="98">
        <v>110.86</v>
      </c>
      <c r="V159" s="98">
        <v>0</v>
      </c>
      <c r="W159" s="98">
        <v>1500</v>
      </c>
      <c r="X159" s="98">
        <v>0</v>
      </c>
      <c r="Y159" s="98">
        <v>0</v>
      </c>
      <c r="Z159" s="98">
        <v>0</v>
      </c>
      <c r="AA159" s="98">
        <v>429.8</v>
      </c>
      <c r="AB159" s="98">
        <v>0</v>
      </c>
      <c r="AC159" s="98">
        <v>0</v>
      </c>
      <c r="AD159" s="98">
        <v>-75.3</v>
      </c>
      <c r="AE159" s="100">
        <f t="shared" si="29"/>
        <v>1965.36</v>
      </c>
      <c r="AF159" s="102"/>
      <c r="AG159" s="98">
        <v>0</v>
      </c>
      <c r="AH159" s="98">
        <v>0</v>
      </c>
      <c r="AI159" s="98">
        <v>0</v>
      </c>
      <c r="AJ159" s="98">
        <v>0</v>
      </c>
      <c r="AK159" s="100">
        <f t="shared" si="30"/>
        <v>0</v>
      </c>
      <c r="AL159" s="102"/>
      <c r="AM159" s="98">
        <v>14000</v>
      </c>
      <c r="AN159" s="98">
        <v>14000</v>
      </c>
      <c r="AO159" s="98">
        <v>0</v>
      </c>
      <c r="AP159" s="98">
        <v>0</v>
      </c>
      <c r="AQ159" s="98">
        <v>0</v>
      </c>
      <c r="AR159" s="98">
        <v>0</v>
      </c>
      <c r="AS159" s="98">
        <v>0</v>
      </c>
      <c r="AT159" s="98">
        <v>0</v>
      </c>
      <c r="AU159" s="100">
        <f t="shared" si="27"/>
        <v>28000</v>
      </c>
      <c r="AV159" s="102"/>
      <c r="AW159" s="104">
        <f t="shared" si="35"/>
        <v>-17685.68</v>
      </c>
      <c r="AX159" s="104">
        <f t="shared" si="36"/>
        <v>19460.659999999923</v>
      </c>
      <c r="AY159" s="102"/>
      <c r="AZ159" s="104">
        <f>IF($C159&lt;$C$7,0,MAX(-AX159-SUM(AZ$11:AZ158),0))</f>
        <v>0</v>
      </c>
      <c r="BA159" s="104">
        <f>AX159+SUM(AZ$11:AZ159)</f>
        <v>19460.659999999923</v>
      </c>
      <c r="BB159" s="104">
        <v>0</v>
      </c>
      <c r="BC159" s="104">
        <f t="shared" si="31"/>
        <v>0</v>
      </c>
      <c r="BD159" s="33"/>
    </row>
    <row r="160" spans="2:56" x14ac:dyDescent="0.2">
      <c r="B160" s="19"/>
      <c r="C160" s="105">
        <f t="shared" si="32"/>
        <v>43344</v>
      </c>
      <c r="D160" s="97" t="str">
        <f t="shared" si="33"/>
        <v>r</v>
      </c>
      <c r="E160" s="98">
        <v>0</v>
      </c>
      <c r="F160" s="98">
        <v>0</v>
      </c>
      <c r="G160" s="98">
        <v>0</v>
      </c>
      <c r="H160" s="98">
        <v>0</v>
      </c>
      <c r="I160" s="100">
        <f t="shared" si="28"/>
        <v>0</v>
      </c>
      <c r="J160" s="101"/>
      <c r="K160" s="98">
        <v>27953.17</v>
      </c>
      <c r="L160" s="98">
        <v>0</v>
      </c>
      <c r="M160" s="98">
        <v>0</v>
      </c>
      <c r="N160" s="98">
        <v>0</v>
      </c>
      <c r="O160" s="98">
        <v>0</v>
      </c>
      <c r="P160" s="98">
        <v>0</v>
      </c>
      <c r="Q160" s="98">
        <v>0</v>
      </c>
      <c r="R160" s="98">
        <v>0</v>
      </c>
      <c r="S160" s="100">
        <f t="shared" si="34"/>
        <v>27953.17</v>
      </c>
      <c r="T160" s="102"/>
      <c r="U160" s="98">
        <v>0</v>
      </c>
      <c r="V160" s="98">
        <v>0</v>
      </c>
      <c r="W160" s="98">
        <v>0</v>
      </c>
      <c r="X160" s="98">
        <v>0</v>
      </c>
      <c r="Y160" s="98">
        <v>0</v>
      </c>
      <c r="Z160" s="98">
        <v>0</v>
      </c>
      <c r="AA160" s="98">
        <v>247.4</v>
      </c>
      <c r="AB160" s="98">
        <v>0</v>
      </c>
      <c r="AC160" s="98">
        <v>0</v>
      </c>
      <c r="AD160" s="98">
        <v>-78.3</v>
      </c>
      <c r="AE160" s="100">
        <f t="shared" si="29"/>
        <v>169.10000000000002</v>
      </c>
      <c r="AF160" s="102"/>
      <c r="AG160" s="98">
        <v>0</v>
      </c>
      <c r="AH160" s="98">
        <v>0</v>
      </c>
      <c r="AI160" s="98">
        <v>0</v>
      </c>
      <c r="AJ160" s="98">
        <v>0</v>
      </c>
      <c r="AK160" s="100">
        <f t="shared" si="30"/>
        <v>0</v>
      </c>
      <c r="AL160" s="102"/>
      <c r="AM160" s="98">
        <v>24000</v>
      </c>
      <c r="AN160" s="98">
        <v>12112.06</v>
      </c>
      <c r="AO160" s="98">
        <v>0</v>
      </c>
      <c r="AP160" s="98">
        <v>0</v>
      </c>
      <c r="AQ160" s="98">
        <v>0</v>
      </c>
      <c r="AR160" s="98">
        <v>0</v>
      </c>
      <c r="AS160" s="98">
        <v>0</v>
      </c>
      <c r="AT160" s="98">
        <v>0</v>
      </c>
      <c r="AU160" s="100">
        <f t="shared" si="27"/>
        <v>36112.06</v>
      </c>
      <c r="AV160" s="102"/>
      <c r="AW160" s="104">
        <f t="shared" si="35"/>
        <v>7989.7900000000009</v>
      </c>
      <c r="AX160" s="104">
        <f t="shared" si="36"/>
        <v>27450.449999999924</v>
      </c>
      <c r="AY160" s="102"/>
      <c r="AZ160" s="104">
        <f>IF($C160&lt;$C$7,0,MAX(-AX160-SUM(AZ$11:AZ159),0))</f>
        <v>0</v>
      </c>
      <c r="BA160" s="104">
        <f>AX160+SUM(AZ$11:AZ160)</f>
        <v>27450.449999999924</v>
      </c>
      <c r="BB160" s="104">
        <v>0</v>
      </c>
      <c r="BC160" s="104">
        <f t="shared" si="31"/>
        <v>0</v>
      </c>
      <c r="BD160" s="33"/>
    </row>
    <row r="161" spans="2:56" x14ac:dyDescent="0.2">
      <c r="B161" s="19"/>
      <c r="C161" s="105">
        <f t="shared" si="32"/>
        <v>43374</v>
      </c>
      <c r="D161" s="97" t="str">
        <f t="shared" si="33"/>
        <v>r</v>
      </c>
      <c r="E161" s="98">
        <v>0</v>
      </c>
      <c r="F161" s="98">
        <v>0</v>
      </c>
      <c r="G161" s="98">
        <v>0</v>
      </c>
      <c r="H161" s="98">
        <v>0</v>
      </c>
      <c r="I161" s="100">
        <f t="shared" si="28"/>
        <v>0</v>
      </c>
      <c r="J161" s="101"/>
      <c r="K161" s="98">
        <v>25157.52</v>
      </c>
      <c r="L161" s="98">
        <v>0</v>
      </c>
      <c r="M161" s="98">
        <v>0</v>
      </c>
      <c r="N161" s="98">
        <v>0</v>
      </c>
      <c r="O161" s="98">
        <v>0</v>
      </c>
      <c r="P161" s="98">
        <v>0</v>
      </c>
      <c r="Q161" s="98">
        <v>0</v>
      </c>
      <c r="R161" s="98">
        <v>0</v>
      </c>
      <c r="S161" s="100">
        <f t="shared" si="34"/>
        <v>25157.52</v>
      </c>
      <c r="T161" s="102"/>
      <c r="U161" s="98">
        <v>0</v>
      </c>
      <c r="V161" s="98">
        <v>0</v>
      </c>
      <c r="W161" s="98">
        <v>0</v>
      </c>
      <c r="X161" s="98">
        <v>0</v>
      </c>
      <c r="Y161" s="98">
        <v>0</v>
      </c>
      <c r="Z161" s="98">
        <v>0</v>
      </c>
      <c r="AA161" s="98">
        <v>256.25</v>
      </c>
      <c r="AB161" s="98">
        <v>0</v>
      </c>
      <c r="AC161" s="98">
        <v>18.89</v>
      </c>
      <c r="AD161" s="98">
        <v>-205.05</v>
      </c>
      <c r="AE161" s="100">
        <f t="shared" si="29"/>
        <v>70.089999999999975</v>
      </c>
      <c r="AF161" s="102"/>
      <c r="AG161" s="98">
        <v>0</v>
      </c>
      <c r="AH161" s="98">
        <v>0</v>
      </c>
      <c r="AI161" s="98">
        <v>0</v>
      </c>
      <c r="AJ161" s="98">
        <v>0</v>
      </c>
      <c r="AK161" s="100">
        <f t="shared" si="30"/>
        <v>0</v>
      </c>
      <c r="AL161" s="102"/>
      <c r="AM161" s="98">
        <v>26000</v>
      </c>
      <c r="AN161" s="98">
        <v>26000</v>
      </c>
      <c r="AO161" s="98">
        <v>0</v>
      </c>
      <c r="AP161" s="98">
        <v>0</v>
      </c>
      <c r="AQ161" s="98">
        <v>0</v>
      </c>
      <c r="AR161" s="98">
        <v>0</v>
      </c>
      <c r="AS161" s="98">
        <v>0</v>
      </c>
      <c r="AT161" s="98">
        <v>0</v>
      </c>
      <c r="AU161" s="100">
        <f t="shared" si="27"/>
        <v>52000</v>
      </c>
      <c r="AV161" s="102"/>
      <c r="AW161" s="104">
        <f t="shared" si="35"/>
        <v>26772.39</v>
      </c>
      <c r="AX161" s="104">
        <f t="shared" si="36"/>
        <v>54222.839999999924</v>
      </c>
      <c r="AY161" s="102"/>
      <c r="AZ161" s="104">
        <f>IF($C161&lt;$C$7,0,MAX(-AX161-SUM(AZ$11:AZ160),0))</f>
        <v>0</v>
      </c>
      <c r="BA161" s="104">
        <f>AX161+SUM(AZ$11:AZ161)</f>
        <v>54222.839999999924</v>
      </c>
      <c r="BB161" s="104">
        <v>0</v>
      </c>
      <c r="BC161" s="104">
        <f t="shared" si="31"/>
        <v>0</v>
      </c>
      <c r="BD161" s="33"/>
    </row>
    <row r="162" spans="2:56" x14ac:dyDescent="0.2">
      <c r="B162" s="19"/>
      <c r="C162" s="105">
        <f t="shared" si="32"/>
        <v>43405</v>
      </c>
      <c r="D162" s="97" t="str">
        <f t="shared" si="33"/>
        <v>r</v>
      </c>
      <c r="E162" s="98">
        <v>0</v>
      </c>
      <c r="F162" s="98">
        <v>0</v>
      </c>
      <c r="G162" s="98">
        <v>0</v>
      </c>
      <c r="H162" s="98">
        <v>0</v>
      </c>
      <c r="I162" s="100">
        <f t="shared" si="28"/>
        <v>0</v>
      </c>
      <c r="J162" s="101"/>
      <c r="K162" s="98">
        <v>71843.12</v>
      </c>
      <c r="L162" s="98">
        <v>0</v>
      </c>
      <c r="M162" s="98">
        <v>0</v>
      </c>
      <c r="N162" s="98">
        <v>0</v>
      </c>
      <c r="O162" s="98">
        <v>0</v>
      </c>
      <c r="P162" s="98">
        <v>10958.6</v>
      </c>
      <c r="Q162" s="98">
        <v>21421.25</v>
      </c>
      <c r="R162" s="98">
        <v>0</v>
      </c>
      <c r="S162" s="100">
        <f t="shared" si="34"/>
        <v>104222.97</v>
      </c>
      <c r="T162" s="102"/>
      <c r="U162" s="98">
        <v>190</v>
      </c>
      <c r="V162" s="98">
        <v>0</v>
      </c>
      <c r="W162" s="98">
        <v>0</v>
      </c>
      <c r="X162" s="98">
        <v>0</v>
      </c>
      <c r="Y162" s="98">
        <v>0</v>
      </c>
      <c r="Z162" s="98">
        <v>0</v>
      </c>
      <c r="AA162" s="98">
        <v>590.85</v>
      </c>
      <c r="AB162" s="98">
        <v>0</v>
      </c>
      <c r="AC162" s="98">
        <v>0</v>
      </c>
      <c r="AD162" s="98">
        <v>-136.18</v>
      </c>
      <c r="AE162" s="100">
        <f t="shared" si="29"/>
        <v>644.67000000000007</v>
      </c>
      <c r="AF162" s="102"/>
      <c r="AG162" s="98">
        <v>0</v>
      </c>
      <c r="AH162" s="98">
        <v>0</v>
      </c>
      <c r="AI162" s="98">
        <v>0</v>
      </c>
      <c r="AJ162" s="98">
        <v>0</v>
      </c>
      <c r="AK162" s="100">
        <f t="shared" si="30"/>
        <v>0</v>
      </c>
      <c r="AL162" s="102"/>
      <c r="AM162" s="98">
        <v>34500</v>
      </c>
      <c r="AN162" s="98">
        <v>34500</v>
      </c>
      <c r="AO162" s="98">
        <v>0</v>
      </c>
      <c r="AP162" s="98">
        <v>0</v>
      </c>
      <c r="AQ162" s="98">
        <v>0</v>
      </c>
      <c r="AR162" s="98">
        <v>0</v>
      </c>
      <c r="AS162" s="98">
        <v>0</v>
      </c>
      <c r="AT162" s="98">
        <v>0</v>
      </c>
      <c r="AU162" s="100">
        <f t="shared" si="27"/>
        <v>69000</v>
      </c>
      <c r="AV162" s="102"/>
      <c r="AW162" s="104">
        <f t="shared" si="35"/>
        <v>-35867.64</v>
      </c>
      <c r="AX162" s="104">
        <f t="shared" si="36"/>
        <v>18355.199999999924</v>
      </c>
      <c r="AY162" s="102"/>
      <c r="AZ162" s="104">
        <f>IF($C162&lt;$C$7,0,MAX(-AX162-SUM(AZ$11:AZ161),0))</f>
        <v>0</v>
      </c>
      <c r="BA162" s="104">
        <f>AX162+SUM(AZ$11:AZ162)</f>
        <v>18355.199999999924</v>
      </c>
      <c r="BB162" s="104">
        <v>0</v>
      </c>
      <c r="BC162" s="104">
        <f t="shared" si="31"/>
        <v>0</v>
      </c>
      <c r="BD162" s="33"/>
    </row>
    <row r="163" spans="2:56" x14ac:dyDescent="0.2">
      <c r="B163" s="19"/>
      <c r="C163" s="105">
        <f t="shared" si="32"/>
        <v>43435</v>
      </c>
      <c r="D163" s="97" t="str">
        <f t="shared" si="33"/>
        <v>r</v>
      </c>
      <c r="E163" s="98">
        <v>0</v>
      </c>
      <c r="F163" s="98">
        <v>0</v>
      </c>
      <c r="G163" s="98">
        <v>0</v>
      </c>
      <c r="H163" s="98">
        <v>0</v>
      </c>
      <c r="I163" s="100">
        <f t="shared" si="28"/>
        <v>0</v>
      </c>
      <c r="J163" s="101"/>
      <c r="K163" s="98">
        <v>29991.410000000003</v>
      </c>
      <c r="L163" s="98">
        <v>0</v>
      </c>
      <c r="M163" s="98">
        <v>0</v>
      </c>
      <c r="N163" s="98">
        <v>0</v>
      </c>
      <c r="O163" s="98">
        <v>0</v>
      </c>
      <c r="P163" s="98">
        <v>6438.68</v>
      </c>
      <c r="Q163" s="98">
        <v>1403.74</v>
      </c>
      <c r="R163" s="98">
        <v>0</v>
      </c>
      <c r="S163" s="100">
        <f t="shared" si="34"/>
        <v>37833.83</v>
      </c>
      <c r="T163" s="102"/>
      <c r="U163" s="98">
        <v>0</v>
      </c>
      <c r="V163" s="98">
        <v>0</v>
      </c>
      <c r="W163" s="98">
        <v>0</v>
      </c>
      <c r="X163" s="98">
        <v>0</v>
      </c>
      <c r="Y163" s="98">
        <v>0</v>
      </c>
      <c r="Z163" s="98">
        <v>0</v>
      </c>
      <c r="AA163" s="98">
        <v>16581.3</v>
      </c>
      <c r="AB163" s="98">
        <v>0</v>
      </c>
      <c r="AC163" s="98">
        <v>0</v>
      </c>
      <c r="AD163" s="98">
        <v>-144.13</v>
      </c>
      <c r="AE163" s="100">
        <f t="shared" si="29"/>
        <v>16437.169999999998</v>
      </c>
      <c r="AF163" s="102"/>
      <c r="AG163" s="98">
        <v>0</v>
      </c>
      <c r="AH163" s="98">
        <v>0</v>
      </c>
      <c r="AI163" s="98">
        <v>0</v>
      </c>
      <c r="AJ163" s="98">
        <v>0</v>
      </c>
      <c r="AK163" s="100">
        <f t="shared" si="30"/>
        <v>0</v>
      </c>
      <c r="AL163" s="102"/>
      <c r="AM163" s="98">
        <v>169000</v>
      </c>
      <c r="AN163" s="98">
        <v>56500</v>
      </c>
      <c r="AO163" s="98">
        <v>0</v>
      </c>
      <c r="AP163" s="98">
        <v>-112500</v>
      </c>
      <c r="AQ163" s="98">
        <v>0</v>
      </c>
      <c r="AR163" s="98">
        <v>0</v>
      </c>
      <c r="AS163" s="98">
        <v>0</v>
      </c>
      <c r="AT163" s="98">
        <v>0</v>
      </c>
      <c r="AU163" s="100">
        <f t="shared" si="27"/>
        <v>113000</v>
      </c>
      <c r="AV163" s="102"/>
      <c r="AW163" s="104">
        <f t="shared" si="35"/>
        <v>58729</v>
      </c>
      <c r="AX163" s="104">
        <f t="shared" si="36"/>
        <v>77084.199999999924</v>
      </c>
      <c r="AY163" s="102"/>
      <c r="AZ163" s="104">
        <f>IF($C163&lt;$C$7,0,MAX(-AX163-SUM(AZ$11:AZ162),0))</f>
        <v>0</v>
      </c>
      <c r="BA163" s="104">
        <f>AX163+SUM(AZ$11:AZ163)</f>
        <v>77084.199999999924</v>
      </c>
      <c r="BB163" s="104">
        <v>0</v>
      </c>
      <c r="BC163" s="104">
        <f t="shared" si="31"/>
        <v>0</v>
      </c>
      <c r="BD163" s="33"/>
    </row>
    <row r="164" spans="2:56" x14ac:dyDescent="0.2">
      <c r="B164" s="19"/>
      <c r="C164" s="105">
        <f t="shared" si="32"/>
        <v>43466</v>
      </c>
      <c r="D164" s="97" t="str">
        <f t="shared" si="33"/>
        <v>r</v>
      </c>
      <c r="E164" s="98">
        <v>0</v>
      </c>
      <c r="F164" s="98">
        <v>0</v>
      </c>
      <c r="G164" s="98">
        <v>0</v>
      </c>
      <c r="H164" s="98">
        <v>0</v>
      </c>
      <c r="I164" s="100">
        <f t="shared" si="28"/>
        <v>0</v>
      </c>
      <c r="J164" s="101"/>
      <c r="K164" s="98">
        <v>1236942.77</v>
      </c>
      <c r="L164" s="98">
        <v>0</v>
      </c>
      <c r="M164" s="98">
        <v>0</v>
      </c>
      <c r="N164" s="98">
        <v>0</v>
      </c>
      <c r="O164" s="98">
        <v>0</v>
      </c>
      <c r="P164" s="98">
        <v>282.72000000000003</v>
      </c>
      <c r="Q164" s="98">
        <v>0</v>
      </c>
      <c r="R164" s="98">
        <v>0</v>
      </c>
      <c r="S164" s="100">
        <f t="shared" si="34"/>
        <v>1237225.49</v>
      </c>
      <c r="T164" s="102"/>
      <c r="U164" s="98">
        <v>0</v>
      </c>
      <c r="V164" s="98">
        <v>0</v>
      </c>
      <c r="W164" s="98">
        <v>0</v>
      </c>
      <c r="X164" s="98">
        <v>0</v>
      </c>
      <c r="Y164" s="98">
        <v>0</v>
      </c>
      <c r="Z164" s="98">
        <v>0</v>
      </c>
      <c r="AA164" s="98">
        <v>847.62</v>
      </c>
      <c r="AB164" s="98">
        <v>0</v>
      </c>
      <c r="AC164" s="98">
        <v>57.62</v>
      </c>
      <c r="AD164" s="98">
        <v>-193.5</v>
      </c>
      <c r="AE164" s="100">
        <f t="shared" si="29"/>
        <v>711.74</v>
      </c>
      <c r="AF164" s="102"/>
      <c r="AG164" s="98">
        <v>0</v>
      </c>
      <c r="AH164" s="98">
        <v>0</v>
      </c>
      <c r="AI164" s="98">
        <v>0</v>
      </c>
      <c r="AJ164" s="98">
        <v>0</v>
      </c>
      <c r="AK164" s="100">
        <f t="shared" si="30"/>
        <v>0</v>
      </c>
      <c r="AL164" s="102"/>
      <c r="AM164" s="98">
        <v>1826387.94</v>
      </c>
      <c r="AN164" s="98">
        <v>-626387.93999999994</v>
      </c>
      <c r="AO164" s="98">
        <v>0</v>
      </c>
      <c r="AP164" s="98">
        <v>0</v>
      </c>
      <c r="AQ164" s="98">
        <v>0</v>
      </c>
      <c r="AR164" s="98">
        <v>0</v>
      </c>
      <c r="AS164" s="98">
        <v>0</v>
      </c>
      <c r="AT164" s="98">
        <v>0</v>
      </c>
      <c r="AU164" s="100">
        <f t="shared" si="27"/>
        <v>1200000</v>
      </c>
      <c r="AV164" s="102"/>
      <c r="AW164" s="104">
        <f t="shared" si="35"/>
        <v>-37937.229999999981</v>
      </c>
      <c r="AX164" s="104">
        <f t="shared" si="36"/>
        <v>39146.969999999943</v>
      </c>
      <c r="AY164" s="102"/>
      <c r="AZ164" s="104">
        <f>IF($C164&lt;$C$7,0,MAX(-AX164-SUM(AZ$11:AZ163),0))</f>
        <v>0</v>
      </c>
      <c r="BA164" s="104">
        <f>AX164+SUM(AZ$11:AZ164)</f>
        <v>39146.969999999943</v>
      </c>
      <c r="BB164" s="104">
        <v>0</v>
      </c>
      <c r="BC164" s="104">
        <f t="shared" si="31"/>
        <v>0</v>
      </c>
      <c r="BD164" s="33"/>
    </row>
    <row r="165" spans="2:56" x14ac:dyDescent="0.2">
      <c r="B165" s="19"/>
      <c r="C165" s="105">
        <f t="shared" si="32"/>
        <v>43497</v>
      </c>
      <c r="D165" s="97" t="str">
        <f t="shared" si="33"/>
        <v>r</v>
      </c>
      <c r="E165" s="98">
        <v>0</v>
      </c>
      <c r="F165" s="98">
        <v>0</v>
      </c>
      <c r="G165" s="98">
        <v>0</v>
      </c>
      <c r="H165" s="98">
        <v>0</v>
      </c>
      <c r="I165" s="100">
        <f t="shared" si="28"/>
        <v>0</v>
      </c>
      <c r="J165" s="101"/>
      <c r="K165" s="98">
        <v>1206192.8399999999</v>
      </c>
      <c r="L165" s="98">
        <v>0</v>
      </c>
      <c r="M165" s="98">
        <v>0</v>
      </c>
      <c r="N165" s="98">
        <v>150</v>
      </c>
      <c r="O165" s="98">
        <v>0</v>
      </c>
      <c r="P165" s="98">
        <v>0</v>
      </c>
      <c r="Q165" s="98">
        <v>0</v>
      </c>
      <c r="R165" s="98">
        <v>0</v>
      </c>
      <c r="S165" s="100">
        <f t="shared" si="34"/>
        <v>1206342.8399999999</v>
      </c>
      <c r="T165" s="102"/>
      <c r="U165" s="98">
        <v>567</v>
      </c>
      <c r="V165" s="98">
        <v>0</v>
      </c>
      <c r="W165" s="98">
        <v>0</v>
      </c>
      <c r="X165" s="98">
        <v>0</v>
      </c>
      <c r="Y165" s="98">
        <v>0</v>
      </c>
      <c r="Z165" s="98">
        <v>0</v>
      </c>
      <c r="AA165" s="98">
        <v>326.74000000000524</v>
      </c>
      <c r="AB165" s="98">
        <v>0</v>
      </c>
      <c r="AC165" s="98">
        <v>0</v>
      </c>
      <c r="AD165" s="98">
        <v>23.200000000000003</v>
      </c>
      <c r="AE165" s="100">
        <f t="shared" si="29"/>
        <v>916.94000000000528</v>
      </c>
      <c r="AF165" s="102"/>
      <c r="AG165" s="98">
        <v>0</v>
      </c>
      <c r="AH165" s="98">
        <v>0</v>
      </c>
      <c r="AI165" s="98">
        <v>0</v>
      </c>
      <c r="AJ165" s="98">
        <v>0</v>
      </c>
      <c r="AK165" s="100">
        <f t="shared" si="30"/>
        <v>0</v>
      </c>
      <c r="AL165" s="102"/>
      <c r="AM165" s="98">
        <v>1170000</v>
      </c>
      <c r="AN165" s="98">
        <v>0</v>
      </c>
      <c r="AO165" s="98">
        <v>0</v>
      </c>
      <c r="AP165" s="98">
        <v>0</v>
      </c>
      <c r="AQ165" s="98">
        <v>0</v>
      </c>
      <c r="AR165" s="98">
        <v>0</v>
      </c>
      <c r="AS165" s="98">
        <v>0</v>
      </c>
      <c r="AT165" s="98">
        <v>0</v>
      </c>
      <c r="AU165" s="100">
        <f t="shared" si="27"/>
        <v>1170000</v>
      </c>
      <c r="AV165" s="102"/>
      <c r="AW165" s="104">
        <f t="shared" si="35"/>
        <v>-37259.779999999795</v>
      </c>
      <c r="AX165" s="104">
        <f t="shared" si="36"/>
        <v>1887.1900000001478</v>
      </c>
      <c r="AY165" s="102"/>
      <c r="AZ165" s="104">
        <f>IF($C165&lt;$C$7,0,MAX(-AX165-SUM(AZ$11:AZ164),0))</f>
        <v>0</v>
      </c>
      <c r="BA165" s="104">
        <f>AX165+SUM(AZ$11:AZ165)</f>
        <v>1887.1900000001478</v>
      </c>
      <c r="BB165" s="104">
        <v>0</v>
      </c>
      <c r="BC165" s="104">
        <f t="shared" si="31"/>
        <v>0</v>
      </c>
      <c r="BD165" s="33"/>
    </row>
    <row r="166" spans="2:56" x14ac:dyDescent="0.2">
      <c r="B166" s="19"/>
      <c r="C166" s="105">
        <f t="shared" si="32"/>
        <v>43525</v>
      </c>
      <c r="D166" s="97" t="str">
        <f t="shared" si="33"/>
        <v>r</v>
      </c>
      <c r="E166" s="98">
        <v>0</v>
      </c>
      <c r="F166" s="98">
        <v>0</v>
      </c>
      <c r="G166" s="98">
        <v>0</v>
      </c>
      <c r="H166" s="98">
        <v>0</v>
      </c>
      <c r="I166" s="100">
        <f t="shared" si="28"/>
        <v>0</v>
      </c>
      <c r="J166" s="101"/>
      <c r="K166" s="98">
        <v>100874.07</v>
      </c>
      <c r="L166" s="98">
        <v>0</v>
      </c>
      <c r="M166" s="98">
        <v>0</v>
      </c>
      <c r="N166" s="98">
        <v>5000</v>
      </c>
      <c r="O166" s="98">
        <v>0</v>
      </c>
      <c r="P166" s="98">
        <v>0</v>
      </c>
      <c r="Q166" s="98">
        <v>0</v>
      </c>
      <c r="R166" s="98">
        <v>0</v>
      </c>
      <c r="S166" s="100">
        <f t="shared" si="34"/>
        <v>105874.07</v>
      </c>
      <c r="T166" s="102"/>
      <c r="U166" s="98">
        <v>0</v>
      </c>
      <c r="V166" s="98">
        <v>0</v>
      </c>
      <c r="W166" s="98">
        <v>0</v>
      </c>
      <c r="X166" s="98">
        <v>0</v>
      </c>
      <c r="Y166" s="98">
        <v>0</v>
      </c>
      <c r="Z166" s="98">
        <v>0</v>
      </c>
      <c r="AA166" s="98">
        <v>792.41</v>
      </c>
      <c r="AB166" s="98">
        <v>0</v>
      </c>
      <c r="AC166" s="98">
        <v>0</v>
      </c>
      <c r="AD166" s="98">
        <v>7.5</v>
      </c>
      <c r="AE166" s="100">
        <f t="shared" si="29"/>
        <v>799.91</v>
      </c>
      <c r="AF166" s="102"/>
      <c r="AG166" s="98">
        <v>0</v>
      </c>
      <c r="AH166" s="98">
        <v>0</v>
      </c>
      <c r="AI166" s="98">
        <v>0</v>
      </c>
      <c r="AJ166" s="98">
        <v>0</v>
      </c>
      <c r="AK166" s="100">
        <f t="shared" si="30"/>
        <v>0</v>
      </c>
      <c r="AL166" s="102"/>
      <c r="AM166" s="98">
        <v>-1737615.6987999999</v>
      </c>
      <c r="AN166" s="98">
        <v>1775160.1812</v>
      </c>
      <c r="AO166" s="98">
        <v>72455.517600000006</v>
      </c>
      <c r="AP166" s="98">
        <v>0</v>
      </c>
      <c r="AQ166" s="98">
        <v>0</v>
      </c>
      <c r="AR166" s="98">
        <v>0</v>
      </c>
      <c r="AS166" s="98">
        <v>0</v>
      </c>
      <c r="AT166" s="98">
        <v>0</v>
      </c>
      <c r="AU166" s="100">
        <f t="shared" si="27"/>
        <v>110000.0000000001</v>
      </c>
      <c r="AV166" s="102"/>
      <c r="AW166" s="104">
        <f t="shared" si="35"/>
        <v>3326.0200000000914</v>
      </c>
      <c r="AX166" s="104">
        <f t="shared" si="36"/>
        <v>5213.2100000002392</v>
      </c>
      <c r="AY166" s="102"/>
      <c r="AZ166" s="104">
        <f>IF($C166&lt;$C$7,0,MAX(-AX166-SUM(AZ$11:AZ165),0))</f>
        <v>0</v>
      </c>
      <c r="BA166" s="104">
        <f>AX166+SUM(AZ$11:AZ166)</f>
        <v>5213.2100000002392</v>
      </c>
      <c r="BB166" s="104">
        <v>0</v>
      </c>
      <c r="BC166" s="104">
        <f t="shared" si="31"/>
        <v>0</v>
      </c>
      <c r="BD166" s="33"/>
    </row>
    <row r="167" spans="2:56" x14ac:dyDescent="0.2">
      <c r="B167" s="19"/>
      <c r="C167" s="105">
        <f t="shared" si="32"/>
        <v>43556</v>
      </c>
      <c r="D167" s="97" t="str">
        <f t="shared" si="33"/>
        <v>r</v>
      </c>
      <c r="E167" s="98">
        <v>0</v>
      </c>
      <c r="F167" s="98">
        <v>1754739.4300000002</v>
      </c>
      <c r="G167" s="98">
        <v>14671.2</v>
      </c>
      <c r="H167" s="98">
        <v>0</v>
      </c>
      <c r="I167" s="100">
        <f t="shared" si="28"/>
        <v>1769410.6300000001</v>
      </c>
      <c r="J167" s="101"/>
      <c r="K167" s="98">
        <v>1350732.34</v>
      </c>
      <c r="L167" s="98">
        <v>0</v>
      </c>
      <c r="M167" s="98">
        <v>0</v>
      </c>
      <c r="N167" s="98">
        <v>79782.22</v>
      </c>
      <c r="O167" s="98">
        <v>14575.2</v>
      </c>
      <c r="P167" s="98">
        <v>0</v>
      </c>
      <c r="Q167" s="98">
        <v>1144.2</v>
      </c>
      <c r="R167" s="98">
        <v>0</v>
      </c>
      <c r="S167" s="100">
        <f t="shared" si="34"/>
        <v>1446233.96</v>
      </c>
      <c r="T167" s="102"/>
      <c r="U167" s="98">
        <v>0</v>
      </c>
      <c r="V167" s="98">
        <v>1200</v>
      </c>
      <c r="W167" s="98">
        <v>0</v>
      </c>
      <c r="X167" s="98">
        <v>0</v>
      </c>
      <c r="Y167" s="98">
        <v>0</v>
      </c>
      <c r="Z167" s="98">
        <v>0</v>
      </c>
      <c r="AA167" s="98">
        <v>4958.68</v>
      </c>
      <c r="AB167" s="98">
        <v>-1000</v>
      </c>
      <c r="AC167" s="98">
        <v>24</v>
      </c>
      <c r="AD167" s="98">
        <v>-35357.54</v>
      </c>
      <c r="AE167" s="100">
        <f t="shared" si="29"/>
        <v>-30174.86</v>
      </c>
      <c r="AF167" s="102"/>
      <c r="AG167" s="98">
        <v>0</v>
      </c>
      <c r="AH167" s="98">
        <v>0</v>
      </c>
      <c r="AI167" s="98">
        <v>0</v>
      </c>
      <c r="AJ167" s="98">
        <v>0</v>
      </c>
      <c r="AK167" s="100">
        <f t="shared" si="30"/>
        <v>0</v>
      </c>
      <c r="AL167" s="102"/>
      <c r="AM167" s="98">
        <v>-110000</v>
      </c>
      <c r="AN167" s="98">
        <v>0</v>
      </c>
      <c r="AO167" s="98">
        <v>0</v>
      </c>
      <c r="AP167" s="98">
        <v>9315421.7100000009</v>
      </c>
      <c r="AQ167" s="98">
        <v>-240750.24979599999</v>
      </c>
      <c r="AR167" s="98">
        <v>-240750.24979599999</v>
      </c>
      <c r="AS167" s="98">
        <v>-9826.5408080000016</v>
      </c>
      <c r="AT167" s="98">
        <v>-1263412.3896000001</v>
      </c>
      <c r="AU167" s="100">
        <f t="shared" si="27"/>
        <v>7450682.2800000021</v>
      </c>
      <c r="AV167" s="102"/>
      <c r="AW167" s="104">
        <f t="shared" si="35"/>
        <v>7804033.8100000024</v>
      </c>
      <c r="AX167" s="104">
        <f t="shared" si="36"/>
        <v>7809247.0200000023</v>
      </c>
      <c r="AY167" s="102"/>
      <c r="AZ167" s="104">
        <f>IF($C167&lt;$C$7,0,MAX(-AX167-SUM(AZ$11:AZ166),0))</f>
        <v>0</v>
      </c>
      <c r="BA167" s="104">
        <f>AX167+SUM(AZ$11:AZ167)</f>
        <v>7809247.0200000023</v>
      </c>
      <c r="BB167" s="104">
        <v>0</v>
      </c>
      <c r="BC167" s="104">
        <f t="shared" si="31"/>
        <v>0</v>
      </c>
      <c r="BD167" s="33"/>
    </row>
    <row r="168" spans="2:56" x14ac:dyDescent="0.2">
      <c r="B168" s="19"/>
      <c r="C168" s="105">
        <f t="shared" si="32"/>
        <v>43586</v>
      </c>
      <c r="D168" s="97" t="str">
        <f t="shared" si="33"/>
        <v>r</v>
      </c>
      <c r="E168" s="98">
        <v>0</v>
      </c>
      <c r="F168" s="98">
        <v>0</v>
      </c>
      <c r="G168" s="98">
        <v>706.2</v>
      </c>
      <c r="H168" s="98">
        <v>-535.5</v>
      </c>
      <c r="I168" s="100">
        <f t="shared" si="28"/>
        <v>170.70000000000005</v>
      </c>
      <c r="J168" s="101"/>
      <c r="K168" s="98">
        <v>1099830.8899999999</v>
      </c>
      <c r="L168" s="98">
        <v>0</v>
      </c>
      <c r="M168" s="98">
        <v>0</v>
      </c>
      <c r="N168" s="98">
        <v>8585.9599999999991</v>
      </c>
      <c r="O168" s="98">
        <v>57947.54</v>
      </c>
      <c r="P168" s="98">
        <v>12547.26</v>
      </c>
      <c r="Q168" s="98">
        <v>55.8</v>
      </c>
      <c r="R168" s="98">
        <v>0</v>
      </c>
      <c r="S168" s="100">
        <f t="shared" si="34"/>
        <v>1178967.45</v>
      </c>
      <c r="T168" s="102"/>
      <c r="U168" s="98">
        <v>2282.5</v>
      </c>
      <c r="V168" s="98">
        <v>119.99</v>
      </c>
      <c r="W168" s="98">
        <v>18000</v>
      </c>
      <c r="X168" s="98">
        <v>0</v>
      </c>
      <c r="Y168" s="98">
        <v>0</v>
      </c>
      <c r="Z168" s="98">
        <v>0</v>
      </c>
      <c r="AA168" s="98">
        <v>2551.0500000000002</v>
      </c>
      <c r="AB168" s="98">
        <v>1000</v>
      </c>
      <c r="AC168" s="98">
        <v>0</v>
      </c>
      <c r="AD168" s="98">
        <v>-38620.300000000003</v>
      </c>
      <c r="AE168" s="100">
        <f t="shared" si="29"/>
        <v>-14666.760000000006</v>
      </c>
      <c r="AF168" s="102"/>
      <c r="AG168" s="98">
        <v>0</v>
      </c>
      <c r="AH168" s="98">
        <v>0</v>
      </c>
      <c r="AI168" s="98">
        <v>0</v>
      </c>
      <c r="AJ168" s="98">
        <v>0</v>
      </c>
      <c r="AK168" s="100">
        <f t="shared" si="30"/>
        <v>0</v>
      </c>
      <c r="AL168" s="102"/>
      <c r="AM168" s="98">
        <v>0</v>
      </c>
      <c r="AN168" s="98">
        <v>0</v>
      </c>
      <c r="AO168" s="98">
        <v>0</v>
      </c>
      <c r="AP168" s="98">
        <v>0</v>
      </c>
      <c r="AQ168" s="98">
        <v>0</v>
      </c>
      <c r="AR168" s="98">
        <v>0</v>
      </c>
      <c r="AS168" s="98">
        <v>0</v>
      </c>
      <c r="AT168" s="98">
        <v>0</v>
      </c>
      <c r="AU168" s="100">
        <f t="shared" si="27"/>
        <v>0</v>
      </c>
      <c r="AV168" s="102"/>
      <c r="AW168" s="104">
        <f t="shared" si="35"/>
        <v>-1164129.99</v>
      </c>
      <c r="AX168" s="104">
        <f t="shared" si="36"/>
        <v>6645117.0300000021</v>
      </c>
      <c r="AY168" s="102"/>
      <c r="AZ168" s="104">
        <f>IF($C168&lt;$C$7,0,MAX(-AX168-SUM(AZ$11:AZ167),0))</f>
        <v>0</v>
      </c>
      <c r="BA168" s="104">
        <f>AX168+SUM(AZ$11:AZ168)</f>
        <v>6645117.0300000021</v>
      </c>
      <c r="BB168" s="104">
        <v>0</v>
      </c>
      <c r="BC168" s="104">
        <f t="shared" si="31"/>
        <v>0</v>
      </c>
      <c r="BD168" s="33"/>
    </row>
    <row r="169" spans="2:56" x14ac:dyDescent="0.2">
      <c r="B169" s="19"/>
      <c r="C169" s="105">
        <f t="shared" si="32"/>
        <v>43617</v>
      </c>
      <c r="D169" s="97" t="str">
        <f t="shared" si="33"/>
        <v>r</v>
      </c>
      <c r="E169" s="98">
        <v>0</v>
      </c>
      <c r="F169" s="98">
        <v>0</v>
      </c>
      <c r="G169" s="98">
        <v>9530.7000000000007</v>
      </c>
      <c r="H169" s="98">
        <v>-21.19</v>
      </c>
      <c r="I169" s="100">
        <f t="shared" si="28"/>
        <v>9509.51</v>
      </c>
      <c r="J169" s="101"/>
      <c r="K169" s="98">
        <v>89767.569999999992</v>
      </c>
      <c r="L169" s="98">
        <v>0</v>
      </c>
      <c r="M169" s="98">
        <v>0</v>
      </c>
      <c r="N169" s="98">
        <v>8590.56</v>
      </c>
      <c r="O169" s="98">
        <v>132590.93</v>
      </c>
      <c r="P169" s="98">
        <v>1775.71</v>
      </c>
      <c r="Q169" s="98">
        <v>929.67</v>
      </c>
      <c r="R169" s="98">
        <v>0</v>
      </c>
      <c r="S169" s="100">
        <f t="shared" si="34"/>
        <v>233654.44</v>
      </c>
      <c r="T169" s="102"/>
      <c r="U169" s="98">
        <v>0</v>
      </c>
      <c r="V169" s="98">
        <v>0</v>
      </c>
      <c r="W169" s="98">
        <v>13519.55</v>
      </c>
      <c r="X169" s="98">
        <v>0</v>
      </c>
      <c r="Y169" s="98">
        <v>0</v>
      </c>
      <c r="Z169" s="98">
        <v>0</v>
      </c>
      <c r="AA169" s="98">
        <v>2336.94</v>
      </c>
      <c r="AB169" s="98">
        <v>0</v>
      </c>
      <c r="AC169" s="98">
        <v>0</v>
      </c>
      <c r="AD169" s="98">
        <v>-29239.94</v>
      </c>
      <c r="AE169" s="100">
        <f t="shared" si="29"/>
        <v>-13383.449999999999</v>
      </c>
      <c r="AF169" s="102"/>
      <c r="AG169" s="98">
        <v>0</v>
      </c>
      <c r="AH169" s="98">
        <v>0</v>
      </c>
      <c r="AI169" s="98">
        <v>0</v>
      </c>
      <c r="AJ169" s="98">
        <v>0</v>
      </c>
      <c r="AK169" s="100">
        <f t="shared" si="30"/>
        <v>0</v>
      </c>
      <c r="AL169" s="102"/>
      <c r="AM169" s="98">
        <v>0</v>
      </c>
      <c r="AN169" s="98">
        <v>0</v>
      </c>
      <c r="AO169" s="98">
        <v>0</v>
      </c>
      <c r="AP169" s="98">
        <v>0</v>
      </c>
      <c r="AQ169" s="98">
        <v>0</v>
      </c>
      <c r="AR169" s="98">
        <v>0</v>
      </c>
      <c r="AS169" s="98">
        <v>0</v>
      </c>
      <c r="AT169" s="98">
        <v>0</v>
      </c>
      <c r="AU169" s="100">
        <f t="shared" si="27"/>
        <v>0</v>
      </c>
      <c r="AV169" s="102"/>
      <c r="AW169" s="104">
        <f t="shared" si="35"/>
        <v>-210761.47999999998</v>
      </c>
      <c r="AX169" s="104">
        <f t="shared" si="36"/>
        <v>6434355.5500000026</v>
      </c>
      <c r="AY169" s="102"/>
      <c r="AZ169" s="104">
        <f>IF($C169&lt;$C$7,0,MAX(-AX169-SUM(AZ$11:AZ168),0))</f>
        <v>0</v>
      </c>
      <c r="BA169" s="104">
        <f>AX169+SUM(AZ$11:AZ169)</f>
        <v>6434355.5500000026</v>
      </c>
      <c r="BB169" s="104">
        <v>0</v>
      </c>
      <c r="BC169" s="104">
        <f t="shared" si="31"/>
        <v>0</v>
      </c>
      <c r="BD169" s="33"/>
    </row>
    <row r="170" spans="2:56" x14ac:dyDescent="0.2">
      <c r="B170" s="19"/>
      <c r="C170" s="105">
        <f t="shared" si="32"/>
        <v>43647</v>
      </c>
      <c r="D170" s="97" t="str">
        <f t="shared" si="33"/>
        <v>r</v>
      </c>
      <c r="E170" s="98">
        <v>0</v>
      </c>
      <c r="F170" s="98">
        <v>0</v>
      </c>
      <c r="G170" s="98">
        <v>8610</v>
      </c>
      <c r="H170" s="98">
        <v>-347.87</v>
      </c>
      <c r="I170" s="100">
        <f t="shared" si="28"/>
        <v>8262.1299999999992</v>
      </c>
      <c r="J170" s="101"/>
      <c r="K170" s="98">
        <v>3313710.61</v>
      </c>
      <c r="L170" s="98">
        <v>0</v>
      </c>
      <c r="M170" s="98">
        <v>0</v>
      </c>
      <c r="N170" s="98">
        <v>5000</v>
      </c>
      <c r="O170" s="98">
        <v>81868.100000000006</v>
      </c>
      <c r="P170" s="98">
        <v>9446.5</v>
      </c>
      <c r="Q170" s="98">
        <v>45.34</v>
      </c>
      <c r="R170" s="98">
        <v>0</v>
      </c>
      <c r="S170" s="100">
        <f t="shared" si="34"/>
        <v>3410070.55</v>
      </c>
      <c r="T170" s="102"/>
      <c r="U170" s="98">
        <v>0</v>
      </c>
      <c r="V170" s="98">
        <v>1496.69</v>
      </c>
      <c r="W170" s="98">
        <v>780.45</v>
      </c>
      <c r="X170" s="98">
        <v>0</v>
      </c>
      <c r="Y170" s="98">
        <v>0</v>
      </c>
      <c r="Z170" s="98">
        <v>0</v>
      </c>
      <c r="AA170" s="98">
        <v>1280.3499999999999</v>
      </c>
      <c r="AB170" s="98">
        <v>0</v>
      </c>
      <c r="AC170" s="98">
        <v>29335.81</v>
      </c>
      <c r="AD170" s="98">
        <v>-5723.1100000000006</v>
      </c>
      <c r="AE170" s="100">
        <f t="shared" si="29"/>
        <v>27170.190000000002</v>
      </c>
      <c r="AF170" s="102"/>
      <c r="AG170" s="98">
        <v>0</v>
      </c>
      <c r="AH170" s="98">
        <v>0</v>
      </c>
      <c r="AI170" s="98">
        <v>0</v>
      </c>
      <c r="AJ170" s="98">
        <v>0</v>
      </c>
      <c r="AK170" s="100">
        <f t="shared" si="30"/>
        <v>0</v>
      </c>
      <c r="AL170" s="102"/>
      <c r="AM170" s="98">
        <v>0</v>
      </c>
      <c r="AN170" s="98">
        <v>0</v>
      </c>
      <c r="AO170" s="98">
        <v>0</v>
      </c>
      <c r="AP170" s="98">
        <v>0</v>
      </c>
      <c r="AQ170" s="98">
        <v>0</v>
      </c>
      <c r="AR170" s="98">
        <v>0</v>
      </c>
      <c r="AS170" s="98">
        <v>0</v>
      </c>
      <c r="AT170" s="98">
        <v>0</v>
      </c>
      <c r="AU170" s="100">
        <f t="shared" si="27"/>
        <v>0</v>
      </c>
      <c r="AV170" s="102"/>
      <c r="AW170" s="104">
        <f t="shared" si="35"/>
        <v>-3428978.61</v>
      </c>
      <c r="AX170" s="104">
        <f t="shared" si="36"/>
        <v>3005376.9400000027</v>
      </c>
      <c r="AY170" s="102"/>
      <c r="AZ170" s="104">
        <f>IF($C170&lt;$C$7,0,MAX(-AX170-SUM(AZ$11:AZ169),0))</f>
        <v>0</v>
      </c>
      <c r="BA170" s="104">
        <f>AX170+SUM(AZ$11:AZ170)</f>
        <v>3005376.9400000027</v>
      </c>
      <c r="BB170" s="104">
        <v>0</v>
      </c>
      <c r="BC170" s="104">
        <f t="shared" si="31"/>
        <v>0</v>
      </c>
      <c r="BD170" s="33"/>
    </row>
    <row r="171" spans="2:56" x14ac:dyDescent="0.2">
      <c r="B171" s="19"/>
      <c r="C171" s="105">
        <f t="shared" si="32"/>
        <v>43678</v>
      </c>
      <c r="D171" s="97" t="str">
        <f t="shared" si="33"/>
        <v>r</v>
      </c>
      <c r="E171" s="98">
        <v>0</v>
      </c>
      <c r="F171" s="98">
        <v>1220633.04</v>
      </c>
      <c r="G171" s="98">
        <v>8803</v>
      </c>
      <c r="H171" s="98">
        <v>-314.27</v>
      </c>
      <c r="I171" s="100">
        <f t="shared" si="28"/>
        <v>1229121.77</v>
      </c>
      <c r="J171" s="101"/>
      <c r="K171" s="98">
        <v>8085176.1500000013</v>
      </c>
      <c r="L171" s="98">
        <v>0</v>
      </c>
      <c r="M171" s="98">
        <v>0</v>
      </c>
      <c r="N171" s="98">
        <v>34284.75</v>
      </c>
      <c r="O171" s="98">
        <v>48462.25</v>
      </c>
      <c r="P171" s="98">
        <v>2805.47</v>
      </c>
      <c r="Q171" s="98">
        <v>0</v>
      </c>
      <c r="R171" s="98">
        <v>0</v>
      </c>
      <c r="S171" s="100">
        <f t="shared" si="34"/>
        <v>8170728.620000001</v>
      </c>
      <c r="T171" s="102"/>
      <c r="U171" s="98">
        <v>0</v>
      </c>
      <c r="V171" s="98">
        <v>0</v>
      </c>
      <c r="W171" s="98">
        <v>0</v>
      </c>
      <c r="X171" s="98">
        <v>0</v>
      </c>
      <c r="Y171" s="98">
        <v>0</v>
      </c>
      <c r="Z171" s="98">
        <v>0</v>
      </c>
      <c r="AA171" s="98">
        <v>6012.35</v>
      </c>
      <c r="AB171" s="98">
        <v>0</v>
      </c>
      <c r="AC171" s="98">
        <v>0</v>
      </c>
      <c r="AD171" s="98">
        <v>2830.59</v>
      </c>
      <c r="AE171" s="100">
        <f t="shared" si="29"/>
        <v>8842.94</v>
      </c>
      <c r="AF171" s="102"/>
      <c r="AG171" s="98">
        <v>0</v>
      </c>
      <c r="AH171" s="98">
        <v>0</v>
      </c>
      <c r="AI171" s="98">
        <v>0</v>
      </c>
      <c r="AJ171" s="98">
        <v>0</v>
      </c>
      <c r="AK171" s="100">
        <f t="shared" si="30"/>
        <v>0</v>
      </c>
      <c r="AL171" s="102"/>
      <c r="AM171" s="98">
        <v>1234800</v>
      </c>
      <c r="AN171" s="98">
        <v>0</v>
      </c>
      <c r="AO171" s="98">
        <v>50400</v>
      </c>
      <c r="AP171" s="98">
        <v>6480000</v>
      </c>
      <c r="AQ171" s="98">
        <v>-167470.853088</v>
      </c>
      <c r="AR171" s="98">
        <v>-167470.853088</v>
      </c>
      <c r="AS171" s="98">
        <v>-6835.545024</v>
      </c>
      <c r="AT171" s="98">
        <v>-878855.78879999998</v>
      </c>
      <c r="AU171" s="100">
        <f t="shared" si="27"/>
        <v>6544566.96</v>
      </c>
      <c r="AV171" s="102"/>
      <c r="AW171" s="104">
        <f t="shared" si="35"/>
        <v>-405882.83000000194</v>
      </c>
      <c r="AX171" s="104">
        <f t="shared" si="36"/>
        <v>2599494.1100000008</v>
      </c>
      <c r="AY171" s="102"/>
      <c r="AZ171" s="104">
        <f>IF($C171&lt;$C$7,0,MAX(-AX171-SUM(AZ$11:AZ170),0))</f>
        <v>0</v>
      </c>
      <c r="BA171" s="104">
        <f>AX171+SUM(AZ$11:AZ171)</f>
        <v>2599494.1100000008</v>
      </c>
      <c r="BB171" s="104">
        <v>0</v>
      </c>
      <c r="BC171" s="104">
        <f t="shared" si="31"/>
        <v>0</v>
      </c>
      <c r="BD171" s="33"/>
    </row>
    <row r="172" spans="2:56" x14ac:dyDescent="0.2">
      <c r="B172" s="19"/>
      <c r="C172" s="105">
        <f t="shared" si="32"/>
        <v>43709</v>
      </c>
      <c r="D172" s="97" t="str">
        <f t="shared" si="33"/>
        <v>r</v>
      </c>
      <c r="E172" s="98">
        <v>0</v>
      </c>
      <c r="F172" s="98">
        <v>0</v>
      </c>
      <c r="G172" s="98">
        <v>8003.1</v>
      </c>
      <c r="H172" s="98">
        <v>-321.30999999999995</v>
      </c>
      <c r="I172" s="100">
        <f t="shared" si="28"/>
        <v>7681.7900000000009</v>
      </c>
      <c r="J172" s="101"/>
      <c r="K172" s="98">
        <v>988067.28999999934</v>
      </c>
      <c r="L172" s="98">
        <v>0</v>
      </c>
      <c r="M172" s="98">
        <v>0</v>
      </c>
      <c r="N172" s="98">
        <v>9040.85</v>
      </c>
      <c r="O172" s="98">
        <v>85647.3</v>
      </c>
      <c r="P172" s="98">
        <v>7588.83</v>
      </c>
      <c r="Q172" s="98">
        <v>0</v>
      </c>
      <c r="R172" s="98">
        <v>0</v>
      </c>
      <c r="S172" s="100">
        <f t="shared" si="34"/>
        <v>1090344.2699999993</v>
      </c>
      <c r="T172" s="102"/>
      <c r="U172" s="98">
        <v>6547.67</v>
      </c>
      <c r="V172" s="98">
        <v>0</v>
      </c>
      <c r="W172" s="98">
        <v>7584.5</v>
      </c>
      <c r="X172" s="98">
        <v>0</v>
      </c>
      <c r="Y172" s="98">
        <v>0</v>
      </c>
      <c r="Z172" s="98">
        <v>0</v>
      </c>
      <c r="AA172" s="98">
        <v>1734.64</v>
      </c>
      <c r="AB172" s="98">
        <v>0</v>
      </c>
      <c r="AC172" s="98">
        <v>0</v>
      </c>
      <c r="AD172" s="98">
        <v>-13282.53</v>
      </c>
      <c r="AE172" s="100">
        <f t="shared" si="29"/>
        <v>2584.2799999999988</v>
      </c>
      <c r="AF172" s="102"/>
      <c r="AG172" s="98">
        <v>0</v>
      </c>
      <c r="AH172" s="98">
        <v>0</v>
      </c>
      <c r="AI172" s="98">
        <v>0</v>
      </c>
      <c r="AJ172" s="98">
        <v>0</v>
      </c>
      <c r="AK172" s="100">
        <f t="shared" si="30"/>
        <v>0</v>
      </c>
      <c r="AL172" s="102"/>
      <c r="AM172" s="98">
        <v>0</v>
      </c>
      <c r="AN172" s="98">
        <v>1234800</v>
      </c>
      <c r="AO172" s="98">
        <v>0</v>
      </c>
      <c r="AP172" s="98">
        <v>0</v>
      </c>
      <c r="AQ172" s="98">
        <v>0</v>
      </c>
      <c r="AR172" s="98">
        <v>0</v>
      </c>
      <c r="AS172" s="98">
        <v>0</v>
      </c>
      <c r="AT172" s="98">
        <v>0</v>
      </c>
      <c r="AU172" s="100">
        <f t="shared" si="27"/>
        <v>1234800</v>
      </c>
      <c r="AV172" s="102"/>
      <c r="AW172" s="104">
        <f t="shared" si="35"/>
        <v>149553.24000000069</v>
      </c>
      <c r="AX172" s="104">
        <f t="shared" si="36"/>
        <v>2749047.3500000015</v>
      </c>
      <c r="AY172" s="102"/>
      <c r="AZ172" s="104">
        <f>IF($C172&lt;$C$7,0,MAX(-AX172-SUM(AZ$11:AZ171),0))</f>
        <v>0</v>
      </c>
      <c r="BA172" s="104">
        <f>AX172+SUM(AZ$11:AZ172)</f>
        <v>2749047.3500000015</v>
      </c>
      <c r="BB172" s="104">
        <v>0</v>
      </c>
      <c r="BC172" s="104">
        <f t="shared" si="31"/>
        <v>0</v>
      </c>
      <c r="BD172" s="33"/>
    </row>
    <row r="173" spans="2:56" x14ac:dyDescent="0.2">
      <c r="B173" s="19"/>
      <c r="C173" s="105">
        <f t="shared" si="32"/>
        <v>43739</v>
      </c>
      <c r="D173" s="97" t="str">
        <f t="shared" si="33"/>
        <v>r</v>
      </c>
      <c r="E173" s="98">
        <v>0</v>
      </c>
      <c r="F173" s="98">
        <v>1966575.4600000002</v>
      </c>
      <c r="G173" s="98">
        <v>6657.3</v>
      </c>
      <c r="H173" s="98">
        <v>-292.11</v>
      </c>
      <c r="I173" s="100">
        <f t="shared" si="28"/>
        <v>1972940.6500000001</v>
      </c>
      <c r="J173" s="101"/>
      <c r="K173" s="98">
        <v>599276.69999999995</v>
      </c>
      <c r="L173" s="98">
        <v>0</v>
      </c>
      <c r="M173" s="98">
        <v>0</v>
      </c>
      <c r="N173" s="98">
        <v>31423.119999999999</v>
      </c>
      <c r="O173" s="98">
        <v>114937.01000000001</v>
      </c>
      <c r="P173" s="98">
        <v>64594.45</v>
      </c>
      <c r="Q173" s="98">
        <v>0</v>
      </c>
      <c r="R173" s="98">
        <v>0</v>
      </c>
      <c r="S173" s="100">
        <f t="shared" si="34"/>
        <v>810231.27999999991</v>
      </c>
      <c r="T173" s="102"/>
      <c r="U173" s="98">
        <v>429.07</v>
      </c>
      <c r="V173" s="98">
        <v>30905.91</v>
      </c>
      <c r="W173" s="98">
        <v>170620.95</v>
      </c>
      <c r="X173" s="98">
        <v>0</v>
      </c>
      <c r="Y173" s="98">
        <v>0</v>
      </c>
      <c r="Z173" s="98">
        <v>0</v>
      </c>
      <c r="AA173" s="98">
        <v>3126.21</v>
      </c>
      <c r="AB173" s="98">
        <v>0</v>
      </c>
      <c r="AC173" s="98">
        <v>4712.6400000000003</v>
      </c>
      <c r="AD173" s="98">
        <v>-14823.13</v>
      </c>
      <c r="AE173" s="100">
        <f t="shared" si="29"/>
        <v>194971.65000000002</v>
      </c>
      <c r="AF173" s="102"/>
      <c r="AG173" s="98">
        <v>0</v>
      </c>
      <c r="AH173" s="98">
        <v>0</v>
      </c>
      <c r="AI173" s="98">
        <v>0</v>
      </c>
      <c r="AJ173" s="98">
        <v>0</v>
      </c>
      <c r="AK173" s="100">
        <f t="shared" si="30"/>
        <v>0</v>
      </c>
      <c r="AL173" s="102"/>
      <c r="AM173" s="98">
        <v>0</v>
      </c>
      <c r="AN173" s="98">
        <v>1989400</v>
      </c>
      <c r="AO173" s="98">
        <v>81200</v>
      </c>
      <c r="AP173" s="98">
        <v>10440000</v>
      </c>
      <c r="AQ173" s="98">
        <v>-269814.15311200003</v>
      </c>
      <c r="AR173" s="98">
        <v>-269814.15311200003</v>
      </c>
      <c r="AS173" s="98">
        <v>-11012.822576</v>
      </c>
      <c r="AT173" s="98">
        <v>-1415934.3312000001</v>
      </c>
      <c r="AU173" s="100">
        <f t="shared" si="27"/>
        <v>10544024.540000001</v>
      </c>
      <c r="AV173" s="102"/>
      <c r="AW173" s="104">
        <f t="shared" si="35"/>
        <v>11511762.260000002</v>
      </c>
      <c r="AX173" s="107">
        <f t="shared" si="36"/>
        <v>14260809.610000003</v>
      </c>
      <c r="AY173" s="102"/>
      <c r="AZ173" s="104">
        <f>IF($C173&lt;$C$7,0,MAX(-AX173-SUM(AZ$11:AZ172),0))</f>
        <v>0</v>
      </c>
      <c r="BA173" s="104">
        <f>AX173+SUM(AZ$11:AZ173)</f>
        <v>14260809.610000003</v>
      </c>
      <c r="BB173" s="104">
        <v>0</v>
      </c>
      <c r="BC173" s="104">
        <f t="shared" si="31"/>
        <v>0</v>
      </c>
      <c r="BD173" s="33"/>
    </row>
    <row r="174" spans="2:56" x14ac:dyDescent="0.2">
      <c r="B174" s="19"/>
      <c r="C174" s="105">
        <f t="shared" si="32"/>
        <v>43770</v>
      </c>
      <c r="D174" s="97" t="str">
        <f t="shared" si="33"/>
        <v>r</v>
      </c>
      <c r="E174" s="98">
        <v>0</v>
      </c>
      <c r="F174" s="98">
        <v>2055000</v>
      </c>
      <c r="G174" s="98">
        <v>5468.1</v>
      </c>
      <c r="H174" s="98">
        <v>-242.99</v>
      </c>
      <c r="I174" s="100">
        <f t="shared" si="28"/>
        <v>2060225.11</v>
      </c>
      <c r="J174" s="101"/>
      <c r="K174" s="98">
        <v>548969.1399999999</v>
      </c>
      <c r="L174" s="98">
        <v>0</v>
      </c>
      <c r="M174" s="98">
        <v>0</v>
      </c>
      <c r="N174" s="98">
        <v>6049.64</v>
      </c>
      <c r="O174" s="98">
        <v>54206.11</v>
      </c>
      <c r="P174" s="98">
        <v>12540.5</v>
      </c>
      <c r="Q174" s="98">
        <v>0</v>
      </c>
      <c r="R174" s="98">
        <v>0</v>
      </c>
      <c r="S174" s="100">
        <f t="shared" si="34"/>
        <v>621765.3899999999</v>
      </c>
      <c r="T174" s="102"/>
      <c r="U174" s="98">
        <v>100</v>
      </c>
      <c r="V174" s="98">
        <v>30905.91</v>
      </c>
      <c r="W174" s="98">
        <v>110293.54000000001</v>
      </c>
      <c r="X174" s="98">
        <v>0</v>
      </c>
      <c r="Y174" s="98">
        <v>0</v>
      </c>
      <c r="Z174" s="98">
        <v>0</v>
      </c>
      <c r="AA174" s="98">
        <v>3856</v>
      </c>
      <c r="AB174" s="98">
        <v>0</v>
      </c>
      <c r="AC174" s="98">
        <v>0</v>
      </c>
      <c r="AD174" s="98">
        <v>-36547.43</v>
      </c>
      <c r="AE174" s="100">
        <f t="shared" si="29"/>
        <v>108608.02000000002</v>
      </c>
      <c r="AF174" s="102"/>
      <c r="AG174" s="98">
        <v>0</v>
      </c>
      <c r="AH174" s="98">
        <v>0</v>
      </c>
      <c r="AI174" s="98">
        <v>0</v>
      </c>
      <c r="AJ174" s="98">
        <v>0</v>
      </c>
      <c r="AK174" s="100">
        <f t="shared" si="30"/>
        <v>0</v>
      </c>
      <c r="AL174" s="102"/>
      <c r="AM174" s="98">
        <v>1989400</v>
      </c>
      <c r="AN174" s="98">
        <v>0</v>
      </c>
      <c r="AO174" s="98">
        <v>0</v>
      </c>
      <c r="AP174" s="98">
        <v>0</v>
      </c>
      <c r="AQ174" s="98">
        <v>-281946</v>
      </c>
      <c r="AR174" s="98">
        <v>-281946</v>
      </c>
      <c r="AS174" s="98">
        <v>-11508</v>
      </c>
      <c r="AT174" s="98">
        <v>-1479600</v>
      </c>
      <c r="AU174" s="100">
        <f t="shared" si="27"/>
        <v>-65600</v>
      </c>
      <c r="AV174" s="102"/>
      <c r="AW174" s="104">
        <f t="shared" si="35"/>
        <v>1264251.7000000002</v>
      </c>
      <c r="AX174" s="104">
        <f t="shared" si="36"/>
        <v>15525061.310000002</v>
      </c>
      <c r="AY174" s="102"/>
      <c r="AZ174" s="104">
        <f>IF($C174&lt;$C$7,0,MAX(-AX174-SUM(AZ$11:AZ173),0))</f>
        <v>0</v>
      </c>
      <c r="BA174" s="104">
        <f>AX174+SUM(AZ$11:AZ174)</f>
        <v>15525061.310000002</v>
      </c>
      <c r="BB174" s="104">
        <v>0</v>
      </c>
      <c r="BC174" s="104">
        <f t="shared" si="31"/>
        <v>0</v>
      </c>
      <c r="BD174" s="33"/>
    </row>
    <row r="175" spans="2:56" x14ac:dyDescent="0.2">
      <c r="B175" s="19"/>
      <c r="C175" s="105">
        <f t="shared" si="32"/>
        <v>43800</v>
      </c>
      <c r="D175" s="97" t="str">
        <f t="shared" si="33"/>
        <v>r</v>
      </c>
      <c r="E175" s="98">
        <v>0</v>
      </c>
      <c r="F175" s="98">
        <v>877594.24999999988</v>
      </c>
      <c r="G175" s="98">
        <v>0</v>
      </c>
      <c r="H175" s="98">
        <v>0</v>
      </c>
      <c r="I175" s="100">
        <f t="shared" si="28"/>
        <v>877594.24999999988</v>
      </c>
      <c r="J175" s="101"/>
      <c r="K175" s="98">
        <v>18242115.41</v>
      </c>
      <c r="L175" s="98">
        <v>0</v>
      </c>
      <c r="M175" s="98">
        <v>0</v>
      </c>
      <c r="N175" s="98">
        <v>5769.8</v>
      </c>
      <c r="O175" s="98">
        <v>160917.87</v>
      </c>
      <c r="P175" s="98">
        <v>0</v>
      </c>
      <c r="Q175" s="98">
        <v>0</v>
      </c>
      <c r="R175" s="98">
        <v>0</v>
      </c>
      <c r="S175" s="100">
        <f t="shared" si="34"/>
        <v>18408803.080000002</v>
      </c>
      <c r="T175" s="102"/>
      <c r="U175" s="98">
        <v>0</v>
      </c>
      <c r="V175" s="98">
        <v>61811.82</v>
      </c>
      <c r="W175" s="98">
        <v>175453.33</v>
      </c>
      <c r="X175" s="98">
        <v>0</v>
      </c>
      <c r="Y175" s="98">
        <v>0</v>
      </c>
      <c r="Z175" s="98">
        <v>0</v>
      </c>
      <c r="AA175" s="98">
        <v>10295</v>
      </c>
      <c r="AB175" s="98">
        <v>0</v>
      </c>
      <c r="AC175" s="98">
        <v>0</v>
      </c>
      <c r="AD175" s="98">
        <v>984.47999999999865</v>
      </c>
      <c r="AE175" s="100">
        <f t="shared" si="29"/>
        <v>248544.63</v>
      </c>
      <c r="AF175" s="102"/>
      <c r="AG175" s="98">
        <v>0</v>
      </c>
      <c r="AH175" s="98">
        <v>0</v>
      </c>
      <c r="AI175" s="98">
        <v>0</v>
      </c>
      <c r="AJ175" s="98">
        <v>0</v>
      </c>
      <c r="AK175" s="100">
        <f t="shared" si="30"/>
        <v>0</v>
      </c>
      <c r="AL175" s="102"/>
      <c r="AM175" s="98">
        <v>0</v>
      </c>
      <c r="AN175" s="98">
        <v>887716</v>
      </c>
      <c r="AO175" s="98">
        <v>36233.300000000003</v>
      </c>
      <c r="AP175" s="98">
        <v>4658567.04</v>
      </c>
      <c r="AQ175" s="98">
        <v>-120405.93109999997</v>
      </c>
      <c r="AR175" s="98">
        <v>-120405.93109999997</v>
      </c>
      <c r="AS175" s="98">
        <v>-4914.5277999999989</v>
      </c>
      <c r="AT175" s="98">
        <v>-631867.85999999987</v>
      </c>
      <c r="AU175" s="100">
        <f t="shared" si="27"/>
        <v>4704922.09</v>
      </c>
      <c r="AV175" s="102"/>
      <c r="AW175" s="104">
        <f t="shared" si="35"/>
        <v>-13074831.370000001</v>
      </c>
      <c r="AX175" s="107">
        <f t="shared" si="36"/>
        <v>2450229.9400000013</v>
      </c>
      <c r="AY175" s="102"/>
      <c r="AZ175" s="104">
        <f>IF($C175&lt;$C$7,0,MAX(-AX175-SUM(AZ$11:AZ174),0))</f>
        <v>0</v>
      </c>
      <c r="BA175" s="104">
        <f>AX175+SUM(AZ$11:AZ175)</f>
        <v>2450229.9400000013</v>
      </c>
      <c r="BB175" s="104">
        <v>0</v>
      </c>
      <c r="BC175" s="104">
        <f t="shared" si="31"/>
        <v>0</v>
      </c>
      <c r="BD175" s="33"/>
    </row>
    <row r="176" spans="2:56" x14ac:dyDescent="0.2">
      <c r="B176" s="19"/>
      <c r="C176" s="105">
        <f t="shared" si="32"/>
        <v>43831</v>
      </c>
      <c r="D176" s="97" t="str">
        <f t="shared" si="33"/>
        <v>r</v>
      </c>
      <c r="E176" s="98">
        <v>0</v>
      </c>
      <c r="F176" s="98">
        <v>0</v>
      </c>
      <c r="G176" s="98">
        <v>0</v>
      </c>
      <c r="H176" s="98">
        <v>-199.57999999999998</v>
      </c>
      <c r="I176" s="100">
        <f t="shared" si="28"/>
        <v>-199.57999999999998</v>
      </c>
      <c r="J176" s="101"/>
      <c r="K176" s="98">
        <v>519116.64999999997</v>
      </c>
      <c r="L176" s="98">
        <v>0</v>
      </c>
      <c r="M176" s="98">
        <v>0</v>
      </c>
      <c r="N176" s="98">
        <v>0</v>
      </c>
      <c r="O176" s="98">
        <v>75206.540000000008</v>
      </c>
      <c r="P176" s="98">
        <v>2350</v>
      </c>
      <c r="Q176" s="98">
        <v>0</v>
      </c>
      <c r="R176" s="98">
        <v>0</v>
      </c>
      <c r="S176" s="100">
        <f t="shared" si="34"/>
        <v>596673.18999999994</v>
      </c>
      <c r="T176" s="102"/>
      <c r="U176" s="98">
        <v>0</v>
      </c>
      <c r="V176" s="98">
        <v>946</v>
      </c>
      <c r="W176" s="98">
        <v>494668.15</v>
      </c>
      <c r="X176" s="98">
        <v>0</v>
      </c>
      <c r="Y176" s="98">
        <v>0</v>
      </c>
      <c r="Z176" s="98">
        <v>0</v>
      </c>
      <c r="AA176" s="98">
        <v>3225.21</v>
      </c>
      <c r="AB176" s="98">
        <v>0</v>
      </c>
      <c r="AC176" s="98">
        <v>7237.38</v>
      </c>
      <c r="AD176" s="98">
        <v>-3610.77</v>
      </c>
      <c r="AE176" s="100">
        <f t="shared" si="29"/>
        <v>502465.97000000003</v>
      </c>
      <c r="AF176" s="102"/>
      <c r="AG176" s="98">
        <v>0</v>
      </c>
      <c r="AH176" s="98">
        <v>0</v>
      </c>
      <c r="AI176" s="98">
        <v>0</v>
      </c>
      <c r="AJ176" s="98">
        <v>0</v>
      </c>
      <c r="AK176" s="100">
        <f t="shared" si="30"/>
        <v>0</v>
      </c>
      <c r="AL176" s="102"/>
      <c r="AM176" s="98">
        <v>0</v>
      </c>
      <c r="AN176" s="98">
        <v>0</v>
      </c>
      <c r="AO176" s="98">
        <v>0</v>
      </c>
      <c r="AP176" s="98">
        <v>0</v>
      </c>
      <c r="AQ176" s="98">
        <v>0</v>
      </c>
      <c r="AR176" s="98">
        <v>0</v>
      </c>
      <c r="AS176" s="98">
        <v>0</v>
      </c>
      <c r="AT176" s="98">
        <v>0</v>
      </c>
      <c r="AU176" s="100">
        <f t="shared" si="27"/>
        <v>0</v>
      </c>
      <c r="AV176" s="102"/>
      <c r="AW176" s="104">
        <f t="shared" si="35"/>
        <v>-1099338.74</v>
      </c>
      <c r="AX176" s="104">
        <f t="shared" si="36"/>
        <v>1350891.2000000014</v>
      </c>
      <c r="AY176" s="102"/>
      <c r="AZ176" s="104">
        <f>IF($C176&lt;$C$7,0,MAX(-AX176-SUM(AZ$11:AZ175),0))</f>
        <v>0</v>
      </c>
      <c r="BA176" s="104">
        <f>AX176+SUM(AZ$11:AZ176)</f>
        <v>1350891.2000000014</v>
      </c>
      <c r="BB176" s="104">
        <v>0</v>
      </c>
      <c r="BC176" s="104">
        <f t="shared" si="31"/>
        <v>0</v>
      </c>
      <c r="BD176" s="33"/>
    </row>
    <row r="177" spans="2:56" x14ac:dyDescent="0.2">
      <c r="B177" s="19"/>
      <c r="C177" s="105">
        <f t="shared" si="32"/>
        <v>43862</v>
      </c>
      <c r="D177" s="97" t="str">
        <f t="shared" si="33"/>
        <v>r</v>
      </c>
      <c r="E177" s="98">
        <v>0</v>
      </c>
      <c r="F177" s="98">
        <v>0</v>
      </c>
      <c r="G177" s="98">
        <v>0</v>
      </c>
      <c r="H177" s="98">
        <v>0</v>
      </c>
      <c r="I177" s="100">
        <f t="shared" si="28"/>
        <v>0</v>
      </c>
      <c r="J177" s="101"/>
      <c r="K177" s="98">
        <v>49733.34</v>
      </c>
      <c r="L177" s="98">
        <v>0</v>
      </c>
      <c r="M177" s="98">
        <v>0</v>
      </c>
      <c r="N177" s="98">
        <v>3149.01</v>
      </c>
      <c r="O177" s="98">
        <v>108815.64</v>
      </c>
      <c r="P177" s="98">
        <v>0</v>
      </c>
      <c r="Q177" s="98">
        <v>0</v>
      </c>
      <c r="R177" s="98">
        <v>0</v>
      </c>
      <c r="S177" s="100">
        <f t="shared" si="34"/>
        <v>161697.99</v>
      </c>
      <c r="T177" s="102"/>
      <c r="U177" s="98">
        <v>0</v>
      </c>
      <c r="V177" s="98">
        <v>27313.26</v>
      </c>
      <c r="W177" s="98">
        <v>307915.63</v>
      </c>
      <c r="X177" s="98">
        <v>0</v>
      </c>
      <c r="Y177" s="98">
        <v>0</v>
      </c>
      <c r="Z177" s="98">
        <v>0</v>
      </c>
      <c r="AA177" s="98">
        <v>5099.88</v>
      </c>
      <c r="AB177" s="98">
        <v>0</v>
      </c>
      <c r="AC177" s="98">
        <v>0</v>
      </c>
      <c r="AD177" s="98">
        <v>-2390.94</v>
      </c>
      <c r="AE177" s="100">
        <f t="shared" si="29"/>
        <v>337937.83</v>
      </c>
      <c r="AF177" s="102"/>
      <c r="AG177" s="98">
        <v>0</v>
      </c>
      <c r="AH177" s="98">
        <v>0</v>
      </c>
      <c r="AI177" s="98">
        <v>0</v>
      </c>
      <c r="AJ177" s="98">
        <v>0</v>
      </c>
      <c r="AK177" s="100">
        <f t="shared" si="30"/>
        <v>0</v>
      </c>
      <c r="AL177" s="102"/>
      <c r="AM177" s="98">
        <v>0</v>
      </c>
      <c r="AN177" s="98">
        <v>0</v>
      </c>
      <c r="AO177" s="98">
        <v>0</v>
      </c>
      <c r="AP177" s="98">
        <v>0</v>
      </c>
      <c r="AQ177" s="98">
        <v>0</v>
      </c>
      <c r="AR177" s="98">
        <v>0</v>
      </c>
      <c r="AS177" s="98">
        <v>0</v>
      </c>
      <c r="AT177" s="98">
        <v>0</v>
      </c>
      <c r="AU177" s="100">
        <f t="shared" si="27"/>
        <v>0</v>
      </c>
      <c r="AV177" s="102"/>
      <c r="AW177" s="104">
        <f t="shared" si="35"/>
        <v>-499635.82</v>
      </c>
      <c r="AX177" s="104">
        <f t="shared" si="36"/>
        <v>851255.38000000129</v>
      </c>
      <c r="AY177" s="102"/>
      <c r="AZ177" s="104">
        <f>IF($C177&lt;$C$7,0,MAX(-AX177-SUM(AZ$11:AZ176),0))</f>
        <v>0</v>
      </c>
      <c r="BA177" s="104">
        <f>AX177+SUM(AZ$11:AZ177)</f>
        <v>851255.38000000129</v>
      </c>
      <c r="BB177" s="104">
        <v>0</v>
      </c>
      <c r="BC177" s="104">
        <f t="shared" si="31"/>
        <v>0</v>
      </c>
      <c r="BD177" s="33"/>
    </row>
    <row r="178" spans="2:56" x14ac:dyDescent="0.2">
      <c r="B178" s="19"/>
      <c r="C178" s="105">
        <f t="shared" si="32"/>
        <v>43891</v>
      </c>
      <c r="D178" s="97" t="str">
        <f t="shared" si="33"/>
        <v>r</v>
      </c>
      <c r="E178" s="98">
        <v>0</v>
      </c>
      <c r="F178" s="98">
        <v>0</v>
      </c>
      <c r="G178" s="98">
        <v>0</v>
      </c>
      <c r="H178" s="98">
        <v>0</v>
      </c>
      <c r="I178" s="100">
        <f t="shared" si="28"/>
        <v>0</v>
      </c>
      <c r="J178" s="101"/>
      <c r="K178" s="98">
        <v>48316.08</v>
      </c>
      <c r="L178" s="98">
        <v>0</v>
      </c>
      <c r="M178" s="98">
        <v>0</v>
      </c>
      <c r="N178" s="98">
        <v>184.5</v>
      </c>
      <c r="O178" s="98">
        <v>91353.56</v>
      </c>
      <c r="P178" s="98">
        <v>34000</v>
      </c>
      <c r="Q178" s="98">
        <v>0</v>
      </c>
      <c r="R178" s="98">
        <v>0</v>
      </c>
      <c r="S178" s="100">
        <f t="shared" si="34"/>
        <v>173854.14</v>
      </c>
      <c r="T178" s="102"/>
      <c r="U178" s="98">
        <v>0</v>
      </c>
      <c r="V178" s="98">
        <v>283723</v>
      </c>
      <c r="W178" s="98">
        <v>437175.97</v>
      </c>
      <c r="X178" s="98">
        <v>0</v>
      </c>
      <c r="Y178" s="98">
        <v>0</v>
      </c>
      <c r="Z178" s="98">
        <v>0</v>
      </c>
      <c r="AA178" s="98">
        <v>16065.47</v>
      </c>
      <c r="AB178" s="98">
        <v>0</v>
      </c>
      <c r="AC178" s="98">
        <v>0</v>
      </c>
      <c r="AD178" s="98">
        <v>-1056.46</v>
      </c>
      <c r="AE178" s="100">
        <f t="shared" si="29"/>
        <v>735907.98</v>
      </c>
      <c r="AF178" s="102"/>
      <c r="AG178" s="98">
        <v>0</v>
      </c>
      <c r="AH178" s="98">
        <v>0</v>
      </c>
      <c r="AI178" s="98">
        <v>0</v>
      </c>
      <c r="AJ178" s="98">
        <v>0</v>
      </c>
      <c r="AK178" s="100">
        <f t="shared" si="30"/>
        <v>0</v>
      </c>
      <c r="AL178" s="102"/>
      <c r="AM178" s="98">
        <v>887716</v>
      </c>
      <c r="AN178" s="98">
        <v>0</v>
      </c>
      <c r="AO178" s="98">
        <v>0</v>
      </c>
      <c r="AP178" s="98">
        <v>0</v>
      </c>
      <c r="AQ178" s="98">
        <v>0</v>
      </c>
      <c r="AR178" s="98">
        <v>0</v>
      </c>
      <c r="AS178" s="98">
        <v>0</v>
      </c>
      <c r="AT178" s="98">
        <v>0</v>
      </c>
      <c r="AU178" s="100">
        <f t="shared" si="27"/>
        <v>887716</v>
      </c>
      <c r="AV178" s="102"/>
      <c r="AW178" s="104">
        <f t="shared" si="35"/>
        <v>-22046.119999999995</v>
      </c>
      <c r="AX178" s="104">
        <f t="shared" si="36"/>
        <v>829209.26000000129</v>
      </c>
      <c r="AY178" s="102"/>
      <c r="AZ178" s="104">
        <f>IF($C178&lt;$C$7,0,MAX(-AX178-SUM(AZ$11:AZ177),0))</f>
        <v>0</v>
      </c>
      <c r="BA178" s="104">
        <f>AX178+SUM(AZ$11:AZ178)</f>
        <v>829209.26000000129</v>
      </c>
      <c r="BB178" s="104">
        <v>0</v>
      </c>
      <c r="BC178" s="104">
        <f t="shared" si="31"/>
        <v>0</v>
      </c>
      <c r="BD178" s="33"/>
    </row>
    <row r="179" spans="2:56" x14ac:dyDescent="0.2">
      <c r="B179" s="19"/>
      <c r="C179" s="105">
        <f t="shared" si="32"/>
        <v>43922</v>
      </c>
      <c r="D179" s="97" t="str">
        <f t="shared" si="33"/>
        <v>r</v>
      </c>
      <c r="E179" s="98">
        <v>0</v>
      </c>
      <c r="F179" s="98">
        <v>0</v>
      </c>
      <c r="G179" s="98">
        <v>0</v>
      </c>
      <c r="H179" s="98">
        <v>0</v>
      </c>
      <c r="I179" s="100">
        <f t="shared" si="28"/>
        <v>0</v>
      </c>
      <c r="J179" s="101"/>
      <c r="K179" s="98">
        <v>47653.67</v>
      </c>
      <c r="L179" s="98">
        <v>0</v>
      </c>
      <c r="M179" s="98">
        <v>0</v>
      </c>
      <c r="N179" s="98">
        <v>64.5</v>
      </c>
      <c r="O179" s="98">
        <v>17048.02</v>
      </c>
      <c r="P179" s="98">
        <v>0</v>
      </c>
      <c r="Q179" s="98">
        <v>91551.1</v>
      </c>
      <c r="R179" s="98">
        <v>0</v>
      </c>
      <c r="S179" s="100">
        <f t="shared" si="34"/>
        <v>156317.29</v>
      </c>
      <c r="T179" s="102"/>
      <c r="U179" s="98">
        <v>2589.4299999999998</v>
      </c>
      <c r="V179" s="98">
        <v>299020.90000000002</v>
      </c>
      <c r="W179" s="98">
        <v>212338.89</v>
      </c>
      <c r="X179" s="98">
        <v>0</v>
      </c>
      <c r="Y179" s="98">
        <v>0</v>
      </c>
      <c r="Z179" s="98">
        <v>0</v>
      </c>
      <c r="AA179" s="98">
        <v>31074.86</v>
      </c>
      <c r="AB179" s="98">
        <v>0</v>
      </c>
      <c r="AC179" s="98">
        <v>805.39</v>
      </c>
      <c r="AD179" s="98">
        <v>-736.57</v>
      </c>
      <c r="AE179" s="100">
        <f t="shared" si="29"/>
        <v>545092.90000000014</v>
      </c>
      <c r="AF179" s="102"/>
      <c r="AG179" s="98">
        <v>0</v>
      </c>
      <c r="AH179" s="98">
        <v>0</v>
      </c>
      <c r="AI179" s="98">
        <v>0</v>
      </c>
      <c r="AJ179" s="98">
        <v>0</v>
      </c>
      <c r="AK179" s="100">
        <f t="shared" si="30"/>
        <v>0</v>
      </c>
      <c r="AL179" s="102"/>
      <c r="AM179" s="98">
        <v>0</v>
      </c>
      <c r="AN179" s="98">
        <v>0</v>
      </c>
      <c r="AO179" s="98">
        <v>0</v>
      </c>
      <c r="AP179" s="98">
        <v>0</v>
      </c>
      <c r="AQ179" s="98">
        <v>0</v>
      </c>
      <c r="AR179" s="98">
        <v>0</v>
      </c>
      <c r="AS179" s="98">
        <v>0</v>
      </c>
      <c r="AT179" s="98">
        <v>0</v>
      </c>
      <c r="AU179" s="100">
        <f t="shared" si="27"/>
        <v>0</v>
      </c>
      <c r="AV179" s="102"/>
      <c r="AW179" s="104">
        <f t="shared" si="35"/>
        <v>-701410.19000000018</v>
      </c>
      <c r="AX179" s="104">
        <f t="shared" si="36"/>
        <v>127799.07000000111</v>
      </c>
      <c r="AY179" s="102"/>
      <c r="AZ179" s="104">
        <f>IF($C179&lt;$C$7,0,MAX(-AX179-SUM(AZ$11:AZ178),0))</f>
        <v>0</v>
      </c>
      <c r="BA179" s="104">
        <f>AX179+SUM(AZ$11:AZ179)</f>
        <v>127799.07000000111</v>
      </c>
      <c r="BB179" s="104">
        <v>0</v>
      </c>
      <c r="BC179" s="104">
        <f t="shared" si="31"/>
        <v>0</v>
      </c>
      <c r="BD179" s="33"/>
    </row>
    <row r="180" spans="2:56" x14ac:dyDescent="0.2">
      <c r="B180" s="19"/>
      <c r="C180" s="105">
        <f t="shared" si="32"/>
        <v>43952</v>
      </c>
      <c r="D180" s="97" t="str">
        <f t="shared" si="33"/>
        <v>r</v>
      </c>
      <c r="E180" s="98">
        <v>0</v>
      </c>
      <c r="F180" s="98">
        <v>0</v>
      </c>
      <c r="G180" s="98">
        <v>0</v>
      </c>
      <c r="H180" s="98">
        <v>0</v>
      </c>
      <c r="I180" s="100">
        <f t="shared" si="28"/>
        <v>0</v>
      </c>
      <c r="J180" s="101"/>
      <c r="K180" s="98">
        <v>33171.64</v>
      </c>
      <c r="L180" s="98">
        <v>0</v>
      </c>
      <c r="M180" s="98">
        <v>0</v>
      </c>
      <c r="N180" s="98">
        <v>35960.97</v>
      </c>
      <c r="O180" s="98">
        <v>45602.28</v>
      </c>
      <c r="P180" s="98">
        <v>0</v>
      </c>
      <c r="Q180" s="98">
        <v>0</v>
      </c>
      <c r="R180" s="98">
        <v>0</v>
      </c>
      <c r="S180" s="100">
        <f t="shared" si="34"/>
        <v>114734.89</v>
      </c>
      <c r="T180" s="102"/>
      <c r="U180" s="98">
        <v>204.11</v>
      </c>
      <c r="V180" s="98">
        <v>112157.57</v>
      </c>
      <c r="W180" s="98">
        <v>83418.87</v>
      </c>
      <c r="X180" s="98">
        <v>0</v>
      </c>
      <c r="Y180" s="98">
        <v>0</v>
      </c>
      <c r="Z180" s="98">
        <v>0</v>
      </c>
      <c r="AA180" s="98">
        <v>3471.1499999999996</v>
      </c>
      <c r="AB180" s="98">
        <v>0</v>
      </c>
      <c r="AC180" s="98">
        <v>0</v>
      </c>
      <c r="AD180" s="98">
        <v>62.490000000000009</v>
      </c>
      <c r="AE180" s="100">
        <f t="shared" si="29"/>
        <v>199314.18999999997</v>
      </c>
      <c r="AF180" s="102"/>
      <c r="AG180" s="98">
        <v>0</v>
      </c>
      <c r="AH180" s="98">
        <v>0</v>
      </c>
      <c r="AI180" s="98">
        <v>0</v>
      </c>
      <c r="AJ180" s="98">
        <v>0</v>
      </c>
      <c r="AK180" s="100">
        <f t="shared" si="30"/>
        <v>0</v>
      </c>
      <c r="AL180" s="102"/>
      <c r="AM180" s="98">
        <v>41160.000000000007</v>
      </c>
      <c r="AN180" s="98">
        <v>41160.000000000007</v>
      </c>
      <c r="AO180" s="98">
        <v>1680.0000000000002</v>
      </c>
      <c r="AP180" s="98">
        <v>216000</v>
      </c>
      <c r="AQ180" s="98">
        <v>0</v>
      </c>
      <c r="AR180" s="98">
        <v>0</v>
      </c>
      <c r="AS180" s="98">
        <v>0</v>
      </c>
      <c r="AT180" s="98">
        <v>0</v>
      </c>
      <c r="AU180" s="100">
        <f t="shared" si="27"/>
        <v>300000</v>
      </c>
      <c r="AV180" s="102"/>
      <c r="AW180" s="104">
        <f t="shared" si="35"/>
        <v>-14049.079999999958</v>
      </c>
      <c r="AX180" s="104">
        <f t="shared" si="36"/>
        <v>113749.99000000115</v>
      </c>
      <c r="AY180" s="102"/>
      <c r="AZ180" s="104">
        <f>IF($C180&lt;$C$7,0,MAX(-AX180-SUM(AZ$11:AZ179),0))</f>
        <v>0</v>
      </c>
      <c r="BA180" s="104">
        <f>AX180+SUM(AZ$11:AZ180)</f>
        <v>113749.99000000115</v>
      </c>
      <c r="BB180" s="104">
        <f>IF($C180&lt;$C$7,0,-MIN(BA180:BA$367)-SUM(BB$11:BB179))</f>
        <v>0</v>
      </c>
      <c r="BC180" s="104">
        <f t="shared" si="31"/>
        <v>0</v>
      </c>
      <c r="BD180" s="33"/>
    </row>
    <row r="181" spans="2:56" x14ac:dyDescent="0.2">
      <c r="B181" s="19"/>
      <c r="C181" s="105">
        <f t="shared" si="32"/>
        <v>43983</v>
      </c>
      <c r="D181" s="97" t="str">
        <f t="shared" si="33"/>
        <v>r</v>
      </c>
      <c r="E181" s="98">
        <v>230715.27</v>
      </c>
      <c r="F181" s="98">
        <v>0</v>
      </c>
      <c r="G181" s="98">
        <v>0</v>
      </c>
      <c r="H181" s="98">
        <v>0</v>
      </c>
      <c r="I181" s="100">
        <f t="shared" si="28"/>
        <v>230715.27</v>
      </c>
      <c r="J181" s="101"/>
      <c r="K181" s="98">
        <v>37105.25</v>
      </c>
      <c r="L181" s="98">
        <v>0</v>
      </c>
      <c r="M181" s="98">
        <v>0</v>
      </c>
      <c r="N181" s="98">
        <v>8055.57</v>
      </c>
      <c r="O181" s="98">
        <v>24633.07</v>
      </c>
      <c r="P181" s="98">
        <v>0</v>
      </c>
      <c r="Q181" s="98">
        <v>0</v>
      </c>
      <c r="R181" s="98">
        <v>0</v>
      </c>
      <c r="S181" s="100">
        <f t="shared" si="34"/>
        <v>69793.89</v>
      </c>
      <c r="T181" s="102"/>
      <c r="U181" s="98">
        <v>0</v>
      </c>
      <c r="V181" s="98">
        <v>36397.14</v>
      </c>
      <c r="W181" s="98">
        <v>88882.99</v>
      </c>
      <c r="X181" s="98">
        <v>0</v>
      </c>
      <c r="Y181" s="98">
        <v>0</v>
      </c>
      <c r="Z181" s="98">
        <v>0</v>
      </c>
      <c r="AA181" s="98">
        <v>1543.3600000000001</v>
      </c>
      <c r="AB181" s="98">
        <v>0</v>
      </c>
      <c r="AC181" s="98">
        <v>0</v>
      </c>
      <c r="AD181" s="98">
        <v>39.629999999999995</v>
      </c>
      <c r="AE181" s="100">
        <f t="shared" si="29"/>
        <v>126863.12000000001</v>
      </c>
      <c r="AF181" s="102"/>
      <c r="AG181" s="98">
        <v>0</v>
      </c>
      <c r="AH181" s="98">
        <v>0</v>
      </c>
      <c r="AI181" s="98">
        <v>0</v>
      </c>
      <c r="AJ181" s="98">
        <v>0</v>
      </c>
      <c r="AK181" s="100">
        <f t="shared" si="30"/>
        <v>0</v>
      </c>
      <c r="AL181" s="102"/>
      <c r="AM181" s="98">
        <v>13720</v>
      </c>
      <c r="AN181" s="98">
        <v>13720</v>
      </c>
      <c r="AO181" s="98">
        <v>560</v>
      </c>
      <c r="AP181" s="98">
        <v>72000</v>
      </c>
      <c r="AQ181" s="98">
        <v>0</v>
      </c>
      <c r="AR181" s="98">
        <v>0</v>
      </c>
      <c r="AS181" s="98">
        <v>0</v>
      </c>
      <c r="AT181" s="98">
        <v>0</v>
      </c>
      <c r="AU181" s="100">
        <f t="shared" si="27"/>
        <v>100000</v>
      </c>
      <c r="AV181" s="102"/>
      <c r="AW181" s="104">
        <f t="shared" si="35"/>
        <v>134058.26</v>
      </c>
      <c r="AX181" s="104">
        <f t="shared" si="36"/>
        <v>247808.25000000116</v>
      </c>
      <c r="AY181" s="102"/>
      <c r="AZ181" s="104">
        <f>IF($C181&lt;$C$7,0,MAX(-AX181-SUM(AZ$11:AZ180),0))</f>
        <v>0</v>
      </c>
      <c r="BA181" s="104">
        <f>AX181+SUM(AZ$11:AZ181)</f>
        <v>247808.25000000116</v>
      </c>
      <c r="BB181" s="104">
        <f>IF($C181&lt;$C$7,0,-MIN(BA181:BA$367)-SUM(BB$11:BB180))</f>
        <v>0</v>
      </c>
      <c r="BC181" s="104">
        <f t="shared" si="31"/>
        <v>0</v>
      </c>
      <c r="BD181" s="33"/>
    </row>
    <row r="182" spans="2:56" x14ac:dyDescent="0.2">
      <c r="B182" s="19"/>
      <c r="C182" s="105">
        <f t="shared" si="32"/>
        <v>44013</v>
      </c>
      <c r="D182" s="97" t="str">
        <f t="shared" si="33"/>
        <v>r</v>
      </c>
      <c r="E182" s="98">
        <v>9277694.8599999994</v>
      </c>
      <c r="F182" s="98">
        <v>0</v>
      </c>
      <c r="G182" s="98">
        <v>-170451.4</v>
      </c>
      <c r="H182" s="98">
        <v>0</v>
      </c>
      <c r="I182" s="100">
        <f t="shared" si="28"/>
        <v>9107243.459999999</v>
      </c>
      <c r="J182" s="101"/>
      <c r="K182" s="98">
        <v>2121849.9300000002</v>
      </c>
      <c r="L182" s="98">
        <v>3003.2</v>
      </c>
      <c r="M182" s="98">
        <v>0</v>
      </c>
      <c r="N182" s="98">
        <v>0</v>
      </c>
      <c r="O182" s="98">
        <v>15220.89</v>
      </c>
      <c r="P182" s="98">
        <v>0</v>
      </c>
      <c r="Q182" s="98">
        <v>0</v>
      </c>
      <c r="R182" s="98">
        <v>0</v>
      </c>
      <c r="S182" s="100">
        <f t="shared" si="34"/>
        <v>2140074.0200000005</v>
      </c>
      <c r="T182" s="102"/>
      <c r="U182" s="98">
        <v>0</v>
      </c>
      <c r="V182" s="98">
        <v>139677.42000000001</v>
      </c>
      <c r="W182" s="98">
        <v>650</v>
      </c>
      <c r="X182" s="98">
        <v>6690.1</v>
      </c>
      <c r="Y182" s="98">
        <v>0</v>
      </c>
      <c r="Z182" s="98">
        <v>160956.65</v>
      </c>
      <c r="AA182" s="98">
        <v>14997.12</v>
      </c>
      <c r="AB182" s="98">
        <v>0</v>
      </c>
      <c r="AC182" s="98">
        <v>245.82</v>
      </c>
      <c r="AD182" s="98">
        <v>-6952.94</v>
      </c>
      <c r="AE182" s="100">
        <f t="shared" si="29"/>
        <v>316264.17000000004</v>
      </c>
      <c r="AF182" s="102"/>
      <c r="AG182" s="98">
        <v>0</v>
      </c>
      <c r="AH182" s="98">
        <v>0</v>
      </c>
      <c r="AI182" s="98">
        <v>0</v>
      </c>
      <c r="AJ182" s="98">
        <v>0</v>
      </c>
      <c r="AK182" s="100">
        <f t="shared" si="30"/>
        <v>0</v>
      </c>
      <c r="AL182" s="102"/>
      <c r="AM182" s="98">
        <v>0</v>
      </c>
      <c r="AN182" s="98">
        <v>0</v>
      </c>
      <c r="AO182" s="98">
        <v>0</v>
      </c>
      <c r="AP182" s="98">
        <v>0</v>
      </c>
      <c r="AQ182" s="98">
        <v>0</v>
      </c>
      <c r="AR182" s="98">
        <v>0</v>
      </c>
      <c r="AS182" s="98">
        <v>0</v>
      </c>
      <c r="AT182" s="98">
        <v>0</v>
      </c>
      <c r="AU182" s="100">
        <f t="shared" si="27"/>
        <v>0</v>
      </c>
      <c r="AV182" s="102"/>
      <c r="AW182" s="104">
        <f t="shared" si="35"/>
        <v>6650905.2699999986</v>
      </c>
      <c r="AX182" s="104">
        <f t="shared" si="36"/>
        <v>6898713.5199999996</v>
      </c>
      <c r="AY182" s="102"/>
      <c r="AZ182" s="104">
        <f>IF($C182&lt;$C$7,0,MAX(-AX182-SUM(AZ$11:AZ181),0))</f>
        <v>0</v>
      </c>
      <c r="BA182" s="104">
        <f>AX182+SUM(AZ$11:AZ182)</f>
        <v>6898713.5199999996</v>
      </c>
      <c r="BB182" s="104">
        <f>IF($C182&lt;$C$7,0,-MIN(BA182:BA$367)-SUM(BB$11:BB181))</f>
        <v>0</v>
      </c>
      <c r="BC182" s="104">
        <f t="shared" si="31"/>
        <v>0</v>
      </c>
      <c r="BD182" s="33"/>
    </row>
    <row r="183" spans="2:56" x14ac:dyDescent="0.2">
      <c r="B183" s="19"/>
      <c r="C183" s="105">
        <f t="shared" si="32"/>
        <v>44044</v>
      </c>
      <c r="D183" s="97" t="str">
        <f t="shared" si="33"/>
        <v>r</v>
      </c>
      <c r="E183" s="98">
        <v>2104186.7699999996</v>
      </c>
      <c r="F183" s="98">
        <v>0</v>
      </c>
      <c r="G183" s="98">
        <v>-264171.99</v>
      </c>
      <c r="H183" s="98">
        <v>0</v>
      </c>
      <c r="I183" s="100">
        <f t="shared" si="28"/>
        <v>1840014.7799999996</v>
      </c>
      <c r="J183" s="101"/>
      <c r="K183" s="98">
        <v>2990350.69</v>
      </c>
      <c r="L183" s="98">
        <v>3200</v>
      </c>
      <c r="M183" s="98">
        <v>0</v>
      </c>
      <c r="N183" s="98">
        <v>0</v>
      </c>
      <c r="O183" s="98">
        <v>5393.24</v>
      </c>
      <c r="P183" s="98">
        <v>0</v>
      </c>
      <c r="Q183" s="98">
        <v>0</v>
      </c>
      <c r="R183" s="98">
        <v>0</v>
      </c>
      <c r="S183" s="100">
        <f t="shared" si="34"/>
        <v>2998943.93</v>
      </c>
      <c r="T183" s="102"/>
      <c r="U183" s="98">
        <v>24.05</v>
      </c>
      <c r="V183" s="98">
        <v>134173.51</v>
      </c>
      <c r="W183" s="98">
        <v>7446.99</v>
      </c>
      <c r="X183" s="98">
        <v>7193.41</v>
      </c>
      <c r="Y183" s="98">
        <v>0</v>
      </c>
      <c r="Z183" s="98">
        <v>264372.82</v>
      </c>
      <c r="AA183" s="98">
        <v>986.59999999999991</v>
      </c>
      <c r="AB183" s="98">
        <v>0</v>
      </c>
      <c r="AC183" s="98">
        <v>0</v>
      </c>
      <c r="AD183" s="98">
        <v>-8574.0400000000009</v>
      </c>
      <c r="AE183" s="100">
        <f t="shared" si="29"/>
        <v>405623.34</v>
      </c>
      <c r="AF183" s="102"/>
      <c r="AG183" s="98">
        <v>0</v>
      </c>
      <c r="AH183" s="98">
        <v>0</v>
      </c>
      <c r="AI183" s="98">
        <v>0</v>
      </c>
      <c r="AJ183" s="98">
        <v>0</v>
      </c>
      <c r="AK183" s="100">
        <f t="shared" si="30"/>
        <v>0</v>
      </c>
      <c r="AL183" s="102"/>
      <c r="AM183" s="98">
        <v>0</v>
      </c>
      <c r="AN183" s="98">
        <v>0</v>
      </c>
      <c r="AO183" s="98">
        <v>0</v>
      </c>
      <c r="AP183" s="98">
        <v>0</v>
      </c>
      <c r="AQ183" s="98">
        <v>0</v>
      </c>
      <c r="AR183" s="98">
        <v>0</v>
      </c>
      <c r="AS183" s="98">
        <v>0</v>
      </c>
      <c r="AT183" s="98">
        <v>0</v>
      </c>
      <c r="AU183" s="100">
        <f t="shared" si="27"/>
        <v>0</v>
      </c>
      <c r="AV183" s="102"/>
      <c r="AW183" s="104">
        <f t="shared" si="35"/>
        <v>-1564552.4900000007</v>
      </c>
      <c r="AX183" s="104">
        <f t="shared" si="36"/>
        <v>5334161.0299999993</v>
      </c>
      <c r="AY183" s="102"/>
      <c r="AZ183" s="104">
        <f>IF($C183&lt;$C$7,0,MAX(-AX183-SUM(AZ$11:AZ182),0))</f>
        <v>0</v>
      </c>
      <c r="BA183" s="104">
        <f>AX183+SUM(AZ$11:AZ183)</f>
        <v>5334161.0299999993</v>
      </c>
      <c r="BB183" s="104">
        <f>IF($C183&lt;$C$7,0,-MIN(BA183:BA$367)-SUM(BB$11:BB182))</f>
        <v>0</v>
      </c>
      <c r="BC183" s="104">
        <f t="shared" si="31"/>
        <v>0</v>
      </c>
      <c r="BD183" s="33"/>
    </row>
    <row r="184" spans="2:56" x14ac:dyDescent="0.2">
      <c r="B184" s="19"/>
      <c r="C184" s="105">
        <f t="shared" si="32"/>
        <v>44075</v>
      </c>
      <c r="D184" s="97" t="str">
        <f t="shared" si="33"/>
        <v>r</v>
      </c>
      <c r="E184" s="98">
        <v>1674169.08</v>
      </c>
      <c r="F184" s="98">
        <v>710000</v>
      </c>
      <c r="G184" s="98">
        <v>-64362.61</v>
      </c>
      <c r="H184" s="98">
        <v>0</v>
      </c>
      <c r="I184" s="100">
        <f t="shared" si="28"/>
        <v>2319806.4700000002</v>
      </c>
      <c r="J184" s="101"/>
      <c r="K184" s="98">
        <v>19362.32</v>
      </c>
      <c r="L184" s="98">
        <v>196.8</v>
      </c>
      <c r="M184" s="98">
        <v>0</v>
      </c>
      <c r="N184" s="98">
        <v>0</v>
      </c>
      <c r="O184" s="98">
        <v>1445.68</v>
      </c>
      <c r="P184" s="98">
        <v>0</v>
      </c>
      <c r="Q184" s="98">
        <v>0</v>
      </c>
      <c r="R184" s="98">
        <v>0</v>
      </c>
      <c r="S184" s="100">
        <f t="shared" si="34"/>
        <v>21004.799999999999</v>
      </c>
      <c r="T184" s="102"/>
      <c r="U184" s="98">
        <v>0</v>
      </c>
      <c r="V184" s="98">
        <v>88237.56</v>
      </c>
      <c r="W184" s="98">
        <v>234</v>
      </c>
      <c r="X184" s="98">
        <v>500</v>
      </c>
      <c r="Y184" s="98">
        <v>0</v>
      </c>
      <c r="Z184" s="98">
        <v>75073.41</v>
      </c>
      <c r="AA184" s="98">
        <v>757.02</v>
      </c>
      <c r="AB184" s="98">
        <v>0</v>
      </c>
      <c r="AC184" s="98">
        <v>0</v>
      </c>
      <c r="AD184" s="98">
        <v>-8536.2900000000009</v>
      </c>
      <c r="AE184" s="100">
        <f t="shared" si="29"/>
        <v>156265.69999999998</v>
      </c>
      <c r="AF184" s="102"/>
      <c r="AG184" s="98">
        <v>0</v>
      </c>
      <c r="AH184" s="98">
        <v>0</v>
      </c>
      <c r="AI184" s="98">
        <v>0</v>
      </c>
      <c r="AJ184" s="98">
        <v>0</v>
      </c>
      <c r="AK184" s="100">
        <f t="shared" si="30"/>
        <v>0</v>
      </c>
      <c r="AL184" s="102"/>
      <c r="AM184" s="98">
        <v>0</v>
      </c>
      <c r="AN184" s="98">
        <v>0</v>
      </c>
      <c r="AO184" s="98">
        <v>0</v>
      </c>
      <c r="AP184" s="98">
        <v>0</v>
      </c>
      <c r="AQ184" s="98">
        <v>-97411.999999999985</v>
      </c>
      <c r="AR184" s="98">
        <v>-97411.999999999985</v>
      </c>
      <c r="AS184" s="98">
        <v>-3976</v>
      </c>
      <c r="AT184" s="98">
        <v>-511200</v>
      </c>
      <c r="AU184" s="100">
        <f t="shared" si="27"/>
        <v>-710000</v>
      </c>
      <c r="AV184" s="102"/>
      <c r="AW184" s="104">
        <f t="shared" si="35"/>
        <v>1432535.9700000002</v>
      </c>
      <c r="AX184" s="104">
        <f t="shared" si="36"/>
        <v>6766697</v>
      </c>
      <c r="AY184" s="102"/>
      <c r="AZ184" s="104">
        <f>IF($C184&lt;$C$7,0,MAX(-AX184-SUM(AZ$11:AZ183),0))</f>
        <v>0</v>
      </c>
      <c r="BA184" s="104">
        <f>AX184+SUM(AZ$11:AZ184)</f>
        <v>6766697</v>
      </c>
      <c r="BB184" s="104">
        <f>IF($C184&lt;$C$7,0,-MIN(BA184:BA$367)-SUM(BB$11:BB183))</f>
        <v>0</v>
      </c>
      <c r="BC184" s="104">
        <f t="shared" si="31"/>
        <v>0</v>
      </c>
      <c r="BD184" s="33"/>
    </row>
    <row r="185" spans="2:56" x14ac:dyDescent="0.2">
      <c r="B185" s="19"/>
      <c r="C185" s="105">
        <f t="shared" si="32"/>
        <v>44105</v>
      </c>
      <c r="D185" s="97" t="str">
        <f t="shared" si="33"/>
        <v>r</v>
      </c>
      <c r="E185" s="98">
        <v>4252148.0200000005</v>
      </c>
      <c r="F185" s="98">
        <v>367583.9</v>
      </c>
      <c r="G185" s="98">
        <v>-18176.71</v>
      </c>
      <c r="H185" s="98">
        <v>0</v>
      </c>
      <c r="I185" s="100">
        <f t="shared" si="28"/>
        <v>4601555.2100000009</v>
      </c>
      <c r="J185" s="101"/>
      <c r="K185" s="98">
        <v>17917.32</v>
      </c>
      <c r="L185" s="98">
        <v>0</v>
      </c>
      <c r="M185" s="98">
        <v>0</v>
      </c>
      <c r="N185" s="98">
        <v>0</v>
      </c>
      <c r="O185" s="98">
        <v>58.13</v>
      </c>
      <c r="P185" s="98">
        <v>0</v>
      </c>
      <c r="Q185" s="98">
        <v>0</v>
      </c>
      <c r="R185" s="98">
        <v>0</v>
      </c>
      <c r="S185" s="100">
        <f t="shared" si="34"/>
        <v>17975.45</v>
      </c>
      <c r="T185" s="102"/>
      <c r="U185" s="98">
        <v>0</v>
      </c>
      <c r="V185" s="98">
        <v>69180.210000000006</v>
      </c>
      <c r="W185" s="98">
        <v>-8985.5300000000007</v>
      </c>
      <c r="X185" s="98">
        <v>0</v>
      </c>
      <c r="Y185" s="98">
        <v>0</v>
      </c>
      <c r="Z185" s="98">
        <v>3818.48</v>
      </c>
      <c r="AA185" s="98">
        <v>3508.46</v>
      </c>
      <c r="AB185" s="98">
        <v>0</v>
      </c>
      <c r="AC185" s="98">
        <v>804.7</v>
      </c>
      <c r="AD185" s="98">
        <v>-13418.1</v>
      </c>
      <c r="AE185" s="100">
        <f t="shared" si="29"/>
        <v>54908.220000000008</v>
      </c>
      <c r="AF185" s="102"/>
      <c r="AG185" s="98">
        <v>0</v>
      </c>
      <c r="AH185" s="98">
        <v>0</v>
      </c>
      <c r="AI185" s="98">
        <v>0</v>
      </c>
      <c r="AJ185" s="98">
        <v>0</v>
      </c>
      <c r="AK185" s="100">
        <f t="shared" si="30"/>
        <v>0</v>
      </c>
      <c r="AL185" s="102"/>
      <c r="AM185" s="98">
        <v>0</v>
      </c>
      <c r="AN185" s="98">
        <v>0</v>
      </c>
      <c r="AO185" s="98">
        <v>0</v>
      </c>
      <c r="AP185" s="98">
        <v>0</v>
      </c>
      <c r="AQ185" s="98">
        <v>-50432.511079999997</v>
      </c>
      <c r="AR185" s="98">
        <v>-50432.511079999997</v>
      </c>
      <c r="AS185" s="98">
        <v>-2058.4698400000002</v>
      </c>
      <c r="AT185" s="98">
        <v>-264660.408</v>
      </c>
      <c r="AU185" s="100">
        <f t="shared" si="27"/>
        <v>-367583.9</v>
      </c>
      <c r="AV185" s="102"/>
      <c r="AW185" s="104">
        <f t="shared" si="35"/>
        <v>4161087.6400000011</v>
      </c>
      <c r="AX185" s="104">
        <f t="shared" si="36"/>
        <v>10927784.640000001</v>
      </c>
      <c r="AY185" s="102"/>
      <c r="AZ185" s="104">
        <f>IF($C185&lt;$C$7,0,MAX(-AX185-SUM(AZ$11:AZ184),0))</f>
        <v>0</v>
      </c>
      <c r="BA185" s="104">
        <f>AX185+SUM(AZ$11:AZ185)</f>
        <v>10927784.640000001</v>
      </c>
      <c r="BB185" s="104">
        <f>IF($C185&lt;$C$7,0,-MIN(BA185:BA$367)-SUM(BB$11:BB184))</f>
        <v>0</v>
      </c>
      <c r="BC185" s="104">
        <f t="shared" si="31"/>
        <v>0</v>
      </c>
      <c r="BD185" s="33"/>
    </row>
    <row r="186" spans="2:56" x14ac:dyDescent="0.2">
      <c r="B186" s="19"/>
      <c r="C186" s="105">
        <f t="shared" si="32"/>
        <v>44136</v>
      </c>
      <c r="D186" s="97" t="str">
        <f t="shared" si="33"/>
        <v>r</v>
      </c>
      <c r="E186" s="98">
        <v>1278140.22</v>
      </c>
      <c r="F186" s="98">
        <v>3810203.15</v>
      </c>
      <c r="G186" s="98">
        <v>-76520</v>
      </c>
      <c r="H186" s="98">
        <v>-364809.41</v>
      </c>
      <c r="I186" s="100">
        <f t="shared" si="28"/>
        <v>4647013.96</v>
      </c>
      <c r="J186" s="101"/>
      <c r="K186" s="98">
        <v>17717.32</v>
      </c>
      <c r="L186" s="98">
        <v>301595.32</v>
      </c>
      <c r="M186" s="98">
        <v>0</v>
      </c>
      <c r="N186" s="98">
        <v>1760.86</v>
      </c>
      <c r="O186" s="98">
        <v>0</v>
      </c>
      <c r="P186" s="98">
        <v>0</v>
      </c>
      <c r="Q186" s="98">
        <v>0</v>
      </c>
      <c r="R186" s="98">
        <v>0</v>
      </c>
      <c r="S186" s="100">
        <f t="shared" si="34"/>
        <v>321073.5</v>
      </c>
      <c r="T186" s="102"/>
      <c r="U186" s="98">
        <v>169.09</v>
      </c>
      <c r="V186" s="98">
        <v>53833.96</v>
      </c>
      <c r="W186" s="98">
        <v>-71220.710000000006</v>
      </c>
      <c r="X186" s="98">
        <v>100</v>
      </c>
      <c r="Y186" s="98">
        <v>0</v>
      </c>
      <c r="Z186" s="98">
        <v>416578.68</v>
      </c>
      <c r="AA186" s="98">
        <v>876.9</v>
      </c>
      <c r="AB186" s="98">
        <v>0</v>
      </c>
      <c r="AC186" s="98">
        <v>336747.15</v>
      </c>
      <c r="AD186" s="98">
        <v>-14571.66</v>
      </c>
      <c r="AE186" s="100">
        <f t="shared" si="29"/>
        <v>722513.41</v>
      </c>
      <c r="AF186" s="102"/>
      <c r="AG186" s="98">
        <v>0</v>
      </c>
      <c r="AH186" s="98">
        <v>0</v>
      </c>
      <c r="AI186" s="98">
        <v>0</v>
      </c>
      <c r="AJ186" s="98">
        <v>0</v>
      </c>
      <c r="AK186" s="100">
        <f t="shared" si="30"/>
        <v>0</v>
      </c>
      <c r="AL186" s="102"/>
      <c r="AM186" s="98">
        <v>0</v>
      </c>
      <c r="AN186" s="98">
        <v>0</v>
      </c>
      <c r="AO186" s="98">
        <v>0</v>
      </c>
      <c r="AP186" s="98">
        <v>0</v>
      </c>
      <c r="AQ186" s="98">
        <v>-522759.87217999995</v>
      </c>
      <c r="AR186" s="98">
        <v>-522759.87217999995</v>
      </c>
      <c r="AS186" s="98">
        <v>-21337.137640000001</v>
      </c>
      <c r="AT186" s="98">
        <v>-2743346.2679999997</v>
      </c>
      <c r="AU186" s="100">
        <f t="shared" si="27"/>
        <v>-3810203.1499999994</v>
      </c>
      <c r="AV186" s="102"/>
      <c r="AW186" s="104">
        <f t="shared" si="35"/>
        <v>-206776.09999999963</v>
      </c>
      <c r="AX186" s="104">
        <f t="shared" si="36"/>
        <v>10721008.540000001</v>
      </c>
      <c r="AY186" s="102"/>
      <c r="AZ186" s="104">
        <f>IF($C186&lt;$C$7,0,MAX(-AX186-SUM(AZ$11:AZ185),0))</f>
        <v>0</v>
      </c>
      <c r="BA186" s="104">
        <f>AX186+SUM(AZ$11:AZ186)</f>
        <v>10721008.540000001</v>
      </c>
      <c r="BB186" s="104">
        <f>IF($C186&lt;$C$7,0,-MIN(BA186:BA$367)-SUM(BB$11:BB185))</f>
        <v>0</v>
      </c>
      <c r="BC186" s="104">
        <f t="shared" si="31"/>
        <v>0</v>
      </c>
      <c r="BD186" s="33"/>
    </row>
    <row r="187" spans="2:56" x14ac:dyDescent="0.2">
      <c r="B187" s="19"/>
      <c r="C187" s="105">
        <f t="shared" si="32"/>
        <v>44166</v>
      </c>
      <c r="D187" s="97" t="str">
        <f t="shared" si="33"/>
        <v>p</v>
      </c>
      <c r="E187" s="98">
        <v>1280325.2584200797</v>
      </c>
      <c r="F187" s="98">
        <v>0</v>
      </c>
      <c r="G187" s="98">
        <v>-25895</v>
      </c>
      <c r="H187" s="98">
        <v>-26585.316575999997</v>
      </c>
      <c r="I187" s="100">
        <f t="shared" si="28"/>
        <v>1227844.9418440796</v>
      </c>
      <c r="J187" s="101"/>
      <c r="K187" s="98">
        <v>5199.9999999999982</v>
      </c>
      <c r="L187" s="98">
        <v>983377.23</v>
      </c>
      <c r="M187" s="98">
        <v>27719.578799999999</v>
      </c>
      <c r="N187" s="98">
        <v>0</v>
      </c>
      <c r="O187" s="98">
        <v>18800</v>
      </c>
      <c r="P187" s="98">
        <v>60803.33</v>
      </c>
      <c r="Q187" s="98">
        <v>0</v>
      </c>
      <c r="R187" s="98">
        <v>0</v>
      </c>
      <c r="S187" s="100">
        <f t="shared" si="34"/>
        <v>1095900.1388000001</v>
      </c>
      <c r="T187" s="102"/>
      <c r="U187" s="98">
        <v>10000</v>
      </c>
      <c r="V187" s="98">
        <v>50829.53</v>
      </c>
      <c r="W187" s="98">
        <v>0</v>
      </c>
      <c r="X187" s="98">
        <v>0</v>
      </c>
      <c r="Y187" s="98">
        <v>0</v>
      </c>
      <c r="Z187" s="98">
        <v>177653.14110000001</v>
      </c>
      <c r="AA187" s="98">
        <v>5123.1000000000004</v>
      </c>
      <c r="AB187" s="98">
        <v>0</v>
      </c>
      <c r="AC187" s="98">
        <v>24540.292224000001</v>
      </c>
      <c r="AD187" s="98">
        <v>0</v>
      </c>
      <c r="AE187" s="100">
        <f t="shared" si="29"/>
        <v>268146.06332399999</v>
      </c>
      <c r="AF187" s="102"/>
      <c r="AG187" s="98">
        <v>0</v>
      </c>
      <c r="AH187" s="98">
        <v>0</v>
      </c>
      <c r="AI187" s="98">
        <v>0</v>
      </c>
      <c r="AJ187" s="98">
        <v>0</v>
      </c>
      <c r="AK187" s="100">
        <f t="shared" si="30"/>
        <v>0</v>
      </c>
      <c r="AL187" s="102"/>
      <c r="AM187" s="98">
        <v>0</v>
      </c>
      <c r="AN187" s="98">
        <v>0</v>
      </c>
      <c r="AO187" s="98">
        <v>0</v>
      </c>
      <c r="AP187" s="98">
        <v>0</v>
      </c>
      <c r="AQ187" s="98">
        <v>0</v>
      </c>
      <c r="AR187" s="98">
        <v>0</v>
      </c>
      <c r="AS187" s="98">
        <v>0</v>
      </c>
      <c r="AT187" s="98">
        <v>0</v>
      </c>
      <c r="AU187" s="100">
        <f t="shared" si="27"/>
        <v>0</v>
      </c>
      <c r="AV187" s="102"/>
      <c r="AW187" s="104">
        <f t="shared" si="35"/>
        <v>-136201.26027992042</v>
      </c>
      <c r="AX187" s="104">
        <f t="shared" si="36"/>
        <v>10584807.279720081</v>
      </c>
      <c r="AY187" s="102"/>
      <c r="AZ187" s="104">
        <f>IF($C187&lt;$C$7,0,MAX(-AX187-SUM(AZ$11:AZ186),0))</f>
        <v>0</v>
      </c>
      <c r="BA187" s="104">
        <f>AX187+SUM(AZ$11:AZ187)</f>
        <v>10584807.279720081</v>
      </c>
      <c r="BB187" s="104">
        <f>IF($C187&lt;$C$7,0,-MIN(BA187:BA$367)-SUM(BB$11:BB186))</f>
        <v>0</v>
      </c>
      <c r="BC187" s="104">
        <f t="shared" si="31"/>
        <v>0</v>
      </c>
      <c r="BD187" s="33"/>
    </row>
    <row r="188" spans="2:56" x14ac:dyDescent="0.2">
      <c r="B188" s="19"/>
      <c r="C188" s="105">
        <f t="shared" si="32"/>
        <v>44197</v>
      </c>
      <c r="D188" s="97" t="str">
        <f t="shared" si="33"/>
        <v>p</v>
      </c>
      <c r="E188" s="98">
        <v>926717.23554871033</v>
      </c>
      <c r="F188" s="98">
        <v>0</v>
      </c>
      <c r="G188" s="98">
        <v>-25895</v>
      </c>
      <c r="H188" s="98">
        <v>-26630.765375137657</v>
      </c>
      <c r="I188" s="100">
        <f t="shared" si="28"/>
        <v>874191.47017357266</v>
      </c>
      <c r="J188" s="101"/>
      <c r="K188" s="98">
        <v>5199.9999999999982</v>
      </c>
      <c r="L188" s="98">
        <v>848265.0900000002</v>
      </c>
      <c r="M188" s="98">
        <v>88503.950700000001</v>
      </c>
      <c r="N188" s="98">
        <v>0</v>
      </c>
      <c r="O188" s="98">
        <v>0</v>
      </c>
      <c r="P188" s="98">
        <v>58003.33</v>
      </c>
      <c r="Q188" s="98">
        <v>0</v>
      </c>
      <c r="R188" s="98">
        <v>0</v>
      </c>
      <c r="S188" s="100">
        <f t="shared" si="34"/>
        <v>999972.3707000002</v>
      </c>
      <c r="T188" s="102"/>
      <c r="U188" s="98">
        <v>0</v>
      </c>
      <c r="V188" s="98">
        <v>35000</v>
      </c>
      <c r="W188" s="98">
        <v>0</v>
      </c>
      <c r="X188" s="98">
        <v>5516.49</v>
      </c>
      <c r="Y188" s="98">
        <v>0</v>
      </c>
      <c r="Z188" s="98">
        <v>37632.90775260239</v>
      </c>
      <c r="AA188" s="98">
        <v>0</v>
      </c>
      <c r="AB188" s="98">
        <v>0</v>
      </c>
      <c r="AC188" s="98">
        <v>24582.244961665532</v>
      </c>
      <c r="AD188" s="98">
        <v>0</v>
      </c>
      <c r="AE188" s="100">
        <f t="shared" si="29"/>
        <v>102731.64271426792</v>
      </c>
      <c r="AF188" s="102"/>
      <c r="AG188" s="98">
        <v>0</v>
      </c>
      <c r="AH188" s="98">
        <v>0</v>
      </c>
      <c r="AI188" s="98">
        <v>0</v>
      </c>
      <c r="AJ188" s="98">
        <v>0</v>
      </c>
      <c r="AK188" s="100">
        <f t="shared" si="30"/>
        <v>0</v>
      </c>
      <c r="AL188" s="102"/>
      <c r="AM188" s="98">
        <v>0</v>
      </c>
      <c r="AN188" s="98">
        <v>0</v>
      </c>
      <c r="AO188" s="98">
        <v>0</v>
      </c>
      <c r="AP188" s="98">
        <v>0</v>
      </c>
      <c r="AQ188" s="98">
        <v>0</v>
      </c>
      <c r="AR188" s="98">
        <v>0</v>
      </c>
      <c r="AS188" s="98">
        <v>0</v>
      </c>
      <c r="AT188" s="98">
        <v>0</v>
      </c>
      <c r="AU188" s="100">
        <f t="shared" si="27"/>
        <v>0</v>
      </c>
      <c r="AV188" s="102"/>
      <c r="AW188" s="104">
        <f t="shared" si="35"/>
        <v>-228512.54324069546</v>
      </c>
      <c r="AX188" s="104">
        <f t="shared" si="36"/>
        <v>10356294.736479385</v>
      </c>
      <c r="AY188" s="102"/>
      <c r="AZ188" s="104">
        <f>IF($C188&lt;$C$7,0,MAX(-AX188-SUM(AZ$11:AZ187),0))</f>
        <v>0</v>
      </c>
      <c r="BA188" s="104">
        <f>AX188+SUM(AZ$11:AZ188)</f>
        <v>10356294.736479385</v>
      </c>
      <c r="BB188" s="104">
        <f>IF($C188&lt;$C$7,0,-MIN(BA188:BA$367)-SUM(BB$11:BB187))</f>
        <v>0</v>
      </c>
      <c r="BC188" s="104">
        <f t="shared" si="31"/>
        <v>0</v>
      </c>
      <c r="BD188" s="33"/>
    </row>
    <row r="189" spans="2:56" x14ac:dyDescent="0.2">
      <c r="B189" s="19"/>
      <c r="C189" s="105">
        <f t="shared" si="32"/>
        <v>44228</v>
      </c>
      <c r="D189" s="97" t="str">
        <f t="shared" si="33"/>
        <v>p</v>
      </c>
      <c r="E189" s="98">
        <v>372788.33843152295</v>
      </c>
      <c r="F189" s="98">
        <v>0</v>
      </c>
      <c r="G189" s="98">
        <v>-25895</v>
      </c>
      <c r="H189" s="98">
        <v>-19275.718499413175</v>
      </c>
      <c r="I189" s="100">
        <f t="shared" si="28"/>
        <v>327617.61993210978</v>
      </c>
      <c r="J189" s="101"/>
      <c r="K189" s="98">
        <v>17517.909999999996</v>
      </c>
      <c r="L189" s="98">
        <v>794184.71</v>
      </c>
      <c r="M189" s="98">
        <v>76343.858100000012</v>
      </c>
      <c r="N189" s="98">
        <v>0</v>
      </c>
      <c r="O189" s="98">
        <v>0</v>
      </c>
      <c r="P189" s="98">
        <v>58003.33</v>
      </c>
      <c r="Q189" s="98">
        <v>0</v>
      </c>
      <c r="R189" s="98">
        <v>0</v>
      </c>
      <c r="S189" s="100">
        <f t="shared" si="34"/>
        <v>946049.80809999991</v>
      </c>
      <c r="T189" s="102"/>
      <c r="U189" s="98">
        <v>0</v>
      </c>
      <c r="V189" s="98">
        <v>0</v>
      </c>
      <c r="W189" s="98">
        <v>0</v>
      </c>
      <c r="X189" s="98">
        <v>0</v>
      </c>
      <c r="Y189" s="98">
        <v>0</v>
      </c>
      <c r="Z189" s="98">
        <v>27024.667066461308</v>
      </c>
      <c r="AA189" s="98">
        <v>0</v>
      </c>
      <c r="AB189" s="98">
        <v>0</v>
      </c>
      <c r="AC189" s="98">
        <v>17792.970922535242</v>
      </c>
      <c r="AD189" s="98">
        <v>0</v>
      </c>
      <c r="AE189" s="100">
        <f t="shared" si="29"/>
        <v>44817.637988996546</v>
      </c>
      <c r="AF189" s="102"/>
      <c r="AG189" s="98">
        <v>0</v>
      </c>
      <c r="AH189" s="98">
        <v>0</v>
      </c>
      <c r="AI189" s="98">
        <v>0</v>
      </c>
      <c r="AJ189" s="98">
        <v>0</v>
      </c>
      <c r="AK189" s="100">
        <f t="shared" si="30"/>
        <v>0</v>
      </c>
      <c r="AL189" s="102"/>
      <c r="AM189" s="98">
        <v>0</v>
      </c>
      <c r="AN189" s="98">
        <v>0</v>
      </c>
      <c r="AO189" s="98">
        <v>0</v>
      </c>
      <c r="AP189" s="98">
        <v>0</v>
      </c>
      <c r="AQ189" s="98">
        <v>0</v>
      </c>
      <c r="AR189" s="98">
        <v>0</v>
      </c>
      <c r="AS189" s="98">
        <v>0</v>
      </c>
      <c r="AT189" s="98">
        <v>0</v>
      </c>
      <c r="AU189" s="100">
        <f t="shared" si="27"/>
        <v>0</v>
      </c>
      <c r="AV189" s="102"/>
      <c r="AW189" s="104">
        <f t="shared" si="35"/>
        <v>-663249.82615688664</v>
      </c>
      <c r="AX189" s="104">
        <f t="shared" si="36"/>
        <v>9693044.9103224985</v>
      </c>
      <c r="AY189" s="102"/>
      <c r="AZ189" s="104">
        <f>IF($C189&lt;$C$7,0,MAX(-AX189-SUM(AZ$11:AZ188),0))</f>
        <v>0</v>
      </c>
      <c r="BA189" s="104">
        <f>AX189+SUM(AZ$11:AZ189)</f>
        <v>9693044.9103224985</v>
      </c>
      <c r="BB189" s="104">
        <f>IF($C189&lt;$C$7,0,-MIN(BA189:BA$367)-SUM(BB$11:BB188))</f>
        <v>0</v>
      </c>
      <c r="BC189" s="104">
        <f t="shared" si="31"/>
        <v>0</v>
      </c>
      <c r="BD189" s="33"/>
    </row>
    <row r="190" spans="2:56" x14ac:dyDescent="0.2">
      <c r="B190" s="19"/>
      <c r="C190" s="105">
        <f t="shared" si="32"/>
        <v>44256</v>
      </c>
      <c r="D190" s="97" t="str">
        <f t="shared" si="33"/>
        <v>p</v>
      </c>
      <c r="E190" s="98">
        <v>541699.15979727847</v>
      </c>
      <c r="F190" s="98">
        <v>0</v>
      </c>
      <c r="G190" s="98">
        <v>-9375</v>
      </c>
      <c r="H190" s="98">
        <v>-7753.9974393756765</v>
      </c>
      <c r="I190" s="100">
        <f t="shared" si="28"/>
        <v>524570.16235790274</v>
      </c>
      <c r="J190" s="101"/>
      <c r="K190" s="98">
        <v>17517.909999999996</v>
      </c>
      <c r="L190" s="98">
        <v>826300.25427615759</v>
      </c>
      <c r="M190" s="98">
        <v>71476.623899999991</v>
      </c>
      <c r="N190" s="98">
        <v>0</v>
      </c>
      <c r="O190" s="98">
        <v>5946.1899999999987</v>
      </c>
      <c r="P190" s="98">
        <v>0</v>
      </c>
      <c r="Q190" s="98">
        <v>82221.410011414991</v>
      </c>
      <c r="R190" s="98">
        <v>0</v>
      </c>
      <c r="S190" s="100">
        <f t="shared" si="34"/>
        <v>1003462.3881875726</v>
      </c>
      <c r="T190" s="102"/>
      <c r="U190" s="98">
        <v>75000</v>
      </c>
      <c r="V190" s="98">
        <v>297871.66000000003</v>
      </c>
      <c r="W190" s="98">
        <v>0</v>
      </c>
      <c r="X190" s="98">
        <v>0</v>
      </c>
      <c r="Y190" s="98">
        <v>0</v>
      </c>
      <c r="Z190" s="98">
        <v>10406.800152945689</v>
      </c>
      <c r="AA190" s="98">
        <v>0</v>
      </c>
      <c r="AB190" s="98">
        <v>0</v>
      </c>
      <c r="AC190" s="98">
        <v>7157.5360978852414</v>
      </c>
      <c r="AD190" s="98">
        <v>0</v>
      </c>
      <c r="AE190" s="100">
        <f t="shared" si="29"/>
        <v>390435.99625083094</v>
      </c>
      <c r="AF190" s="102"/>
      <c r="AG190" s="98">
        <v>0</v>
      </c>
      <c r="AH190" s="98">
        <v>0</v>
      </c>
      <c r="AI190" s="98">
        <v>0</v>
      </c>
      <c r="AJ190" s="98">
        <v>0</v>
      </c>
      <c r="AK190" s="100">
        <f t="shared" si="30"/>
        <v>0</v>
      </c>
      <c r="AL190" s="102"/>
      <c r="AM190" s="98">
        <v>0</v>
      </c>
      <c r="AN190" s="98">
        <v>0</v>
      </c>
      <c r="AO190" s="98">
        <v>0</v>
      </c>
      <c r="AP190" s="98">
        <v>0</v>
      </c>
      <c r="AQ190" s="98">
        <v>0</v>
      </c>
      <c r="AR190" s="98">
        <v>0</v>
      </c>
      <c r="AS190" s="98">
        <v>0</v>
      </c>
      <c r="AT190" s="98">
        <v>0</v>
      </c>
      <c r="AU190" s="100">
        <f t="shared" si="27"/>
        <v>0</v>
      </c>
      <c r="AV190" s="102"/>
      <c r="AW190" s="104">
        <f t="shared" si="35"/>
        <v>-869328.2220805008</v>
      </c>
      <c r="AX190" s="104">
        <f t="shared" si="36"/>
        <v>8823716.6882419977</v>
      </c>
      <c r="AY190" s="102"/>
      <c r="AZ190" s="104">
        <f>IF($C190&lt;$C$7,0,MAX(-AX190-SUM(AZ$11:AZ189),0))</f>
        <v>0</v>
      </c>
      <c r="BA190" s="104">
        <f>AX190+SUM(AZ$11:AZ190)</f>
        <v>8823716.6882419977</v>
      </c>
      <c r="BB190" s="104">
        <f>IF($C190&lt;$C$7,0,-MIN(BA190:BA$367)-SUM(BB$11:BB189))</f>
        <v>0</v>
      </c>
      <c r="BC190" s="104">
        <f t="shared" si="31"/>
        <v>0</v>
      </c>
      <c r="BD190" s="33"/>
    </row>
    <row r="191" spans="2:56" x14ac:dyDescent="0.2">
      <c r="B191" s="19"/>
      <c r="C191" s="105">
        <f t="shared" si="32"/>
        <v>44287</v>
      </c>
      <c r="D191" s="97" t="str">
        <f t="shared" si="33"/>
        <v>p</v>
      </c>
      <c r="E191" s="98">
        <v>453860.14496827847</v>
      </c>
      <c r="F191" s="98">
        <v>0</v>
      </c>
      <c r="G191" s="98">
        <v>-9375</v>
      </c>
      <c r="H191" s="98">
        <v>-11267.342523783391</v>
      </c>
      <c r="I191" s="100">
        <f t="shared" si="28"/>
        <v>433217.80244449509</v>
      </c>
      <c r="J191" s="101"/>
      <c r="K191" s="98">
        <v>17517.909999999996</v>
      </c>
      <c r="L191" s="98">
        <v>793412.21529793402</v>
      </c>
      <c r="M191" s="98">
        <v>74367.022884854174</v>
      </c>
      <c r="N191" s="98">
        <v>0</v>
      </c>
      <c r="O191" s="98">
        <v>0</v>
      </c>
      <c r="P191" s="98">
        <v>0</v>
      </c>
      <c r="Q191" s="98">
        <v>0</v>
      </c>
      <c r="R191" s="98">
        <v>0</v>
      </c>
      <c r="S191" s="100">
        <f t="shared" si="34"/>
        <v>885297.14818278817</v>
      </c>
      <c r="T191" s="102"/>
      <c r="U191" s="98">
        <v>0</v>
      </c>
      <c r="V191" s="98">
        <v>0</v>
      </c>
      <c r="W191" s="98">
        <v>0</v>
      </c>
      <c r="X191" s="98">
        <v>0</v>
      </c>
      <c r="Y191" s="98">
        <v>0</v>
      </c>
      <c r="Z191" s="98">
        <v>15969.724793918353</v>
      </c>
      <c r="AA191" s="98">
        <v>0</v>
      </c>
      <c r="AB191" s="98">
        <v>0</v>
      </c>
      <c r="AC191" s="98">
        <v>10400.623868107747</v>
      </c>
      <c r="AD191" s="98">
        <v>0</v>
      </c>
      <c r="AE191" s="100">
        <f t="shared" si="29"/>
        <v>26370.348662026099</v>
      </c>
      <c r="AF191" s="102"/>
      <c r="AG191" s="98">
        <v>0</v>
      </c>
      <c r="AH191" s="98">
        <v>0</v>
      </c>
      <c r="AI191" s="98">
        <v>0</v>
      </c>
      <c r="AJ191" s="98">
        <v>0</v>
      </c>
      <c r="AK191" s="100">
        <f t="shared" si="30"/>
        <v>0</v>
      </c>
      <c r="AL191" s="102"/>
      <c r="AM191" s="98">
        <v>0</v>
      </c>
      <c r="AN191" s="98">
        <v>0</v>
      </c>
      <c r="AO191" s="98">
        <v>0</v>
      </c>
      <c r="AP191" s="98">
        <v>0</v>
      </c>
      <c r="AQ191" s="98">
        <v>0</v>
      </c>
      <c r="AR191" s="98">
        <v>0</v>
      </c>
      <c r="AS191" s="98">
        <v>0</v>
      </c>
      <c r="AT191" s="98">
        <v>0</v>
      </c>
      <c r="AU191" s="100">
        <f t="shared" si="27"/>
        <v>0</v>
      </c>
      <c r="AV191" s="102"/>
      <c r="AW191" s="104">
        <f t="shared" si="35"/>
        <v>-478449.69440031919</v>
      </c>
      <c r="AX191" s="104">
        <f t="shared" si="36"/>
        <v>8345266.9938416788</v>
      </c>
      <c r="AY191" s="102"/>
      <c r="AZ191" s="104">
        <f>IF($C191&lt;$C$7,0,MAX(-AX191-SUM(AZ$11:AZ190),0))</f>
        <v>0</v>
      </c>
      <c r="BA191" s="104">
        <f>AX191+SUM(AZ$11:AZ191)</f>
        <v>8345266.9938416788</v>
      </c>
      <c r="BB191" s="104">
        <f>IF($C191&lt;$C$7,0,-MIN(BA191:BA$367)-SUM(BB$11:BB190))</f>
        <v>0</v>
      </c>
      <c r="BC191" s="104">
        <f t="shared" si="31"/>
        <v>0</v>
      </c>
      <c r="BD191" s="33"/>
    </row>
    <row r="192" spans="2:56" x14ac:dyDescent="0.2">
      <c r="B192" s="19"/>
      <c r="C192" s="105">
        <f t="shared" si="32"/>
        <v>44317</v>
      </c>
      <c r="D192" s="97" t="str">
        <f t="shared" si="33"/>
        <v>p</v>
      </c>
      <c r="E192" s="98">
        <v>547972.81587047526</v>
      </c>
      <c r="F192" s="98">
        <v>0</v>
      </c>
      <c r="G192" s="98">
        <v>-4262.5</v>
      </c>
      <c r="H192" s="98">
        <v>-9440.2910153401917</v>
      </c>
      <c r="I192" s="100">
        <f t="shared" si="28"/>
        <v>534270.02485513501</v>
      </c>
      <c r="J192" s="101"/>
      <c r="K192" s="98">
        <v>17517.909999999996</v>
      </c>
      <c r="L192" s="98">
        <v>803515.13199736096</v>
      </c>
      <c r="M192" s="98">
        <v>71407.099376814062</v>
      </c>
      <c r="N192" s="98">
        <v>0</v>
      </c>
      <c r="O192" s="98">
        <v>0</v>
      </c>
      <c r="P192" s="98">
        <v>0</v>
      </c>
      <c r="Q192" s="98">
        <v>0</v>
      </c>
      <c r="R192" s="98">
        <v>0</v>
      </c>
      <c r="S192" s="100">
        <f t="shared" si="34"/>
        <v>892440.14137417509</v>
      </c>
      <c r="T192" s="102"/>
      <c r="U192" s="98">
        <v>0</v>
      </c>
      <c r="V192" s="98">
        <v>0</v>
      </c>
      <c r="W192" s="98">
        <v>0</v>
      </c>
      <c r="X192" s="98">
        <v>0</v>
      </c>
      <c r="Y192" s="98">
        <v>0</v>
      </c>
      <c r="Z192" s="98">
        <v>13334.554349048354</v>
      </c>
      <c r="AA192" s="98">
        <v>0</v>
      </c>
      <c r="AB192" s="98">
        <v>0</v>
      </c>
      <c r="AC192" s="98">
        <v>8714.1147833909472</v>
      </c>
      <c r="AD192" s="98">
        <v>0</v>
      </c>
      <c r="AE192" s="100">
        <f t="shared" si="29"/>
        <v>22048.669132439303</v>
      </c>
      <c r="AF192" s="102"/>
      <c r="AG192" s="98">
        <v>0</v>
      </c>
      <c r="AH192" s="98">
        <v>0</v>
      </c>
      <c r="AI192" s="98">
        <v>0</v>
      </c>
      <c r="AJ192" s="98">
        <v>0</v>
      </c>
      <c r="AK192" s="100">
        <f t="shared" si="30"/>
        <v>0</v>
      </c>
      <c r="AL192" s="102"/>
      <c r="AM192" s="98">
        <v>0</v>
      </c>
      <c r="AN192" s="98">
        <v>0</v>
      </c>
      <c r="AO192" s="98">
        <v>0</v>
      </c>
      <c r="AP192" s="98">
        <v>0</v>
      </c>
      <c r="AQ192" s="98">
        <v>0</v>
      </c>
      <c r="AR192" s="98">
        <v>0</v>
      </c>
      <c r="AS192" s="98">
        <v>0</v>
      </c>
      <c r="AT192" s="98">
        <v>0</v>
      </c>
      <c r="AU192" s="100">
        <f t="shared" si="27"/>
        <v>0</v>
      </c>
      <c r="AV192" s="102"/>
      <c r="AW192" s="104">
        <f t="shared" si="35"/>
        <v>-380218.78565147938</v>
      </c>
      <c r="AX192" s="104">
        <f t="shared" si="36"/>
        <v>7965048.208190199</v>
      </c>
      <c r="AY192" s="102"/>
      <c r="AZ192" s="104">
        <f>IF($C192&lt;$C$7,0,MAX(-AX192-SUM(AZ$11:AZ191),0))</f>
        <v>0</v>
      </c>
      <c r="BA192" s="104">
        <f>AX192+SUM(AZ$11:AZ192)</f>
        <v>7965048.208190199</v>
      </c>
      <c r="BB192" s="104">
        <f>IF($C192&lt;$C$7,0,-MIN(BA192:BA$367)-SUM(BB$11:BB191))</f>
        <v>0</v>
      </c>
      <c r="BC192" s="104">
        <f t="shared" si="31"/>
        <v>0</v>
      </c>
      <c r="BD192" s="33"/>
    </row>
    <row r="193" spans="2:56" x14ac:dyDescent="0.2">
      <c r="B193" s="19"/>
      <c r="C193" s="105">
        <f t="shared" si="32"/>
        <v>44348</v>
      </c>
      <c r="D193" s="97" t="str">
        <f t="shared" si="33"/>
        <v>p</v>
      </c>
      <c r="E193" s="98">
        <v>2237984.4770836229</v>
      </c>
      <c r="F193" s="98">
        <v>0</v>
      </c>
      <c r="G193" s="98">
        <v>0</v>
      </c>
      <c r="H193" s="98">
        <v>-11397.834570105884</v>
      </c>
      <c r="I193" s="100">
        <f t="shared" si="28"/>
        <v>2226586.6425135173</v>
      </c>
      <c r="J193" s="101"/>
      <c r="K193" s="98">
        <v>17517.909999999996</v>
      </c>
      <c r="L193" s="98">
        <v>862788.35415823502</v>
      </c>
      <c r="M193" s="98">
        <v>72316.36187976248</v>
      </c>
      <c r="N193" s="98">
        <v>0</v>
      </c>
      <c r="O193" s="98">
        <v>0</v>
      </c>
      <c r="P193" s="98">
        <v>0</v>
      </c>
      <c r="Q193" s="98">
        <v>0</v>
      </c>
      <c r="R193" s="98">
        <v>0</v>
      </c>
      <c r="S193" s="100">
        <f t="shared" si="34"/>
        <v>952622.62603799754</v>
      </c>
      <c r="T193" s="102"/>
      <c r="U193" s="98">
        <v>0</v>
      </c>
      <c r="V193" s="98">
        <v>0</v>
      </c>
      <c r="W193" s="98">
        <v>0</v>
      </c>
      <c r="X193" s="98">
        <v>0</v>
      </c>
      <c r="Y193" s="98">
        <v>0</v>
      </c>
      <c r="Z193" s="98">
        <v>16311.309476114257</v>
      </c>
      <c r="AA193" s="98">
        <v>0</v>
      </c>
      <c r="AB193" s="98">
        <v>0</v>
      </c>
      <c r="AC193" s="98">
        <v>10521.078064713125</v>
      </c>
      <c r="AD193" s="98">
        <v>0</v>
      </c>
      <c r="AE193" s="100">
        <f t="shared" si="29"/>
        <v>26832.387540827382</v>
      </c>
      <c r="AF193" s="102"/>
      <c r="AG193" s="98">
        <v>0</v>
      </c>
      <c r="AH193" s="98">
        <v>0</v>
      </c>
      <c r="AI193" s="98">
        <v>0</v>
      </c>
      <c r="AJ193" s="98">
        <v>0</v>
      </c>
      <c r="AK193" s="100">
        <f t="shared" si="30"/>
        <v>0</v>
      </c>
      <c r="AL193" s="102"/>
      <c r="AM193" s="98">
        <v>0</v>
      </c>
      <c r="AN193" s="98">
        <v>0</v>
      </c>
      <c r="AO193" s="98">
        <v>0</v>
      </c>
      <c r="AP193" s="98">
        <v>0</v>
      </c>
      <c r="AQ193" s="98">
        <v>0</v>
      </c>
      <c r="AR193" s="98">
        <v>0</v>
      </c>
      <c r="AS193" s="98">
        <v>0</v>
      </c>
      <c r="AT193" s="98">
        <v>0</v>
      </c>
      <c r="AU193" s="100">
        <f t="shared" si="27"/>
        <v>0</v>
      </c>
      <c r="AV193" s="102"/>
      <c r="AW193" s="104">
        <f t="shared" si="35"/>
        <v>1247131.6289346924</v>
      </c>
      <c r="AX193" s="104">
        <f t="shared" si="36"/>
        <v>9212179.8371248916</v>
      </c>
      <c r="AY193" s="102"/>
      <c r="AZ193" s="104">
        <f>IF($C193&lt;$C$7,0,MAX(-AX193-SUM(AZ$11:AZ192),0))</f>
        <v>0</v>
      </c>
      <c r="BA193" s="104">
        <f>AX193+SUM(AZ$11:AZ193)</f>
        <v>9212179.8371248916</v>
      </c>
      <c r="BB193" s="104">
        <f>IF($C193&lt;$C$7,0,-MIN(BA193:BA$367)-SUM(BB$11:BB192))</f>
        <v>0</v>
      </c>
      <c r="BC193" s="104">
        <f t="shared" si="31"/>
        <v>0</v>
      </c>
      <c r="BD193" s="33"/>
    </row>
    <row r="194" spans="2:56" x14ac:dyDescent="0.2">
      <c r="B194" s="19"/>
      <c r="C194" s="105">
        <f t="shared" si="32"/>
        <v>44378</v>
      </c>
      <c r="D194" s="97" t="str">
        <f t="shared" si="33"/>
        <v>p</v>
      </c>
      <c r="E194" s="98">
        <v>1573168.8550459759</v>
      </c>
      <c r="F194" s="98">
        <v>0</v>
      </c>
      <c r="G194" s="98">
        <v>0</v>
      </c>
      <c r="H194" s="98">
        <v>-46550.077123339353</v>
      </c>
      <c r="I194" s="100">
        <f t="shared" si="28"/>
        <v>1526618.7779226366</v>
      </c>
      <c r="J194" s="101"/>
      <c r="K194" s="98">
        <v>17517.909999999996</v>
      </c>
      <c r="L194" s="98">
        <v>886051.01641823503</v>
      </c>
      <c r="M194" s="98">
        <v>77650.951874241146</v>
      </c>
      <c r="N194" s="98">
        <v>0</v>
      </c>
      <c r="O194" s="98">
        <v>0</v>
      </c>
      <c r="P194" s="98">
        <v>0</v>
      </c>
      <c r="Q194" s="98">
        <v>0</v>
      </c>
      <c r="R194" s="98">
        <v>0</v>
      </c>
      <c r="S194" s="100">
        <f t="shared" si="34"/>
        <v>981219.87829247618</v>
      </c>
      <c r="T194" s="102"/>
      <c r="U194" s="98">
        <v>0</v>
      </c>
      <c r="V194" s="98">
        <v>0</v>
      </c>
      <c r="W194" s="98">
        <v>0</v>
      </c>
      <c r="X194" s="98">
        <v>0</v>
      </c>
      <c r="Y194" s="98">
        <v>0</v>
      </c>
      <c r="Z194" s="98">
        <v>67139.53431250868</v>
      </c>
      <c r="AA194" s="98">
        <v>0</v>
      </c>
      <c r="AB194" s="98">
        <v>0</v>
      </c>
      <c r="AC194" s="98">
        <v>42969.301960005563</v>
      </c>
      <c r="AD194" s="98">
        <v>0</v>
      </c>
      <c r="AE194" s="100">
        <f t="shared" si="29"/>
        <v>110108.83627251425</v>
      </c>
      <c r="AF194" s="102"/>
      <c r="AG194" s="98">
        <v>0</v>
      </c>
      <c r="AH194" s="98">
        <v>0</v>
      </c>
      <c r="AI194" s="98">
        <v>0</v>
      </c>
      <c r="AJ194" s="98">
        <v>0</v>
      </c>
      <c r="AK194" s="100">
        <f t="shared" si="30"/>
        <v>0</v>
      </c>
      <c r="AL194" s="102"/>
      <c r="AM194" s="98">
        <v>0</v>
      </c>
      <c r="AN194" s="98">
        <v>0</v>
      </c>
      <c r="AO194" s="98">
        <v>0</v>
      </c>
      <c r="AP194" s="98">
        <v>0</v>
      </c>
      <c r="AQ194" s="98">
        <v>0</v>
      </c>
      <c r="AR194" s="98">
        <v>0</v>
      </c>
      <c r="AS194" s="98">
        <v>0</v>
      </c>
      <c r="AT194" s="98">
        <v>0</v>
      </c>
      <c r="AU194" s="100">
        <f t="shared" si="27"/>
        <v>0</v>
      </c>
      <c r="AV194" s="102"/>
      <c r="AW194" s="104">
        <f t="shared" si="35"/>
        <v>435290.06335764617</v>
      </c>
      <c r="AX194" s="104">
        <f t="shared" si="36"/>
        <v>9647469.9004825372</v>
      </c>
      <c r="AY194" s="102"/>
      <c r="AZ194" s="104">
        <f>IF($C194&lt;$C$7,0,MAX(-AX194-SUM(AZ$11:AZ193),0))</f>
        <v>0</v>
      </c>
      <c r="BA194" s="104">
        <f>AX194+SUM(AZ$11:AZ194)</f>
        <v>9647469.9004825372</v>
      </c>
      <c r="BB194" s="104">
        <f>IF($C194&lt;$C$7,0,-MIN(BA194:BA$367)-SUM(BB$11:BB193))</f>
        <v>0</v>
      </c>
      <c r="BC194" s="104">
        <f t="shared" si="31"/>
        <v>0</v>
      </c>
      <c r="BD194" s="33"/>
    </row>
    <row r="195" spans="2:56" x14ac:dyDescent="0.2">
      <c r="B195" s="19"/>
      <c r="C195" s="105">
        <f t="shared" si="32"/>
        <v>44409</v>
      </c>
      <c r="D195" s="97" t="str">
        <f t="shared" si="33"/>
        <v>p</v>
      </c>
      <c r="E195" s="98">
        <v>2043400.7241172178</v>
      </c>
      <c r="F195" s="98">
        <v>0</v>
      </c>
      <c r="G195" s="98">
        <v>0</v>
      </c>
      <c r="H195" s="98">
        <v>-32721.912184956298</v>
      </c>
      <c r="I195" s="100">
        <f t="shared" si="28"/>
        <v>2010678.8119322616</v>
      </c>
      <c r="J195" s="101"/>
      <c r="K195" s="98">
        <v>17517.909999999996</v>
      </c>
      <c r="L195" s="98">
        <v>933089.26966261503</v>
      </c>
      <c r="M195" s="98">
        <v>79744.591477641152</v>
      </c>
      <c r="N195" s="98">
        <v>0</v>
      </c>
      <c r="O195" s="98">
        <v>0</v>
      </c>
      <c r="P195" s="98">
        <v>0</v>
      </c>
      <c r="Q195" s="98">
        <v>0</v>
      </c>
      <c r="R195" s="98">
        <v>0</v>
      </c>
      <c r="S195" s="100">
        <f t="shared" si="34"/>
        <v>1030351.7711402562</v>
      </c>
      <c r="T195" s="102"/>
      <c r="U195" s="98">
        <v>0</v>
      </c>
      <c r="V195" s="98">
        <v>0</v>
      </c>
      <c r="W195" s="98">
        <v>0</v>
      </c>
      <c r="X195" s="98">
        <v>0</v>
      </c>
      <c r="Y195" s="98">
        <v>0</v>
      </c>
      <c r="Z195" s="98">
        <v>47195.065651379278</v>
      </c>
      <c r="AA195" s="98">
        <v>0</v>
      </c>
      <c r="AB195" s="98">
        <v>0</v>
      </c>
      <c r="AC195" s="98">
        <v>30204.84201688274</v>
      </c>
      <c r="AD195" s="98">
        <v>0</v>
      </c>
      <c r="AE195" s="100">
        <f t="shared" si="29"/>
        <v>77399.907668262022</v>
      </c>
      <c r="AF195" s="102"/>
      <c r="AG195" s="98">
        <v>0</v>
      </c>
      <c r="AH195" s="98">
        <v>0</v>
      </c>
      <c r="AI195" s="98">
        <v>0</v>
      </c>
      <c r="AJ195" s="98">
        <v>0</v>
      </c>
      <c r="AK195" s="100">
        <f t="shared" si="30"/>
        <v>0</v>
      </c>
      <c r="AL195" s="102"/>
      <c r="AM195" s="98">
        <v>0</v>
      </c>
      <c r="AN195" s="98">
        <v>0</v>
      </c>
      <c r="AO195" s="98">
        <v>0</v>
      </c>
      <c r="AP195" s="98">
        <v>0</v>
      </c>
      <c r="AQ195" s="98">
        <v>0</v>
      </c>
      <c r="AR195" s="98">
        <v>0</v>
      </c>
      <c r="AS195" s="98">
        <v>0</v>
      </c>
      <c r="AT195" s="98">
        <v>0</v>
      </c>
      <c r="AU195" s="100">
        <f t="shared" si="27"/>
        <v>0</v>
      </c>
      <c r="AV195" s="102"/>
      <c r="AW195" s="104">
        <f t="shared" si="35"/>
        <v>902927.13312374335</v>
      </c>
      <c r="AX195" s="104">
        <f t="shared" si="36"/>
        <v>10550397.03360628</v>
      </c>
      <c r="AY195" s="102"/>
      <c r="AZ195" s="104">
        <f>IF($C195&lt;$C$7,0,MAX(-AX195-SUM(AZ$11:AZ194),0))</f>
        <v>0</v>
      </c>
      <c r="BA195" s="104">
        <f>AX195+SUM(AZ$11:AZ195)</f>
        <v>10550397.03360628</v>
      </c>
      <c r="BB195" s="104">
        <f>IF($C195&lt;$C$7,0,-MIN(BA195:BA$367)-SUM(BB$11:BB194))</f>
        <v>0</v>
      </c>
      <c r="BC195" s="104">
        <f t="shared" si="31"/>
        <v>0</v>
      </c>
      <c r="BD195" s="33"/>
    </row>
    <row r="196" spans="2:56" x14ac:dyDescent="0.2">
      <c r="B196" s="19"/>
      <c r="C196" s="105">
        <f t="shared" si="32"/>
        <v>44440</v>
      </c>
      <c r="D196" s="97" t="str">
        <f t="shared" si="33"/>
        <v>p</v>
      </c>
      <c r="E196" s="98">
        <v>380661.39980339468</v>
      </c>
      <c r="F196" s="98">
        <v>0</v>
      </c>
      <c r="G196" s="98">
        <v>0</v>
      </c>
      <c r="H196" s="98">
        <v>-42502.73506163813</v>
      </c>
      <c r="I196" s="100">
        <f t="shared" si="28"/>
        <v>338158.66474175657</v>
      </c>
      <c r="J196" s="101"/>
      <c r="K196" s="98">
        <v>17517.909999999996</v>
      </c>
      <c r="L196" s="98">
        <v>1019723.81939937</v>
      </c>
      <c r="M196" s="98">
        <v>83978.034269635347</v>
      </c>
      <c r="N196" s="98">
        <v>0</v>
      </c>
      <c r="O196" s="98">
        <v>0</v>
      </c>
      <c r="P196" s="98">
        <v>0</v>
      </c>
      <c r="Q196" s="98">
        <v>0</v>
      </c>
      <c r="R196" s="98">
        <v>0</v>
      </c>
      <c r="S196" s="100">
        <f t="shared" si="34"/>
        <v>1121219.7636690054</v>
      </c>
      <c r="T196" s="102"/>
      <c r="U196" s="98">
        <v>0</v>
      </c>
      <c r="V196" s="98">
        <v>0</v>
      </c>
      <c r="W196" s="98">
        <v>0</v>
      </c>
      <c r="X196" s="98">
        <v>0</v>
      </c>
      <c r="Y196" s="98">
        <v>0</v>
      </c>
      <c r="Z196" s="98">
        <v>61302.021723516533</v>
      </c>
      <c r="AA196" s="98">
        <v>0</v>
      </c>
      <c r="AB196" s="98">
        <v>0</v>
      </c>
      <c r="AC196" s="98">
        <v>39233.293903050588</v>
      </c>
      <c r="AD196" s="98">
        <v>0</v>
      </c>
      <c r="AE196" s="100">
        <f t="shared" si="29"/>
        <v>100535.31562656711</v>
      </c>
      <c r="AF196" s="102"/>
      <c r="AG196" s="98">
        <v>0</v>
      </c>
      <c r="AH196" s="98">
        <v>0</v>
      </c>
      <c r="AI196" s="98">
        <v>0</v>
      </c>
      <c r="AJ196" s="98">
        <v>0</v>
      </c>
      <c r="AK196" s="100">
        <f t="shared" si="30"/>
        <v>0</v>
      </c>
      <c r="AL196" s="102"/>
      <c r="AM196" s="98">
        <v>0</v>
      </c>
      <c r="AN196" s="98">
        <v>0</v>
      </c>
      <c r="AO196" s="98">
        <v>0</v>
      </c>
      <c r="AP196" s="98">
        <v>0</v>
      </c>
      <c r="AQ196" s="98">
        <v>0</v>
      </c>
      <c r="AR196" s="98">
        <v>0</v>
      </c>
      <c r="AS196" s="98">
        <v>0</v>
      </c>
      <c r="AT196" s="98">
        <v>0</v>
      </c>
      <c r="AU196" s="100">
        <f t="shared" si="27"/>
        <v>0</v>
      </c>
      <c r="AV196" s="102"/>
      <c r="AW196" s="104">
        <f t="shared" si="35"/>
        <v>-883596.41455381585</v>
      </c>
      <c r="AX196" s="104">
        <f t="shared" si="36"/>
        <v>9666800.6190524641</v>
      </c>
      <c r="AY196" s="102"/>
      <c r="AZ196" s="104">
        <f>IF($C196&lt;$C$7,0,MAX(-AX196-SUM(AZ$11:AZ195),0))</f>
        <v>0</v>
      </c>
      <c r="BA196" s="104">
        <f>AX196+SUM(AZ$11:AZ196)</f>
        <v>9666800.6190524641</v>
      </c>
      <c r="BB196" s="104">
        <f>IF($C196&lt;$C$7,0,-MIN(BA196:BA$367)-SUM(BB$11:BB195))</f>
        <v>0</v>
      </c>
      <c r="BC196" s="104">
        <f t="shared" si="31"/>
        <v>0</v>
      </c>
      <c r="BD196" s="33"/>
    </row>
    <row r="197" spans="2:56" x14ac:dyDescent="0.2">
      <c r="B197" s="19"/>
      <c r="C197" s="105">
        <f t="shared" si="32"/>
        <v>44470</v>
      </c>
      <c r="D197" s="97" t="str">
        <f t="shared" si="33"/>
        <v>p</v>
      </c>
      <c r="E197" s="98">
        <v>978452.53490974323</v>
      </c>
      <c r="F197" s="98">
        <v>556313.32660004939</v>
      </c>
      <c r="G197" s="98">
        <v>0</v>
      </c>
      <c r="H197" s="98">
        <v>-7917.7571159106092</v>
      </c>
      <c r="I197" s="100">
        <f t="shared" si="28"/>
        <v>1526848.104393882</v>
      </c>
      <c r="J197" s="101"/>
      <c r="K197" s="98">
        <v>17517.909999999996</v>
      </c>
      <c r="L197" s="98">
        <v>1188135.65730432</v>
      </c>
      <c r="M197" s="98">
        <v>91775.143745943293</v>
      </c>
      <c r="N197" s="98">
        <v>0</v>
      </c>
      <c r="O197" s="98">
        <v>0</v>
      </c>
      <c r="P197" s="98">
        <v>0</v>
      </c>
      <c r="Q197" s="98">
        <v>0</v>
      </c>
      <c r="R197" s="98">
        <v>0</v>
      </c>
      <c r="S197" s="100">
        <f t="shared" si="34"/>
        <v>1297428.7110502631</v>
      </c>
      <c r="T197" s="102"/>
      <c r="U197" s="98">
        <v>0</v>
      </c>
      <c r="V197" s="98">
        <v>0</v>
      </c>
      <c r="W197" s="98">
        <v>0</v>
      </c>
      <c r="X197" s="98">
        <v>0</v>
      </c>
      <c r="Y197" s="98">
        <v>0</v>
      </c>
      <c r="Z197" s="98">
        <v>11419.84199410184</v>
      </c>
      <c r="AA197" s="98">
        <v>0</v>
      </c>
      <c r="AB197" s="98">
        <v>0</v>
      </c>
      <c r="AC197" s="98">
        <v>7308.6988762251785</v>
      </c>
      <c r="AD197" s="98">
        <v>0</v>
      </c>
      <c r="AE197" s="100">
        <f t="shared" si="29"/>
        <v>18728.540870327019</v>
      </c>
      <c r="AF197" s="102"/>
      <c r="AG197" s="98">
        <v>0</v>
      </c>
      <c r="AH197" s="98">
        <v>0</v>
      </c>
      <c r="AI197" s="98">
        <v>0</v>
      </c>
      <c r="AJ197" s="98">
        <v>0</v>
      </c>
      <c r="AK197" s="100">
        <f t="shared" si="30"/>
        <v>0</v>
      </c>
      <c r="AL197" s="102"/>
      <c r="AM197" s="98">
        <v>0</v>
      </c>
      <c r="AN197" s="98">
        <v>0</v>
      </c>
      <c r="AO197" s="98">
        <v>0</v>
      </c>
      <c r="AP197" s="98">
        <v>0</v>
      </c>
      <c r="AQ197" s="98">
        <v>-76326.188409526774</v>
      </c>
      <c r="AR197" s="98">
        <v>-76326.188409526774</v>
      </c>
      <c r="AS197" s="98">
        <v>-3115.3546289602764</v>
      </c>
      <c r="AT197" s="98">
        <v>-400545.59515203553</v>
      </c>
      <c r="AU197" s="100">
        <f t="shared" si="27"/>
        <v>-556313.32660004939</v>
      </c>
      <c r="AV197" s="102"/>
      <c r="AW197" s="104">
        <f t="shared" si="35"/>
        <v>-345622.47412675759</v>
      </c>
      <c r="AX197" s="104">
        <f t="shared" si="36"/>
        <v>9321178.1449257061</v>
      </c>
      <c r="AY197" s="102"/>
      <c r="AZ197" s="104">
        <f>IF($C197&lt;$C$7,0,MAX(-AX197-SUM(AZ$11:AZ196),0))</f>
        <v>0</v>
      </c>
      <c r="BA197" s="104">
        <f>AX197+SUM(AZ$11:AZ197)</f>
        <v>9321178.1449257061</v>
      </c>
      <c r="BB197" s="104">
        <f>IF($C197&lt;$C$7,0,-MIN(BA197:BA$367)-SUM(BB$11:BB196))</f>
        <v>0</v>
      </c>
      <c r="BC197" s="104">
        <f t="shared" si="31"/>
        <v>0</v>
      </c>
      <c r="BD197" s="33"/>
    </row>
    <row r="198" spans="2:56" x14ac:dyDescent="0.2">
      <c r="B198" s="19"/>
      <c r="C198" s="105">
        <f t="shared" si="32"/>
        <v>44501</v>
      </c>
      <c r="D198" s="97" t="str">
        <f t="shared" si="33"/>
        <v>p</v>
      </c>
      <c r="E198" s="98">
        <v>639907.82500902005</v>
      </c>
      <c r="F198" s="98">
        <v>0</v>
      </c>
      <c r="G198" s="98">
        <v>0</v>
      </c>
      <c r="H198" s="98">
        <v>-20351.812726122658</v>
      </c>
      <c r="I198" s="100">
        <f t="shared" si="28"/>
        <v>619556.01228289737</v>
      </c>
      <c r="J198" s="101"/>
      <c r="K198" s="98">
        <v>17517.909999999996</v>
      </c>
      <c r="L198" s="98">
        <v>2320652.0988570317</v>
      </c>
      <c r="M198" s="98">
        <v>106932.2091573888</v>
      </c>
      <c r="N198" s="98">
        <v>0</v>
      </c>
      <c r="O198" s="98">
        <v>0</v>
      </c>
      <c r="P198" s="98">
        <v>0</v>
      </c>
      <c r="Q198" s="98">
        <v>0</v>
      </c>
      <c r="R198" s="98">
        <v>0</v>
      </c>
      <c r="S198" s="100">
        <f t="shared" si="34"/>
        <v>2445102.2180144205</v>
      </c>
      <c r="T198" s="102"/>
      <c r="U198" s="98">
        <v>0</v>
      </c>
      <c r="V198" s="98">
        <v>0</v>
      </c>
      <c r="W198" s="98">
        <v>0</v>
      </c>
      <c r="X198" s="98">
        <v>0</v>
      </c>
      <c r="Y198" s="98">
        <v>0</v>
      </c>
      <c r="Z198" s="98">
        <v>46042.975845293775</v>
      </c>
      <c r="AA198" s="98">
        <v>0</v>
      </c>
      <c r="AB198" s="98">
        <v>0</v>
      </c>
      <c r="AC198" s="98">
        <v>18786.288670267073</v>
      </c>
      <c r="AD198" s="98">
        <v>0</v>
      </c>
      <c r="AE198" s="100">
        <f t="shared" si="29"/>
        <v>64829.264515560848</v>
      </c>
      <c r="AF198" s="102"/>
      <c r="AG198" s="98">
        <v>0</v>
      </c>
      <c r="AH198" s="98">
        <v>0</v>
      </c>
      <c r="AI198" s="98">
        <v>0</v>
      </c>
      <c r="AJ198" s="98">
        <v>0</v>
      </c>
      <c r="AK198" s="100">
        <f t="shared" si="30"/>
        <v>0</v>
      </c>
      <c r="AL198" s="102"/>
      <c r="AM198" s="98">
        <v>0</v>
      </c>
      <c r="AN198" s="98">
        <v>0</v>
      </c>
      <c r="AO198" s="98">
        <v>0</v>
      </c>
      <c r="AP198" s="98">
        <v>0</v>
      </c>
      <c r="AQ198" s="98">
        <v>0</v>
      </c>
      <c r="AR198" s="98">
        <v>0</v>
      </c>
      <c r="AS198" s="98">
        <v>0</v>
      </c>
      <c r="AT198" s="98">
        <v>0</v>
      </c>
      <c r="AU198" s="100">
        <f t="shared" si="27"/>
        <v>0</v>
      </c>
      <c r="AV198" s="102"/>
      <c r="AW198" s="104">
        <f t="shared" si="35"/>
        <v>-1890375.470247084</v>
      </c>
      <c r="AX198" s="104">
        <f t="shared" si="36"/>
        <v>7430802.6746786218</v>
      </c>
      <c r="AY198" s="102"/>
      <c r="AZ198" s="104">
        <f>IF($C198&lt;$C$7,0,MAX(-AX198-SUM(AZ$11:AZ197),0))</f>
        <v>0</v>
      </c>
      <c r="BA198" s="104">
        <f>AX198+SUM(AZ$11:AZ198)</f>
        <v>7430802.6746786218</v>
      </c>
      <c r="BB198" s="104">
        <f>IF($C198&lt;$C$7,0,-MIN(BA198:BA$367)-SUM(BB$11:BB197))</f>
        <v>0</v>
      </c>
      <c r="BC198" s="104">
        <f t="shared" si="31"/>
        <v>0</v>
      </c>
      <c r="BD198" s="33"/>
    </row>
    <row r="199" spans="2:56" x14ac:dyDescent="0.2">
      <c r="B199" s="19"/>
      <c r="C199" s="105">
        <f t="shared" si="32"/>
        <v>44531</v>
      </c>
      <c r="D199" s="97" t="str">
        <f t="shared" si="33"/>
        <v>p</v>
      </c>
      <c r="E199" s="98">
        <v>1708217.9694623072</v>
      </c>
      <c r="F199" s="98">
        <v>0</v>
      </c>
      <c r="G199" s="98">
        <v>0</v>
      </c>
      <c r="H199" s="98">
        <v>-13310.082760187617</v>
      </c>
      <c r="I199" s="100">
        <f t="shared" si="28"/>
        <v>1694907.8867021196</v>
      </c>
      <c r="J199" s="101"/>
      <c r="K199" s="98">
        <v>4999.9999999999982</v>
      </c>
      <c r="L199" s="98">
        <v>1974528.3938958901</v>
      </c>
      <c r="M199" s="98">
        <v>208858.68889713284</v>
      </c>
      <c r="N199" s="98">
        <v>0</v>
      </c>
      <c r="O199" s="98">
        <v>0</v>
      </c>
      <c r="P199" s="98">
        <v>0</v>
      </c>
      <c r="Q199" s="98">
        <v>0</v>
      </c>
      <c r="R199" s="98">
        <v>0</v>
      </c>
      <c r="S199" s="100">
        <f t="shared" si="34"/>
        <v>2188387.082793023</v>
      </c>
      <c r="T199" s="102"/>
      <c r="U199" s="98">
        <v>0</v>
      </c>
      <c r="V199" s="98">
        <v>0</v>
      </c>
      <c r="W199" s="98">
        <v>0</v>
      </c>
      <c r="X199" s="98">
        <v>0</v>
      </c>
      <c r="Y199" s="98">
        <v>0</v>
      </c>
      <c r="Z199" s="98">
        <v>19197.2347502706</v>
      </c>
      <c r="AA199" s="98">
        <v>0</v>
      </c>
      <c r="AB199" s="98">
        <v>0</v>
      </c>
      <c r="AC199" s="98">
        <v>12286.230240173187</v>
      </c>
      <c r="AD199" s="98">
        <v>0</v>
      </c>
      <c r="AE199" s="100">
        <f t="shared" si="29"/>
        <v>31483.464990443787</v>
      </c>
      <c r="AF199" s="102"/>
      <c r="AG199" s="98">
        <v>0</v>
      </c>
      <c r="AH199" s="98">
        <v>0</v>
      </c>
      <c r="AI199" s="98">
        <v>0</v>
      </c>
      <c r="AJ199" s="98">
        <v>0</v>
      </c>
      <c r="AK199" s="100">
        <f t="shared" si="30"/>
        <v>0</v>
      </c>
      <c r="AL199" s="102"/>
      <c r="AM199" s="98">
        <v>0</v>
      </c>
      <c r="AN199" s="98">
        <v>0</v>
      </c>
      <c r="AO199" s="98">
        <v>0</v>
      </c>
      <c r="AP199" s="98">
        <v>0</v>
      </c>
      <c r="AQ199" s="98">
        <v>0</v>
      </c>
      <c r="AR199" s="98">
        <v>0</v>
      </c>
      <c r="AS199" s="98">
        <v>0</v>
      </c>
      <c r="AT199" s="98">
        <v>0</v>
      </c>
      <c r="AU199" s="100">
        <f t="shared" si="27"/>
        <v>0</v>
      </c>
      <c r="AV199" s="102"/>
      <c r="AW199" s="104">
        <f t="shared" si="35"/>
        <v>-524962.66108134715</v>
      </c>
      <c r="AX199" s="104">
        <f t="shared" si="36"/>
        <v>6905840.0135972742</v>
      </c>
      <c r="AY199" s="102"/>
      <c r="AZ199" s="104">
        <f>IF($C199&lt;$C$7,0,MAX(-AX199-SUM(AZ$11:AZ198),0))</f>
        <v>0</v>
      </c>
      <c r="BA199" s="104">
        <f>AX199+SUM(AZ$11:AZ199)</f>
        <v>6905840.0135972742</v>
      </c>
      <c r="BB199" s="104">
        <f>IF($C199&lt;$C$7,0,-MIN(BA199:BA$367)-SUM(BB$11:BB198))</f>
        <v>0</v>
      </c>
      <c r="BC199" s="104">
        <f t="shared" si="31"/>
        <v>0</v>
      </c>
      <c r="BD199" s="33"/>
    </row>
    <row r="200" spans="2:56" x14ac:dyDescent="0.2">
      <c r="B200" s="19"/>
      <c r="C200" s="105">
        <f t="shared" si="32"/>
        <v>44562</v>
      </c>
      <c r="D200" s="97" t="str">
        <f t="shared" si="33"/>
        <v>p</v>
      </c>
      <c r="E200" s="98">
        <v>976887.69260409498</v>
      </c>
      <c r="F200" s="98">
        <v>0</v>
      </c>
      <c r="G200" s="98">
        <v>0</v>
      </c>
      <c r="H200" s="98">
        <v>-35530.933764815985</v>
      </c>
      <c r="I200" s="100">
        <f t="shared" si="28"/>
        <v>941356.75883927895</v>
      </c>
      <c r="J200" s="101"/>
      <c r="K200" s="98">
        <v>4999.9999999999982</v>
      </c>
      <c r="L200" s="98">
        <v>1501422.7775047887</v>
      </c>
      <c r="M200" s="98">
        <v>177707.55545063011</v>
      </c>
      <c r="N200" s="98">
        <v>0</v>
      </c>
      <c r="O200" s="98">
        <v>0</v>
      </c>
      <c r="P200" s="98">
        <v>0</v>
      </c>
      <c r="Q200" s="98">
        <v>0</v>
      </c>
      <c r="R200" s="98">
        <v>0</v>
      </c>
      <c r="S200" s="100">
        <f t="shared" si="34"/>
        <v>1684130.3329554189</v>
      </c>
      <c r="T200" s="102"/>
      <c r="U200" s="98">
        <v>0</v>
      </c>
      <c r="V200" s="98">
        <v>0</v>
      </c>
      <c r="W200" s="98">
        <v>0</v>
      </c>
      <c r="X200" s="98">
        <v>0</v>
      </c>
      <c r="Y200" s="98">
        <v>0</v>
      </c>
      <c r="Z200" s="98">
        <v>51246.539083869211</v>
      </c>
      <c r="AA200" s="98">
        <v>0</v>
      </c>
      <c r="AB200" s="98">
        <v>0</v>
      </c>
      <c r="AC200" s="98">
        <v>32797.785013676301</v>
      </c>
      <c r="AD200" s="98">
        <v>0</v>
      </c>
      <c r="AE200" s="100">
        <f t="shared" si="29"/>
        <v>84044.324097545512</v>
      </c>
      <c r="AF200" s="102"/>
      <c r="AG200" s="98">
        <v>0</v>
      </c>
      <c r="AH200" s="98">
        <v>0</v>
      </c>
      <c r="AI200" s="98">
        <v>0</v>
      </c>
      <c r="AJ200" s="98">
        <v>0</v>
      </c>
      <c r="AK200" s="100">
        <f t="shared" si="30"/>
        <v>0</v>
      </c>
      <c r="AL200" s="102"/>
      <c r="AM200" s="98">
        <v>0</v>
      </c>
      <c r="AN200" s="98">
        <v>0</v>
      </c>
      <c r="AO200" s="98">
        <v>0</v>
      </c>
      <c r="AP200" s="98">
        <v>0</v>
      </c>
      <c r="AQ200" s="98">
        <v>0</v>
      </c>
      <c r="AR200" s="98">
        <v>0</v>
      </c>
      <c r="AS200" s="98">
        <v>0</v>
      </c>
      <c r="AT200" s="98">
        <v>0</v>
      </c>
      <c r="AU200" s="100">
        <f t="shared" si="27"/>
        <v>0</v>
      </c>
      <c r="AV200" s="102"/>
      <c r="AW200" s="104">
        <f t="shared" si="35"/>
        <v>-826817.89821368537</v>
      </c>
      <c r="AX200" s="104">
        <f t="shared" si="36"/>
        <v>6079022.1153835887</v>
      </c>
      <c r="AY200" s="102"/>
      <c r="AZ200" s="104">
        <f>IF($C200&lt;$C$7,0,MAX(-AX200-SUM(AZ$11:AZ199),0))</f>
        <v>0</v>
      </c>
      <c r="BA200" s="104">
        <f>AX200+SUM(AZ$11:AZ200)</f>
        <v>6079022.1153835887</v>
      </c>
      <c r="BB200" s="104">
        <f>IF($C200&lt;$C$7,0,-MIN(BA200:BA$367)-SUM(BB$11:BB199))</f>
        <v>0</v>
      </c>
      <c r="BC200" s="104">
        <f t="shared" si="31"/>
        <v>0</v>
      </c>
      <c r="BD200" s="33"/>
    </row>
    <row r="201" spans="2:56" x14ac:dyDescent="0.2">
      <c r="B201" s="19"/>
      <c r="C201" s="105">
        <f t="shared" si="32"/>
        <v>44593</v>
      </c>
      <c r="D201" s="97" t="str">
        <f t="shared" si="33"/>
        <v>p</v>
      </c>
      <c r="E201" s="98">
        <v>380661.39980339468</v>
      </c>
      <c r="F201" s="98">
        <v>0</v>
      </c>
      <c r="G201" s="98">
        <v>0</v>
      </c>
      <c r="H201" s="98">
        <v>-20319.264006165176</v>
      </c>
      <c r="I201" s="100">
        <f t="shared" si="28"/>
        <v>360342.13579722948</v>
      </c>
      <c r="J201" s="101"/>
      <c r="K201" s="98">
        <v>17517.909999999996</v>
      </c>
      <c r="L201" s="98">
        <v>1602046.5675431017</v>
      </c>
      <c r="M201" s="98">
        <v>135128.04997543097</v>
      </c>
      <c r="N201" s="98">
        <v>0</v>
      </c>
      <c r="O201" s="98">
        <v>0</v>
      </c>
      <c r="P201" s="98">
        <v>0</v>
      </c>
      <c r="Q201" s="98">
        <v>0</v>
      </c>
      <c r="R201" s="98">
        <v>0</v>
      </c>
      <c r="S201" s="100">
        <f t="shared" si="34"/>
        <v>1754692.5275185327</v>
      </c>
      <c r="T201" s="102"/>
      <c r="U201" s="98">
        <v>0</v>
      </c>
      <c r="V201" s="98">
        <v>0</v>
      </c>
      <c r="W201" s="98">
        <v>0</v>
      </c>
      <c r="X201" s="98">
        <v>0</v>
      </c>
      <c r="Y201" s="98">
        <v>0</v>
      </c>
      <c r="Z201" s="98">
        <v>29306.63077812285</v>
      </c>
      <c r="AA201" s="98">
        <v>0</v>
      </c>
      <c r="AB201" s="98">
        <v>0</v>
      </c>
      <c r="AC201" s="98">
        <v>18756.243697998627</v>
      </c>
      <c r="AD201" s="98">
        <v>0</v>
      </c>
      <c r="AE201" s="100">
        <f t="shared" si="29"/>
        <v>48062.874476121477</v>
      </c>
      <c r="AF201" s="102"/>
      <c r="AG201" s="98">
        <v>0</v>
      </c>
      <c r="AH201" s="98">
        <v>0</v>
      </c>
      <c r="AI201" s="98">
        <v>0</v>
      </c>
      <c r="AJ201" s="98">
        <v>0</v>
      </c>
      <c r="AK201" s="100">
        <f t="shared" si="30"/>
        <v>0</v>
      </c>
      <c r="AL201" s="102"/>
      <c r="AM201" s="98">
        <v>0</v>
      </c>
      <c r="AN201" s="98">
        <v>0</v>
      </c>
      <c r="AO201" s="98">
        <v>0</v>
      </c>
      <c r="AP201" s="98">
        <v>0</v>
      </c>
      <c r="AQ201" s="98">
        <v>0</v>
      </c>
      <c r="AR201" s="98">
        <v>0</v>
      </c>
      <c r="AS201" s="98">
        <v>0</v>
      </c>
      <c r="AT201" s="98">
        <v>0</v>
      </c>
      <c r="AU201" s="100">
        <f t="shared" si="27"/>
        <v>0</v>
      </c>
      <c r="AV201" s="102"/>
      <c r="AW201" s="104">
        <f t="shared" si="35"/>
        <v>-1442413.2661974246</v>
      </c>
      <c r="AX201" s="104">
        <f t="shared" si="36"/>
        <v>4636608.8491861643</v>
      </c>
      <c r="AY201" s="102"/>
      <c r="AZ201" s="104">
        <f>IF($C201&lt;$C$7,0,MAX(-AX201-SUM(AZ$11:AZ200),0))</f>
        <v>0</v>
      </c>
      <c r="BA201" s="104">
        <f>AX201+SUM(AZ$11:AZ201)</f>
        <v>4636608.8491861643</v>
      </c>
      <c r="BB201" s="104">
        <f>IF($C201&lt;$C$7,0,-MIN(BA201:BA$367)-SUM(BB$11:BB200))</f>
        <v>0</v>
      </c>
      <c r="BC201" s="104">
        <f t="shared" si="31"/>
        <v>0</v>
      </c>
      <c r="BD201" s="33"/>
    </row>
    <row r="202" spans="2:56" x14ac:dyDescent="0.2">
      <c r="B202" s="19"/>
      <c r="C202" s="105">
        <f t="shared" si="32"/>
        <v>44621</v>
      </c>
      <c r="D202" s="97" t="str">
        <f t="shared" si="33"/>
        <v>p</v>
      </c>
      <c r="E202" s="98">
        <v>1002852.8080946032</v>
      </c>
      <c r="F202" s="98">
        <v>2849059.4400000004</v>
      </c>
      <c r="G202" s="98">
        <v>0</v>
      </c>
      <c r="H202" s="98">
        <v>-7917.7571159106092</v>
      </c>
      <c r="I202" s="100">
        <f t="shared" si="28"/>
        <v>3843994.4909786927</v>
      </c>
      <c r="J202" s="101"/>
      <c r="K202" s="98">
        <v>17517.909999999996</v>
      </c>
      <c r="L202" s="98">
        <v>1686375.2303373506</v>
      </c>
      <c r="M202" s="98">
        <v>144184.19107887914</v>
      </c>
      <c r="N202" s="98">
        <v>0</v>
      </c>
      <c r="O202" s="98">
        <v>0</v>
      </c>
      <c r="P202" s="98">
        <v>0</v>
      </c>
      <c r="Q202" s="98">
        <v>0</v>
      </c>
      <c r="R202" s="98">
        <v>0</v>
      </c>
      <c r="S202" s="100">
        <f t="shared" si="34"/>
        <v>1848077.3314162297</v>
      </c>
      <c r="T202" s="102"/>
      <c r="U202" s="98">
        <v>0</v>
      </c>
      <c r="V202" s="98">
        <v>0</v>
      </c>
      <c r="W202" s="98">
        <v>0</v>
      </c>
      <c r="X202" s="98">
        <v>0</v>
      </c>
      <c r="Y202" s="98">
        <v>0</v>
      </c>
      <c r="Z202" s="98">
        <v>11419.84199410184</v>
      </c>
      <c r="AA202" s="98">
        <v>0</v>
      </c>
      <c r="AB202" s="98">
        <v>0</v>
      </c>
      <c r="AC202" s="98">
        <v>7308.6988762251785</v>
      </c>
      <c r="AD202" s="98">
        <v>0</v>
      </c>
      <c r="AE202" s="100">
        <f t="shared" si="29"/>
        <v>18728.540870327019</v>
      </c>
      <c r="AF202" s="102"/>
      <c r="AG202" s="98">
        <v>0</v>
      </c>
      <c r="AH202" s="98">
        <v>0</v>
      </c>
      <c r="AI202" s="98">
        <v>0</v>
      </c>
      <c r="AJ202" s="98">
        <v>0</v>
      </c>
      <c r="AK202" s="100">
        <f t="shared" si="30"/>
        <v>0</v>
      </c>
      <c r="AL202" s="102"/>
      <c r="AM202" s="98">
        <v>0</v>
      </c>
      <c r="AN202" s="98">
        <v>0</v>
      </c>
      <c r="AO202" s="98">
        <v>0</v>
      </c>
      <c r="AP202" s="98">
        <v>0</v>
      </c>
      <c r="AQ202" s="98">
        <v>-390890.95516800001</v>
      </c>
      <c r="AR202" s="98">
        <v>-390890.95516800001</v>
      </c>
      <c r="AS202" s="98">
        <v>-15954.732864000001</v>
      </c>
      <c r="AT202" s="98">
        <v>-2051322.7968000001</v>
      </c>
      <c r="AU202" s="100">
        <f t="shared" si="27"/>
        <v>-2849059.4400000004</v>
      </c>
      <c r="AV202" s="102"/>
      <c r="AW202" s="104">
        <f t="shared" si="35"/>
        <v>-871870.82130786451</v>
      </c>
      <c r="AX202" s="104">
        <f t="shared" si="36"/>
        <v>3764738.0278782998</v>
      </c>
      <c r="AY202" s="102"/>
      <c r="AZ202" s="104">
        <f>IF($C202&lt;$C$7,0,MAX(-AX202-SUM(AZ$11:AZ201),0))</f>
        <v>0</v>
      </c>
      <c r="BA202" s="104">
        <f>AX202+SUM(AZ$11:AZ202)</f>
        <v>3764738.0278782998</v>
      </c>
      <c r="BB202" s="104">
        <f>IF($C202&lt;$C$7,0,-MIN(BA202:BA$367)-SUM(BB$11:BB201))</f>
        <v>0</v>
      </c>
      <c r="BC202" s="104">
        <f t="shared" si="31"/>
        <v>0</v>
      </c>
      <c r="BD202" s="33"/>
    </row>
    <row r="203" spans="2:56" x14ac:dyDescent="0.2">
      <c r="B203" s="19"/>
      <c r="C203" s="105">
        <f t="shared" si="32"/>
        <v>44652</v>
      </c>
      <c r="D203" s="97" t="str">
        <f t="shared" si="33"/>
        <v>p</v>
      </c>
      <c r="E203" s="98">
        <v>380661.39980339468</v>
      </c>
      <c r="F203" s="98">
        <v>0</v>
      </c>
      <c r="G203" s="98">
        <v>0</v>
      </c>
      <c r="H203" s="98">
        <v>-20859.338408367745</v>
      </c>
      <c r="I203" s="100">
        <f t="shared" si="28"/>
        <v>359802.06139502692</v>
      </c>
      <c r="J203" s="101"/>
      <c r="K203" s="98">
        <v>17517.909999999996</v>
      </c>
      <c r="L203" s="98">
        <v>1645895.9694874999</v>
      </c>
      <c r="M203" s="98">
        <v>151773.77073036155</v>
      </c>
      <c r="N203" s="98">
        <v>0</v>
      </c>
      <c r="O203" s="98">
        <v>0</v>
      </c>
      <c r="P203" s="98">
        <v>0</v>
      </c>
      <c r="Q203" s="98">
        <v>0</v>
      </c>
      <c r="R203" s="98">
        <v>0</v>
      </c>
      <c r="S203" s="100">
        <f t="shared" si="34"/>
        <v>1815187.6502178614</v>
      </c>
      <c r="T203" s="102"/>
      <c r="U203" s="98">
        <v>0</v>
      </c>
      <c r="V203" s="98">
        <v>0</v>
      </c>
      <c r="W203" s="98">
        <v>0</v>
      </c>
      <c r="X203" s="98">
        <v>0</v>
      </c>
      <c r="Y203" s="98">
        <v>0</v>
      </c>
      <c r="Z203" s="98">
        <v>115557.36744283811</v>
      </c>
      <c r="AA203" s="98">
        <v>0</v>
      </c>
      <c r="AB203" s="98">
        <v>0</v>
      </c>
      <c r="AC203" s="98">
        <v>19254.773915416383</v>
      </c>
      <c r="AD203" s="98">
        <v>0</v>
      </c>
      <c r="AE203" s="100">
        <f t="shared" si="29"/>
        <v>134812.14135825448</v>
      </c>
      <c r="AF203" s="102"/>
      <c r="AG203" s="98">
        <v>0</v>
      </c>
      <c r="AH203" s="98">
        <v>0</v>
      </c>
      <c r="AI203" s="98">
        <v>0</v>
      </c>
      <c r="AJ203" s="98">
        <v>0</v>
      </c>
      <c r="AK203" s="100">
        <f t="shared" si="30"/>
        <v>0</v>
      </c>
      <c r="AL203" s="102"/>
      <c r="AM203" s="98">
        <v>0</v>
      </c>
      <c r="AN203" s="98">
        <v>0</v>
      </c>
      <c r="AO203" s="98">
        <v>0</v>
      </c>
      <c r="AP203" s="98">
        <v>0</v>
      </c>
      <c r="AQ203" s="98">
        <v>0</v>
      </c>
      <c r="AR203" s="98">
        <v>0</v>
      </c>
      <c r="AS203" s="98">
        <v>0</v>
      </c>
      <c r="AT203" s="98">
        <v>0</v>
      </c>
      <c r="AU203" s="100">
        <f t="shared" ref="AU203:AU266" si="37">SUM(AM203:AT203)</f>
        <v>0</v>
      </c>
      <c r="AV203" s="102"/>
      <c r="AW203" s="104">
        <f t="shared" si="35"/>
        <v>-1590197.7301810889</v>
      </c>
      <c r="AX203" s="104">
        <f t="shared" si="36"/>
        <v>2174540.2976972107</v>
      </c>
      <c r="AY203" s="102"/>
      <c r="AZ203" s="104">
        <f>IF($C203&lt;$C$7,0,MAX(-AX203-SUM(AZ$11:AZ202),0))</f>
        <v>0</v>
      </c>
      <c r="BA203" s="104">
        <f>AX203+SUM(AZ$11:AZ203)</f>
        <v>2174540.2976972107</v>
      </c>
      <c r="BB203" s="104">
        <f>IF($C203&lt;$C$7,0,-MIN(BA203:BA$367)-SUM(BB$11:BB202))</f>
        <v>0</v>
      </c>
      <c r="BC203" s="104">
        <f t="shared" si="31"/>
        <v>0</v>
      </c>
      <c r="BD203" s="33"/>
    </row>
    <row r="204" spans="2:56" x14ac:dyDescent="0.2">
      <c r="B204" s="19"/>
      <c r="C204" s="105">
        <f t="shared" si="32"/>
        <v>44682</v>
      </c>
      <c r="D204" s="97" t="str">
        <f t="shared" si="33"/>
        <v>p</v>
      </c>
      <c r="E204" s="98">
        <v>380661.39980339468</v>
      </c>
      <c r="F204" s="98">
        <v>0</v>
      </c>
      <c r="G204" s="98">
        <v>0</v>
      </c>
      <c r="H204" s="98">
        <v>-7917.7571159106092</v>
      </c>
      <c r="I204" s="100">
        <f t="shared" ref="I204:I267" si="38">SUM(E204:H204)</f>
        <v>372743.6426874841</v>
      </c>
      <c r="J204" s="101"/>
      <c r="K204" s="98">
        <v>17517.909999999996</v>
      </c>
      <c r="L204" s="98">
        <v>1650055.8834340158</v>
      </c>
      <c r="M204" s="98">
        <v>148130.637253875</v>
      </c>
      <c r="N204" s="98">
        <v>0</v>
      </c>
      <c r="O204" s="98">
        <v>0</v>
      </c>
      <c r="P204" s="98">
        <v>0</v>
      </c>
      <c r="Q204" s="98">
        <v>0</v>
      </c>
      <c r="R204" s="98">
        <v>0</v>
      </c>
      <c r="S204" s="100">
        <f t="shared" si="34"/>
        <v>1815704.4306878906</v>
      </c>
      <c r="T204" s="102"/>
      <c r="U204" s="98">
        <v>0</v>
      </c>
      <c r="V204" s="98">
        <v>0</v>
      </c>
      <c r="W204" s="98">
        <v>0</v>
      </c>
      <c r="X204" s="98">
        <v>0</v>
      </c>
      <c r="Y204" s="98">
        <v>0</v>
      </c>
      <c r="Z204" s="98">
        <v>11419.84199410184</v>
      </c>
      <c r="AA204" s="98">
        <v>0</v>
      </c>
      <c r="AB204" s="98">
        <v>0</v>
      </c>
      <c r="AC204" s="98">
        <v>7308.6988762251785</v>
      </c>
      <c r="AD204" s="98">
        <v>0</v>
      </c>
      <c r="AE204" s="100">
        <f t="shared" ref="AE204:AE267" si="39">SUM(U204:AD204)</f>
        <v>18728.540870327019</v>
      </c>
      <c r="AF204" s="102"/>
      <c r="AG204" s="98">
        <v>0</v>
      </c>
      <c r="AH204" s="98">
        <v>0</v>
      </c>
      <c r="AI204" s="98">
        <v>0</v>
      </c>
      <c r="AJ204" s="98">
        <v>0</v>
      </c>
      <c r="AK204" s="100">
        <f t="shared" ref="AK204:AK267" si="40">SUM(AG204:AJ204)</f>
        <v>0</v>
      </c>
      <c r="AL204" s="102"/>
      <c r="AM204" s="98">
        <v>0</v>
      </c>
      <c r="AN204" s="98">
        <v>0</v>
      </c>
      <c r="AO204" s="98">
        <v>0</v>
      </c>
      <c r="AP204" s="98">
        <v>0</v>
      </c>
      <c r="AQ204" s="98">
        <v>0</v>
      </c>
      <c r="AR204" s="98">
        <v>0</v>
      </c>
      <c r="AS204" s="98">
        <v>0</v>
      </c>
      <c r="AT204" s="98">
        <v>0</v>
      </c>
      <c r="AU204" s="100">
        <f t="shared" si="37"/>
        <v>0</v>
      </c>
      <c r="AV204" s="102"/>
      <c r="AW204" s="104">
        <f t="shared" si="35"/>
        <v>-1461689.3288707335</v>
      </c>
      <c r="AX204" s="104">
        <f t="shared" si="36"/>
        <v>712850.96882647718</v>
      </c>
      <c r="AY204" s="102"/>
      <c r="AZ204" s="104">
        <f>IF($C204&lt;$C$7,0,MAX(-AX204-SUM(AZ$11:AZ203),0))</f>
        <v>0</v>
      </c>
      <c r="BA204" s="104">
        <f>AX204+SUM(AZ$11:AZ204)</f>
        <v>712850.96882647718</v>
      </c>
      <c r="BB204" s="104">
        <f>IF($C204&lt;$C$7,0,-MIN(BA204:BA$367)-SUM(BB$11:BB203))</f>
        <v>0</v>
      </c>
      <c r="BC204" s="104">
        <f t="shared" ref="BC204:BC267" si="41">AZ204+BB204</f>
        <v>0</v>
      </c>
      <c r="BD204" s="33"/>
    </row>
    <row r="205" spans="2:56" x14ac:dyDescent="0.2">
      <c r="B205" s="19"/>
      <c r="C205" s="105">
        <f t="shared" ref="C205:C268" si="42">VALUE(CONCATENATE(1,"/",IF(MONTH(C204)=12,1,MONTH(C204)+1),"/",IF(MONTH(C204)&lt;&gt;12,YEAR(C204),YEAR(C204)+1)))</f>
        <v>44713</v>
      </c>
      <c r="D205" s="97" t="str">
        <f t="shared" ref="D205:D268" si="43">IF(C205&lt;$C$7,"r","p")</f>
        <v>p</v>
      </c>
      <c r="E205" s="98">
        <v>2068553.2279499609</v>
      </c>
      <c r="F205" s="98">
        <v>0</v>
      </c>
      <c r="G205" s="98">
        <v>0</v>
      </c>
      <c r="H205" s="98">
        <v>-7917.7571159106092</v>
      </c>
      <c r="I205" s="100">
        <f t="shared" si="38"/>
        <v>2060635.4708340503</v>
      </c>
      <c r="J205" s="101"/>
      <c r="K205" s="98">
        <v>17517.909999999996</v>
      </c>
      <c r="L205" s="98">
        <v>1922061.2382480034</v>
      </c>
      <c r="M205" s="98">
        <v>148505.02950906142</v>
      </c>
      <c r="N205" s="98">
        <v>0</v>
      </c>
      <c r="O205" s="98">
        <v>0</v>
      </c>
      <c r="P205" s="98">
        <v>0</v>
      </c>
      <c r="Q205" s="98">
        <v>0</v>
      </c>
      <c r="R205" s="98">
        <v>0</v>
      </c>
      <c r="S205" s="100">
        <f t="shared" ref="S205:S268" si="44">SUM(K205:R205)</f>
        <v>2088084.1777570648</v>
      </c>
      <c r="T205" s="102"/>
      <c r="U205" s="98">
        <v>0</v>
      </c>
      <c r="V205" s="98">
        <v>0</v>
      </c>
      <c r="W205" s="98">
        <v>0</v>
      </c>
      <c r="X205" s="98">
        <v>0</v>
      </c>
      <c r="Y205" s="98">
        <v>0</v>
      </c>
      <c r="Z205" s="98">
        <v>11419.84199410184</v>
      </c>
      <c r="AA205" s="98">
        <v>0</v>
      </c>
      <c r="AB205" s="98">
        <v>0</v>
      </c>
      <c r="AC205" s="98">
        <v>7308.6988762251785</v>
      </c>
      <c r="AD205" s="98">
        <v>0</v>
      </c>
      <c r="AE205" s="100">
        <f t="shared" si="39"/>
        <v>18728.540870327019</v>
      </c>
      <c r="AF205" s="102"/>
      <c r="AG205" s="98">
        <v>0</v>
      </c>
      <c r="AH205" s="98">
        <v>0</v>
      </c>
      <c r="AI205" s="98">
        <v>0</v>
      </c>
      <c r="AJ205" s="98">
        <v>0</v>
      </c>
      <c r="AK205" s="100">
        <f t="shared" si="40"/>
        <v>0</v>
      </c>
      <c r="AL205" s="102"/>
      <c r="AM205" s="98">
        <v>0</v>
      </c>
      <c r="AN205" s="98">
        <v>0</v>
      </c>
      <c r="AO205" s="98">
        <v>0</v>
      </c>
      <c r="AP205" s="98">
        <v>0</v>
      </c>
      <c r="AQ205" s="98">
        <v>0</v>
      </c>
      <c r="AR205" s="98">
        <v>0</v>
      </c>
      <c r="AS205" s="98">
        <v>0</v>
      </c>
      <c r="AT205" s="98">
        <v>0</v>
      </c>
      <c r="AU205" s="100">
        <f t="shared" si="37"/>
        <v>0</v>
      </c>
      <c r="AV205" s="102"/>
      <c r="AW205" s="104">
        <f t="shared" ref="AW205:AW268" si="45">SUM(I205,-S205,-AE205,AK205,AU205)</f>
        <v>-46177.247793341507</v>
      </c>
      <c r="AX205" s="104">
        <f t="shared" ref="AX205:AX268" si="46">AW205+AX204</f>
        <v>666673.72103313566</v>
      </c>
      <c r="AY205" s="102"/>
      <c r="AZ205" s="104">
        <f>IF($C205&lt;$C$7,0,MAX(-AX205-SUM(AZ$11:AZ204),0))</f>
        <v>0</v>
      </c>
      <c r="BA205" s="104">
        <f>AX205+SUM(AZ$11:AZ205)</f>
        <v>666673.72103313566</v>
      </c>
      <c r="BB205" s="104">
        <f>IF($C205&lt;$C$7,0,-MIN(BA205:BA$367)-SUM(BB$11:BB204))</f>
        <v>0</v>
      </c>
      <c r="BC205" s="104">
        <f t="shared" si="41"/>
        <v>0</v>
      </c>
      <c r="BD205" s="33"/>
    </row>
    <row r="206" spans="2:56" x14ac:dyDescent="0.2">
      <c r="B206" s="19"/>
      <c r="C206" s="105">
        <f t="shared" si="42"/>
        <v>44743</v>
      </c>
      <c r="D206" s="97" t="str">
        <f t="shared" si="43"/>
        <v>p</v>
      </c>
      <c r="E206" s="98">
        <v>1573168.8550459757</v>
      </c>
      <c r="F206" s="98">
        <v>0</v>
      </c>
      <c r="G206" s="98">
        <v>0</v>
      </c>
      <c r="H206" s="98">
        <v>-43025.907141359181</v>
      </c>
      <c r="I206" s="100">
        <f t="shared" si="38"/>
        <v>1530142.9479046164</v>
      </c>
      <c r="J206" s="101"/>
      <c r="K206" s="98">
        <v>17517.909999999996</v>
      </c>
      <c r="L206" s="98">
        <v>2008903.9425106703</v>
      </c>
      <c r="M206" s="98">
        <v>172985.5114423203</v>
      </c>
      <c r="N206" s="98">
        <v>0</v>
      </c>
      <c r="O206" s="98">
        <v>0</v>
      </c>
      <c r="P206" s="98">
        <v>0</v>
      </c>
      <c r="Q206" s="98">
        <v>0</v>
      </c>
      <c r="R206" s="98">
        <v>0</v>
      </c>
      <c r="S206" s="100">
        <f t="shared" si="44"/>
        <v>2199407.3639529906</v>
      </c>
      <c r="T206" s="102"/>
      <c r="U206" s="98">
        <v>0</v>
      </c>
      <c r="V206" s="98">
        <v>0</v>
      </c>
      <c r="W206" s="98">
        <v>0</v>
      </c>
      <c r="X206" s="98">
        <v>0</v>
      </c>
      <c r="Y206" s="98">
        <v>0</v>
      </c>
      <c r="Z206" s="98">
        <v>62056.596838498823</v>
      </c>
      <c r="AA206" s="98">
        <v>0</v>
      </c>
      <c r="AB206" s="98">
        <v>0</v>
      </c>
      <c r="AC206" s="98">
        <v>39716.221976639252</v>
      </c>
      <c r="AD206" s="98">
        <v>0</v>
      </c>
      <c r="AE206" s="100">
        <f t="shared" si="39"/>
        <v>101772.81881513807</v>
      </c>
      <c r="AF206" s="102"/>
      <c r="AG206" s="98">
        <v>0</v>
      </c>
      <c r="AH206" s="98">
        <v>0</v>
      </c>
      <c r="AI206" s="98">
        <v>0</v>
      </c>
      <c r="AJ206" s="98">
        <v>0</v>
      </c>
      <c r="AK206" s="100">
        <f t="shared" si="40"/>
        <v>0</v>
      </c>
      <c r="AL206" s="102"/>
      <c r="AM206" s="98">
        <v>0</v>
      </c>
      <c r="AN206" s="98">
        <v>0</v>
      </c>
      <c r="AO206" s="98">
        <v>0</v>
      </c>
      <c r="AP206" s="98">
        <v>0</v>
      </c>
      <c r="AQ206" s="98">
        <v>0</v>
      </c>
      <c r="AR206" s="98">
        <v>0</v>
      </c>
      <c r="AS206" s="98">
        <v>0</v>
      </c>
      <c r="AT206" s="98">
        <v>0</v>
      </c>
      <c r="AU206" s="100">
        <f t="shared" si="37"/>
        <v>0</v>
      </c>
      <c r="AV206" s="102"/>
      <c r="AW206" s="104">
        <f t="shared" si="45"/>
        <v>-771037.23486351233</v>
      </c>
      <c r="AX206" s="104">
        <f t="shared" si="46"/>
        <v>-104363.51383037667</v>
      </c>
      <c r="AY206" s="102"/>
      <c r="AZ206" s="104">
        <f>IF($C206&lt;$C$7,0,MAX(-AX206-SUM(AZ$11:AZ205),0))</f>
        <v>104363.51383037667</v>
      </c>
      <c r="BA206" s="104">
        <f>AX206+SUM(AZ$11:AZ206)</f>
        <v>0</v>
      </c>
      <c r="BB206" s="104">
        <f>IF($C206&lt;$C$7,0,-MIN(BA206:BA$367)-SUM(BB$11:BB205))</f>
        <v>0</v>
      </c>
      <c r="BC206" s="104">
        <f t="shared" si="41"/>
        <v>104363.51383037667</v>
      </c>
      <c r="BD206" s="33"/>
    </row>
    <row r="207" spans="2:56" x14ac:dyDescent="0.2">
      <c r="B207" s="19"/>
      <c r="C207" s="105">
        <f t="shared" si="42"/>
        <v>44774</v>
      </c>
      <c r="D207" s="97" t="str">
        <f t="shared" si="43"/>
        <v>p</v>
      </c>
      <c r="E207" s="98">
        <v>2043400.7241172181</v>
      </c>
      <c r="F207" s="98">
        <v>0</v>
      </c>
      <c r="G207" s="98">
        <v>0</v>
      </c>
      <c r="H207" s="98">
        <v>-32721.912184956291</v>
      </c>
      <c r="I207" s="100">
        <f t="shared" si="38"/>
        <v>2010678.8119322618</v>
      </c>
      <c r="J207" s="101"/>
      <c r="K207" s="98">
        <v>17517.909999999996</v>
      </c>
      <c r="L207" s="98">
        <v>1882828.3950734732</v>
      </c>
      <c r="M207" s="98">
        <v>180801.35482596033</v>
      </c>
      <c r="N207" s="98">
        <v>0</v>
      </c>
      <c r="O207" s="98">
        <v>0</v>
      </c>
      <c r="P207" s="98">
        <v>0</v>
      </c>
      <c r="Q207" s="98">
        <v>0</v>
      </c>
      <c r="R207" s="98">
        <v>0</v>
      </c>
      <c r="S207" s="100">
        <f t="shared" si="44"/>
        <v>2081147.6598994334</v>
      </c>
      <c r="T207" s="102"/>
      <c r="U207" s="98">
        <v>0</v>
      </c>
      <c r="V207" s="98">
        <v>0</v>
      </c>
      <c r="W207" s="98">
        <v>0</v>
      </c>
      <c r="X207" s="98">
        <v>0</v>
      </c>
      <c r="Y207" s="98">
        <v>0</v>
      </c>
      <c r="Z207" s="98">
        <v>47195.065651379271</v>
      </c>
      <c r="AA207" s="98">
        <v>0</v>
      </c>
      <c r="AB207" s="98">
        <v>0</v>
      </c>
      <c r="AC207" s="98">
        <v>30204.842016882736</v>
      </c>
      <c r="AD207" s="98">
        <v>0</v>
      </c>
      <c r="AE207" s="100">
        <f t="shared" si="39"/>
        <v>77399.907668262007</v>
      </c>
      <c r="AF207" s="102"/>
      <c r="AG207" s="98">
        <v>0</v>
      </c>
      <c r="AH207" s="98">
        <v>0</v>
      </c>
      <c r="AI207" s="98">
        <v>0</v>
      </c>
      <c r="AJ207" s="98">
        <v>0</v>
      </c>
      <c r="AK207" s="100">
        <f t="shared" si="40"/>
        <v>0</v>
      </c>
      <c r="AL207" s="102"/>
      <c r="AM207" s="98">
        <v>0</v>
      </c>
      <c r="AN207" s="98">
        <v>0</v>
      </c>
      <c r="AO207" s="98">
        <v>0</v>
      </c>
      <c r="AP207" s="98">
        <v>0</v>
      </c>
      <c r="AQ207" s="98">
        <v>0</v>
      </c>
      <c r="AR207" s="98">
        <v>0</v>
      </c>
      <c r="AS207" s="98">
        <v>0</v>
      </c>
      <c r="AT207" s="98">
        <v>0</v>
      </c>
      <c r="AU207" s="100">
        <f t="shared" si="37"/>
        <v>0</v>
      </c>
      <c r="AV207" s="102"/>
      <c r="AW207" s="104">
        <f t="shared" si="45"/>
        <v>-147868.7556354336</v>
      </c>
      <c r="AX207" s="104">
        <f t="shared" si="46"/>
        <v>-252232.26946581027</v>
      </c>
      <c r="AY207" s="102"/>
      <c r="AZ207" s="104">
        <f>IF($C207&lt;$C$7,0,MAX(-AX207-SUM(AZ$11:AZ206),0))</f>
        <v>147868.7556354336</v>
      </c>
      <c r="BA207" s="104">
        <f>AX207+SUM(AZ$11:AZ207)</f>
        <v>0</v>
      </c>
      <c r="BB207" s="104">
        <f>IF($C207&lt;$C$7,0,-MIN(BA207:BA$367)-SUM(BB$11:BB206))</f>
        <v>0</v>
      </c>
      <c r="BC207" s="104">
        <f t="shared" si="41"/>
        <v>147868.7556354336</v>
      </c>
      <c r="BD207" s="33"/>
    </row>
    <row r="208" spans="2:56" x14ac:dyDescent="0.2">
      <c r="B208" s="19"/>
      <c r="C208" s="105">
        <f t="shared" si="42"/>
        <v>44805</v>
      </c>
      <c r="D208" s="97" t="str">
        <f t="shared" si="43"/>
        <v>p</v>
      </c>
      <c r="E208" s="98">
        <v>380661.39980339468</v>
      </c>
      <c r="F208" s="98">
        <v>0</v>
      </c>
      <c r="G208" s="98">
        <v>0</v>
      </c>
      <c r="H208" s="98">
        <v>-42502.73506163813</v>
      </c>
      <c r="I208" s="100">
        <f t="shared" si="38"/>
        <v>338158.66474175657</v>
      </c>
      <c r="J208" s="101"/>
      <c r="K208" s="98">
        <v>17517.909999999996</v>
      </c>
      <c r="L208" s="98">
        <v>2167852.5607050159</v>
      </c>
      <c r="M208" s="98">
        <v>169454.55555661258</v>
      </c>
      <c r="N208" s="98">
        <v>0</v>
      </c>
      <c r="O208" s="98">
        <v>0</v>
      </c>
      <c r="P208" s="98">
        <v>0</v>
      </c>
      <c r="Q208" s="98">
        <v>0</v>
      </c>
      <c r="R208" s="98">
        <v>0</v>
      </c>
      <c r="S208" s="100">
        <f t="shared" si="44"/>
        <v>2354825.0262616286</v>
      </c>
      <c r="T208" s="102"/>
      <c r="U208" s="98">
        <v>0</v>
      </c>
      <c r="V208" s="98">
        <v>0</v>
      </c>
      <c r="W208" s="98">
        <v>0</v>
      </c>
      <c r="X208" s="98">
        <v>0</v>
      </c>
      <c r="Y208" s="98">
        <v>0</v>
      </c>
      <c r="Z208" s="98">
        <v>61302.02172351654</v>
      </c>
      <c r="AA208" s="98">
        <v>0</v>
      </c>
      <c r="AB208" s="98">
        <v>0</v>
      </c>
      <c r="AC208" s="98">
        <v>39233.293903050588</v>
      </c>
      <c r="AD208" s="98">
        <v>0</v>
      </c>
      <c r="AE208" s="100">
        <f t="shared" si="39"/>
        <v>100535.31562656713</v>
      </c>
      <c r="AF208" s="102"/>
      <c r="AG208" s="98">
        <v>0</v>
      </c>
      <c r="AH208" s="98">
        <v>0</v>
      </c>
      <c r="AI208" s="98">
        <v>0</v>
      </c>
      <c r="AJ208" s="98">
        <v>0</v>
      </c>
      <c r="AK208" s="100">
        <f t="shared" si="40"/>
        <v>0</v>
      </c>
      <c r="AL208" s="102"/>
      <c r="AM208" s="98">
        <v>0</v>
      </c>
      <c r="AN208" s="98">
        <v>0</v>
      </c>
      <c r="AO208" s="98">
        <v>0</v>
      </c>
      <c r="AP208" s="98">
        <v>0</v>
      </c>
      <c r="AQ208" s="98">
        <v>0</v>
      </c>
      <c r="AR208" s="98">
        <v>0</v>
      </c>
      <c r="AS208" s="98">
        <v>0</v>
      </c>
      <c r="AT208" s="98">
        <v>0</v>
      </c>
      <c r="AU208" s="100">
        <f t="shared" si="37"/>
        <v>0</v>
      </c>
      <c r="AV208" s="102"/>
      <c r="AW208" s="104">
        <f t="shared" si="45"/>
        <v>-2117201.677146439</v>
      </c>
      <c r="AX208" s="104">
        <f t="shared" si="46"/>
        <v>-2369433.9466122491</v>
      </c>
      <c r="AY208" s="102"/>
      <c r="AZ208" s="104">
        <f>IF($C208&lt;$C$7,0,MAX(-AX208-SUM(AZ$11:AZ207),0))</f>
        <v>2117201.677146439</v>
      </c>
      <c r="BA208" s="104">
        <f>AX208+SUM(AZ$11:AZ208)</f>
        <v>0</v>
      </c>
      <c r="BB208" s="104">
        <f>IF($C208&lt;$C$7,0,-MIN(BA208:BA$367)-SUM(BB$11:BB207))</f>
        <v>0</v>
      </c>
      <c r="BC208" s="104">
        <f t="shared" si="41"/>
        <v>2117201.677146439</v>
      </c>
      <c r="BD208" s="33"/>
    </row>
    <row r="209" spans="2:56" x14ac:dyDescent="0.2">
      <c r="B209" s="19"/>
      <c r="C209" s="105">
        <f t="shared" si="42"/>
        <v>44835</v>
      </c>
      <c r="D209" s="97" t="str">
        <f t="shared" si="43"/>
        <v>p</v>
      </c>
      <c r="E209" s="98">
        <v>2028272.1187140255</v>
      </c>
      <c r="F209" s="98">
        <v>0</v>
      </c>
      <c r="G209" s="98">
        <v>0</v>
      </c>
      <c r="H209" s="98">
        <v>-7917.7571159106092</v>
      </c>
      <c r="I209" s="100">
        <f t="shared" si="38"/>
        <v>2020354.3615981149</v>
      </c>
      <c r="J209" s="101"/>
      <c r="K209" s="98">
        <v>17517.909999999996</v>
      </c>
      <c r="L209" s="98">
        <v>1473804.23592669</v>
      </c>
      <c r="M209" s="98">
        <v>195106.73046345141</v>
      </c>
      <c r="N209" s="98">
        <v>0</v>
      </c>
      <c r="O209" s="98">
        <v>0</v>
      </c>
      <c r="P209" s="98">
        <v>0</v>
      </c>
      <c r="Q209" s="98">
        <v>0</v>
      </c>
      <c r="R209" s="98">
        <v>0</v>
      </c>
      <c r="S209" s="100">
        <f t="shared" si="44"/>
        <v>1686428.8763901414</v>
      </c>
      <c r="T209" s="102"/>
      <c r="U209" s="98">
        <v>0</v>
      </c>
      <c r="V209" s="98">
        <v>0</v>
      </c>
      <c r="W209" s="98">
        <v>0</v>
      </c>
      <c r="X209" s="98">
        <v>0</v>
      </c>
      <c r="Y209" s="98">
        <v>0</v>
      </c>
      <c r="Z209" s="98">
        <v>11419.84199410184</v>
      </c>
      <c r="AA209" s="98">
        <v>0</v>
      </c>
      <c r="AB209" s="98">
        <v>0</v>
      </c>
      <c r="AC209" s="98">
        <v>7308.6988762251785</v>
      </c>
      <c r="AD209" s="98">
        <v>0</v>
      </c>
      <c r="AE209" s="100">
        <f t="shared" si="39"/>
        <v>18728.540870327019</v>
      </c>
      <c r="AF209" s="102"/>
      <c r="AG209" s="98">
        <v>0</v>
      </c>
      <c r="AH209" s="98">
        <v>0</v>
      </c>
      <c r="AI209" s="98">
        <v>0</v>
      </c>
      <c r="AJ209" s="98">
        <v>0</v>
      </c>
      <c r="AK209" s="100">
        <f t="shared" si="40"/>
        <v>0</v>
      </c>
      <c r="AL209" s="102"/>
      <c r="AM209" s="98">
        <v>0</v>
      </c>
      <c r="AN209" s="98">
        <v>0</v>
      </c>
      <c r="AO209" s="98">
        <v>0</v>
      </c>
      <c r="AP209" s="98">
        <v>0</v>
      </c>
      <c r="AQ209" s="98">
        <v>0</v>
      </c>
      <c r="AR209" s="98">
        <v>0</v>
      </c>
      <c r="AS209" s="98">
        <v>0</v>
      </c>
      <c r="AT209" s="98">
        <v>0</v>
      </c>
      <c r="AU209" s="100">
        <f t="shared" si="37"/>
        <v>0</v>
      </c>
      <c r="AV209" s="102"/>
      <c r="AW209" s="104">
        <f t="shared" si="45"/>
        <v>315196.94433764648</v>
      </c>
      <c r="AX209" s="104">
        <f t="shared" si="46"/>
        <v>-2054237.0022746027</v>
      </c>
      <c r="AY209" s="102"/>
      <c r="AZ209" s="104">
        <f>IF($C209&lt;$C$7,0,MAX(-AX209-SUM(AZ$11:AZ208),0))</f>
        <v>0</v>
      </c>
      <c r="BA209" s="104">
        <f>AX209+SUM(AZ$11:AZ209)</f>
        <v>315196.94433764648</v>
      </c>
      <c r="BB209" s="104">
        <f>IF($C209&lt;$C$7,0,-MIN(BA209:BA$367)-SUM(BB$11:BB208))</f>
        <v>0</v>
      </c>
      <c r="BC209" s="104">
        <f t="shared" si="41"/>
        <v>0</v>
      </c>
      <c r="BD209" s="33"/>
    </row>
    <row r="210" spans="2:56" x14ac:dyDescent="0.2">
      <c r="B210" s="19"/>
      <c r="C210" s="105">
        <f t="shared" si="42"/>
        <v>44866</v>
      </c>
      <c r="D210" s="97" t="str">
        <f t="shared" si="43"/>
        <v>p</v>
      </c>
      <c r="E210" s="98">
        <v>639907.82500902005</v>
      </c>
      <c r="F210" s="98">
        <v>0</v>
      </c>
      <c r="G210" s="98">
        <v>0</v>
      </c>
      <c r="H210" s="98">
        <v>-42188.060069251726</v>
      </c>
      <c r="I210" s="100">
        <f t="shared" si="38"/>
        <v>597719.76493976836</v>
      </c>
      <c r="J210" s="101"/>
      <c r="K210" s="98">
        <v>1012517.9099999996</v>
      </c>
      <c r="L210" s="98">
        <v>1152416.3251292568</v>
      </c>
      <c r="M210" s="98">
        <v>132642.38123340209</v>
      </c>
      <c r="N210" s="98">
        <v>0</v>
      </c>
      <c r="O210" s="98">
        <v>0</v>
      </c>
      <c r="P210" s="98">
        <v>0</v>
      </c>
      <c r="Q210" s="98">
        <v>0</v>
      </c>
      <c r="R210" s="98">
        <v>0</v>
      </c>
      <c r="S210" s="100">
        <f t="shared" si="44"/>
        <v>2297576.6163626583</v>
      </c>
      <c r="T210" s="102"/>
      <c r="U210" s="98">
        <v>0</v>
      </c>
      <c r="V210" s="98">
        <v>0</v>
      </c>
      <c r="W210" s="98">
        <v>0</v>
      </c>
      <c r="X210" s="98">
        <v>0</v>
      </c>
      <c r="Y210" s="98">
        <v>0</v>
      </c>
      <c r="Z210" s="98">
        <v>60848.163561420763</v>
      </c>
      <c r="AA210" s="98">
        <v>0</v>
      </c>
      <c r="AB210" s="98">
        <v>0</v>
      </c>
      <c r="AC210" s="98">
        <v>38942.824679309291</v>
      </c>
      <c r="AD210" s="98">
        <v>0</v>
      </c>
      <c r="AE210" s="100">
        <f t="shared" si="39"/>
        <v>99790.988240730047</v>
      </c>
      <c r="AF210" s="102"/>
      <c r="AG210" s="98">
        <v>0</v>
      </c>
      <c r="AH210" s="98">
        <v>0</v>
      </c>
      <c r="AI210" s="98">
        <v>0</v>
      </c>
      <c r="AJ210" s="98">
        <v>0</v>
      </c>
      <c r="AK210" s="100">
        <f t="shared" si="40"/>
        <v>0</v>
      </c>
      <c r="AL210" s="102"/>
      <c r="AM210" s="98">
        <v>0</v>
      </c>
      <c r="AN210" s="98">
        <v>0</v>
      </c>
      <c r="AO210" s="98">
        <v>0</v>
      </c>
      <c r="AP210" s="98">
        <v>0</v>
      </c>
      <c r="AQ210" s="98">
        <v>0</v>
      </c>
      <c r="AR210" s="98">
        <v>0</v>
      </c>
      <c r="AS210" s="98">
        <v>0</v>
      </c>
      <c r="AT210" s="98">
        <v>0</v>
      </c>
      <c r="AU210" s="100">
        <f t="shared" si="37"/>
        <v>0</v>
      </c>
      <c r="AV210" s="102"/>
      <c r="AW210" s="104">
        <f t="shared" si="45"/>
        <v>-1799647.8396636201</v>
      </c>
      <c r="AX210" s="104">
        <f t="shared" si="46"/>
        <v>-3853884.8419382228</v>
      </c>
      <c r="AY210" s="102"/>
      <c r="AZ210" s="104">
        <f>IF($C210&lt;$C$7,0,MAX(-AX210-SUM(AZ$11:AZ209),0))</f>
        <v>1484450.8953259736</v>
      </c>
      <c r="BA210" s="104">
        <f>AX210+SUM(AZ$11:AZ210)</f>
        <v>0</v>
      </c>
      <c r="BB210" s="104">
        <f>IF($C210&lt;$C$7,0,-MIN(BA210:BA$367)-SUM(BB$11:BB209))</f>
        <v>0</v>
      </c>
      <c r="BC210" s="104">
        <f t="shared" si="41"/>
        <v>1484450.8953259736</v>
      </c>
      <c r="BD210" s="33"/>
    </row>
    <row r="211" spans="2:56" x14ac:dyDescent="0.2">
      <c r="B211" s="19"/>
      <c r="C211" s="105">
        <f t="shared" si="42"/>
        <v>44896</v>
      </c>
      <c r="D211" s="97" t="str">
        <f t="shared" si="43"/>
        <v>p</v>
      </c>
      <c r="E211" s="98">
        <v>994869.01091982995</v>
      </c>
      <c r="F211" s="98">
        <v>0</v>
      </c>
      <c r="G211" s="98">
        <v>0</v>
      </c>
      <c r="H211" s="98">
        <v>-13310.082760187617</v>
      </c>
      <c r="I211" s="100">
        <f t="shared" si="38"/>
        <v>981558.92815964238</v>
      </c>
      <c r="J211" s="101"/>
      <c r="K211" s="98">
        <v>0</v>
      </c>
      <c r="L211" s="98">
        <v>1179157.7168291642</v>
      </c>
      <c r="M211" s="98">
        <v>103717.46926163312</v>
      </c>
      <c r="N211" s="98">
        <v>0</v>
      </c>
      <c r="O211" s="98">
        <v>0</v>
      </c>
      <c r="P211" s="98">
        <v>0</v>
      </c>
      <c r="Q211" s="98">
        <v>129231.6</v>
      </c>
      <c r="R211" s="98">
        <v>233333.33333333334</v>
      </c>
      <c r="S211" s="100">
        <f t="shared" si="44"/>
        <v>1645440.1194241305</v>
      </c>
      <c r="T211" s="102"/>
      <c r="U211" s="98">
        <v>125000</v>
      </c>
      <c r="V211" s="98">
        <v>0</v>
      </c>
      <c r="W211" s="98">
        <v>0</v>
      </c>
      <c r="X211" s="98">
        <v>20000</v>
      </c>
      <c r="Y211" s="98">
        <v>0</v>
      </c>
      <c r="Z211" s="98">
        <v>19197.2347502706</v>
      </c>
      <c r="AA211" s="98">
        <v>0</v>
      </c>
      <c r="AB211" s="98">
        <v>0</v>
      </c>
      <c r="AC211" s="98">
        <v>12286.230240173187</v>
      </c>
      <c r="AD211" s="98">
        <v>0</v>
      </c>
      <c r="AE211" s="100">
        <f t="shared" si="39"/>
        <v>176483.46499044378</v>
      </c>
      <c r="AF211" s="102"/>
      <c r="AG211" s="98">
        <v>0</v>
      </c>
      <c r="AH211" s="98">
        <v>0</v>
      </c>
      <c r="AI211" s="98">
        <v>0</v>
      </c>
      <c r="AJ211" s="98">
        <v>0</v>
      </c>
      <c r="AK211" s="100">
        <f t="shared" si="40"/>
        <v>0</v>
      </c>
      <c r="AL211" s="102"/>
      <c r="AM211" s="98">
        <v>0</v>
      </c>
      <c r="AN211" s="98">
        <v>0</v>
      </c>
      <c r="AO211" s="98">
        <v>0</v>
      </c>
      <c r="AP211" s="98">
        <v>0</v>
      </c>
      <c r="AQ211" s="98">
        <v>0</v>
      </c>
      <c r="AR211" s="98">
        <v>0</v>
      </c>
      <c r="AS211" s="98">
        <v>0</v>
      </c>
      <c r="AT211" s="98">
        <v>0</v>
      </c>
      <c r="AU211" s="100">
        <f t="shared" si="37"/>
        <v>0</v>
      </c>
      <c r="AV211" s="102"/>
      <c r="AW211" s="104">
        <f t="shared" si="45"/>
        <v>-840364.65625493194</v>
      </c>
      <c r="AX211" s="104">
        <f t="shared" si="46"/>
        <v>-4694249.498193155</v>
      </c>
      <c r="AY211" s="102"/>
      <c r="AZ211" s="104">
        <f>IF($C211&lt;$C$7,0,MAX(-AX211-SUM(AZ$11:AZ210),0))</f>
        <v>840364.65625493228</v>
      </c>
      <c r="BA211" s="104">
        <f>AX211+SUM(AZ$11:AZ211)</f>
        <v>0</v>
      </c>
      <c r="BB211" s="104">
        <f>IF($C211&lt;$C$7,0,-MIN(BA211:BA$367)-SUM(BB$11:BB210))</f>
        <v>0</v>
      </c>
      <c r="BC211" s="104">
        <f t="shared" si="41"/>
        <v>840364.65625493228</v>
      </c>
      <c r="BD211" s="33"/>
    </row>
    <row r="212" spans="2:56" x14ac:dyDescent="0.2">
      <c r="B212" s="19"/>
      <c r="C212" s="105">
        <f t="shared" si="42"/>
        <v>44927</v>
      </c>
      <c r="D212" s="97" t="str">
        <f t="shared" si="43"/>
        <v>p</v>
      </c>
      <c r="E212" s="98">
        <v>976887.69260409498</v>
      </c>
      <c r="F212" s="98">
        <v>0</v>
      </c>
      <c r="G212" s="98">
        <v>0</v>
      </c>
      <c r="H212" s="98">
        <v>-20693.275427132463</v>
      </c>
      <c r="I212" s="100">
        <f t="shared" si="38"/>
        <v>956194.41717696248</v>
      </c>
      <c r="J212" s="101"/>
      <c r="K212" s="98">
        <v>0</v>
      </c>
      <c r="L212" s="98">
        <v>1252190.9005347141</v>
      </c>
      <c r="M212" s="98">
        <v>106124.19451462477</v>
      </c>
      <c r="N212" s="98">
        <v>59081.330317936794</v>
      </c>
      <c r="O212" s="98">
        <v>0</v>
      </c>
      <c r="P212" s="98">
        <v>0</v>
      </c>
      <c r="Q212" s="98">
        <v>0</v>
      </c>
      <c r="R212" s="98">
        <v>233333.33333333334</v>
      </c>
      <c r="S212" s="100">
        <f t="shared" si="44"/>
        <v>1650729.758700609</v>
      </c>
      <c r="T212" s="102"/>
      <c r="U212" s="98">
        <v>0</v>
      </c>
      <c r="V212" s="98">
        <v>0</v>
      </c>
      <c r="W212" s="98">
        <v>0</v>
      </c>
      <c r="X212" s="98">
        <v>1215</v>
      </c>
      <c r="Y212" s="98">
        <v>0</v>
      </c>
      <c r="Z212" s="98">
        <v>29846.070327594898</v>
      </c>
      <c r="AA212" s="98">
        <v>0</v>
      </c>
      <c r="AB212" s="98">
        <v>0</v>
      </c>
      <c r="AC212" s="98">
        <v>19101.485009660737</v>
      </c>
      <c r="AD212" s="98">
        <v>0</v>
      </c>
      <c r="AE212" s="100">
        <f t="shared" si="39"/>
        <v>50162.555337255631</v>
      </c>
      <c r="AF212" s="102"/>
      <c r="AG212" s="98">
        <v>0</v>
      </c>
      <c r="AH212" s="98">
        <v>0</v>
      </c>
      <c r="AI212" s="98">
        <v>0</v>
      </c>
      <c r="AJ212" s="98">
        <v>0</v>
      </c>
      <c r="AK212" s="100">
        <f t="shared" si="40"/>
        <v>0</v>
      </c>
      <c r="AL212" s="102"/>
      <c r="AM212" s="98">
        <v>0</v>
      </c>
      <c r="AN212" s="98">
        <v>0</v>
      </c>
      <c r="AO212" s="98">
        <v>0</v>
      </c>
      <c r="AP212" s="98">
        <v>0</v>
      </c>
      <c r="AQ212" s="98">
        <v>0</v>
      </c>
      <c r="AR212" s="98">
        <v>0</v>
      </c>
      <c r="AS212" s="98">
        <v>0</v>
      </c>
      <c r="AT212" s="98">
        <v>0</v>
      </c>
      <c r="AU212" s="100">
        <f t="shared" si="37"/>
        <v>0</v>
      </c>
      <c r="AV212" s="102"/>
      <c r="AW212" s="104">
        <f t="shared" si="45"/>
        <v>-744697.89686090208</v>
      </c>
      <c r="AX212" s="104">
        <f t="shared" si="46"/>
        <v>-5438947.3950540572</v>
      </c>
      <c r="AY212" s="102"/>
      <c r="AZ212" s="104">
        <f>IF($C212&lt;$C$7,0,MAX(-AX212-SUM(AZ$11:AZ211),0))</f>
        <v>744697.8968609022</v>
      </c>
      <c r="BA212" s="104">
        <f>AX212+SUM(AZ$11:AZ212)</f>
        <v>0</v>
      </c>
      <c r="BB212" s="104">
        <f>IF($C212&lt;$C$7,0,-MIN(BA212:BA$367)-SUM(BB$11:BB211))</f>
        <v>0</v>
      </c>
      <c r="BC212" s="104">
        <f t="shared" si="41"/>
        <v>744697.8968609022</v>
      </c>
      <c r="BD212" s="33"/>
    </row>
    <row r="213" spans="2:56" x14ac:dyDescent="0.2">
      <c r="B213" s="19"/>
      <c r="C213" s="105">
        <f t="shared" si="42"/>
        <v>44958</v>
      </c>
      <c r="D213" s="97" t="str">
        <f t="shared" si="43"/>
        <v>p</v>
      </c>
      <c r="E213" s="98">
        <v>366008.25672086957</v>
      </c>
      <c r="F213" s="98">
        <v>0</v>
      </c>
      <c r="G213" s="98">
        <v>0</v>
      </c>
      <c r="H213" s="98">
        <v>-20319.264006165176</v>
      </c>
      <c r="I213" s="100">
        <f t="shared" si="38"/>
        <v>345688.99271470436</v>
      </c>
      <c r="J213" s="101"/>
      <c r="K213" s="98">
        <v>12517.91</v>
      </c>
      <c r="L213" s="98">
        <v>970843</v>
      </c>
      <c r="M213" s="98">
        <v>112697.18104812427</v>
      </c>
      <c r="N213" s="98">
        <v>26944.26690746221</v>
      </c>
      <c r="O213" s="98">
        <v>0</v>
      </c>
      <c r="P213" s="98">
        <v>130000</v>
      </c>
      <c r="Q213" s="98">
        <v>0</v>
      </c>
      <c r="R213" s="98">
        <v>233333.33333333334</v>
      </c>
      <c r="S213" s="100">
        <f t="shared" si="44"/>
        <v>1486335.6912889197</v>
      </c>
      <c r="T213" s="102"/>
      <c r="U213" s="98">
        <v>0</v>
      </c>
      <c r="V213" s="98">
        <v>0</v>
      </c>
      <c r="W213" s="98">
        <v>0</v>
      </c>
      <c r="X213" s="98">
        <v>0</v>
      </c>
      <c r="Y213" s="98">
        <v>0</v>
      </c>
      <c r="Z213" s="98">
        <v>29306.63077812285</v>
      </c>
      <c r="AA213" s="98">
        <v>0</v>
      </c>
      <c r="AB213" s="98">
        <v>0</v>
      </c>
      <c r="AC213" s="98">
        <v>18756.243697998627</v>
      </c>
      <c r="AD213" s="98">
        <v>0</v>
      </c>
      <c r="AE213" s="100">
        <f t="shared" si="39"/>
        <v>48062.874476121477</v>
      </c>
      <c r="AF213" s="102"/>
      <c r="AG213" s="98">
        <v>0</v>
      </c>
      <c r="AH213" s="98">
        <v>0</v>
      </c>
      <c r="AI213" s="98">
        <v>0</v>
      </c>
      <c r="AJ213" s="98">
        <v>0</v>
      </c>
      <c r="AK213" s="100">
        <f t="shared" si="40"/>
        <v>0</v>
      </c>
      <c r="AL213" s="102"/>
      <c r="AM213" s="98">
        <v>0</v>
      </c>
      <c r="AN213" s="98">
        <v>0</v>
      </c>
      <c r="AO213" s="98">
        <v>0</v>
      </c>
      <c r="AP213" s="98">
        <v>0</v>
      </c>
      <c r="AQ213" s="98">
        <v>0</v>
      </c>
      <c r="AR213" s="98">
        <v>0</v>
      </c>
      <c r="AS213" s="98">
        <v>0</v>
      </c>
      <c r="AT213" s="98">
        <v>0</v>
      </c>
      <c r="AU213" s="100">
        <f t="shared" si="37"/>
        <v>0</v>
      </c>
      <c r="AV213" s="102"/>
      <c r="AW213" s="104">
        <f t="shared" si="45"/>
        <v>-1188709.5730503367</v>
      </c>
      <c r="AX213" s="104">
        <f t="shared" si="46"/>
        <v>-6627656.9681043942</v>
      </c>
      <c r="AY213" s="102"/>
      <c r="AZ213" s="104">
        <f>IF($C213&lt;$C$7,0,MAX(-AX213-SUM(AZ$11:AZ212),0))</f>
        <v>1188709.5730503369</v>
      </c>
      <c r="BA213" s="104">
        <f>AX213+SUM(AZ$11:AZ213)</f>
        <v>0</v>
      </c>
      <c r="BB213" s="104">
        <f>IF($C213&lt;$C$7,0,-MIN(BA213:BA$367)-SUM(BB$11:BB212))</f>
        <v>0</v>
      </c>
      <c r="BC213" s="104">
        <f t="shared" si="41"/>
        <v>1188709.5730503369</v>
      </c>
      <c r="BD213" s="33"/>
    </row>
    <row r="214" spans="2:56" x14ac:dyDescent="0.2">
      <c r="B214" s="19"/>
      <c r="C214" s="105">
        <f t="shared" si="42"/>
        <v>44986</v>
      </c>
      <c r="D214" s="97" t="str">
        <f t="shared" si="43"/>
        <v>p</v>
      </c>
      <c r="E214" s="98">
        <v>366008.25672086957</v>
      </c>
      <c r="F214" s="98">
        <v>0</v>
      </c>
      <c r="G214" s="98">
        <v>0</v>
      </c>
      <c r="H214" s="98">
        <v>-7612.9717397940867</v>
      </c>
      <c r="I214" s="100">
        <f t="shared" si="38"/>
        <v>358395.2849810755</v>
      </c>
      <c r="J214" s="101"/>
      <c r="K214" s="98">
        <v>12517.91</v>
      </c>
      <c r="L214" s="98">
        <v>429039.20720833633</v>
      </c>
      <c r="M214" s="98">
        <v>87375.87</v>
      </c>
      <c r="N214" s="98">
        <v>0</v>
      </c>
      <c r="O214" s="98">
        <v>0</v>
      </c>
      <c r="P214" s="98">
        <v>0</v>
      </c>
      <c r="Q214" s="98">
        <v>0</v>
      </c>
      <c r="R214" s="98">
        <v>24709.270284509286</v>
      </c>
      <c r="S214" s="100">
        <f t="shared" si="44"/>
        <v>553642.25749284565</v>
      </c>
      <c r="T214" s="102"/>
      <c r="U214" s="98">
        <v>0</v>
      </c>
      <c r="V214" s="98">
        <v>0</v>
      </c>
      <c r="W214" s="98">
        <v>0</v>
      </c>
      <c r="X214" s="98">
        <v>0</v>
      </c>
      <c r="Y214" s="98">
        <v>0</v>
      </c>
      <c r="Z214" s="98">
        <v>10980.247701626087</v>
      </c>
      <c r="AA214" s="98">
        <v>0</v>
      </c>
      <c r="AB214" s="98">
        <v>0</v>
      </c>
      <c r="AC214" s="98">
        <v>7027.3585290406963</v>
      </c>
      <c r="AD214" s="98">
        <v>0</v>
      </c>
      <c r="AE214" s="100">
        <f t="shared" si="39"/>
        <v>18007.606230666785</v>
      </c>
      <c r="AF214" s="102"/>
      <c r="AG214" s="98">
        <v>0</v>
      </c>
      <c r="AH214" s="98">
        <v>0</v>
      </c>
      <c r="AI214" s="98">
        <v>0</v>
      </c>
      <c r="AJ214" s="98">
        <v>0</v>
      </c>
      <c r="AK214" s="100">
        <f t="shared" si="40"/>
        <v>0</v>
      </c>
      <c r="AL214" s="102"/>
      <c r="AM214" s="98">
        <v>0</v>
      </c>
      <c r="AN214" s="98">
        <v>0</v>
      </c>
      <c r="AO214" s="98">
        <v>0</v>
      </c>
      <c r="AP214" s="98">
        <v>0</v>
      </c>
      <c r="AQ214" s="98">
        <v>0</v>
      </c>
      <c r="AR214" s="98">
        <v>0</v>
      </c>
      <c r="AS214" s="98">
        <v>0</v>
      </c>
      <c r="AT214" s="98">
        <v>0</v>
      </c>
      <c r="AU214" s="100">
        <f t="shared" si="37"/>
        <v>0</v>
      </c>
      <c r="AV214" s="102"/>
      <c r="AW214" s="104">
        <f t="shared" si="45"/>
        <v>-213254.57874243692</v>
      </c>
      <c r="AX214" s="104">
        <f t="shared" si="46"/>
        <v>-6840911.5468468312</v>
      </c>
      <c r="AY214" s="102"/>
      <c r="AZ214" s="104">
        <f>IF($C214&lt;$C$7,0,MAX(-AX214-SUM(AZ$11:AZ213),0))</f>
        <v>213254.57874243706</v>
      </c>
      <c r="BA214" s="104">
        <f>AX214+SUM(AZ$11:AZ214)</f>
        <v>0</v>
      </c>
      <c r="BB214" s="104">
        <f>IF($C214&lt;$C$7,0,-MIN(BA214:BA$367)-SUM(BB$11:BB213))</f>
        <v>0</v>
      </c>
      <c r="BC214" s="104">
        <f t="shared" si="41"/>
        <v>213254.57874243706</v>
      </c>
      <c r="BD214" s="33"/>
    </row>
    <row r="215" spans="2:56" x14ac:dyDescent="0.2">
      <c r="B215" s="19"/>
      <c r="C215" s="105">
        <f t="shared" si="42"/>
        <v>45017</v>
      </c>
      <c r="D215" s="97" t="str">
        <f t="shared" si="43"/>
        <v>p</v>
      </c>
      <c r="E215" s="98">
        <v>7236037.7188102249</v>
      </c>
      <c r="F215" s="98">
        <v>0</v>
      </c>
      <c r="G215" s="98">
        <v>0</v>
      </c>
      <c r="H215" s="98">
        <v>-7612.9717397940867</v>
      </c>
      <c r="I215" s="100">
        <f t="shared" si="38"/>
        <v>7228424.7470704308</v>
      </c>
      <c r="J215" s="101"/>
      <c r="K215" s="98">
        <v>12517.91</v>
      </c>
      <c r="L215" s="98">
        <v>275610</v>
      </c>
      <c r="M215" s="98">
        <v>600241.62382483878</v>
      </c>
      <c r="N215" s="98">
        <v>0</v>
      </c>
      <c r="O215" s="98">
        <v>0</v>
      </c>
      <c r="P215" s="98">
        <v>0</v>
      </c>
      <c r="Q215" s="98">
        <v>0</v>
      </c>
      <c r="R215" s="98">
        <v>0</v>
      </c>
      <c r="S215" s="100">
        <f t="shared" si="44"/>
        <v>888369.5338248387</v>
      </c>
      <c r="T215" s="102"/>
      <c r="U215" s="98">
        <v>0</v>
      </c>
      <c r="V215" s="98">
        <v>0</v>
      </c>
      <c r="W215" s="98">
        <v>0</v>
      </c>
      <c r="X215" s="98">
        <v>0</v>
      </c>
      <c r="Y215" s="98">
        <v>0</v>
      </c>
      <c r="Z215" s="98">
        <v>10980.247701626087</v>
      </c>
      <c r="AA215" s="98">
        <v>0</v>
      </c>
      <c r="AB215" s="98">
        <v>0</v>
      </c>
      <c r="AC215" s="98">
        <v>7027.3585290406963</v>
      </c>
      <c r="AD215" s="98">
        <v>0</v>
      </c>
      <c r="AE215" s="100">
        <f t="shared" si="39"/>
        <v>18007.606230666785</v>
      </c>
      <c r="AF215" s="102"/>
      <c r="AG215" s="98">
        <v>0</v>
      </c>
      <c r="AH215" s="98">
        <v>0</v>
      </c>
      <c r="AI215" s="98">
        <v>0</v>
      </c>
      <c r="AJ215" s="98">
        <v>0</v>
      </c>
      <c r="AK215" s="100">
        <f t="shared" si="40"/>
        <v>0</v>
      </c>
      <c r="AL215" s="102"/>
      <c r="AM215" s="98">
        <v>0</v>
      </c>
      <c r="AN215" s="98">
        <v>0</v>
      </c>
      <c r="AO215" s="98">
        <v>0</v>
      </c>
      <c r="AP215" s="98">
        <v>0</v>
      </c>
      <c r="AQ215" s="98">
        <v>0</v>
      </c>
      <c r="AR215" s="98">
        <v>0</v>
      </c>
      <c r="AS215" s="98">
        <v>0</v>
      </c>
      <c r="AT215" s="98">
        <v>0</v>
      </c>
      <c r="AU215" s="100">
        <f t="shared" si="37"/>
        <v>0</v>
      </c>
      <c r="AV215" s="102"/>
      <c r="AW215" s="104">
        <f t="shared" si="45"/>
        <v>6322047.6070149252</v>
      </c>
      <c r="AX215" s="104">
        <f t="shared" si="46"/>
        <v>-518863.939831906</v>
      </c>
      <c r="AY215" s="102"/>
      <c r="AZ215" s="104">
        <f>IF($C215&lt;$C$7,0,MAX(-AX215-SUM(AZ$11:AZ214),0))</f>
        <v>0</v>
      </c>
      <c r="BA215" s="104">
        <f>AX215+SUM(AZ$11:AZ215)</f>
        <v>6322047.6070149252</v>
      </c>
      <c r="BB215" s="104">
        <f>IF($C215&lt;$C$7,0,-MIN(BA215:BA$367)-SUM(BB$11:BB214))</f>
        <v>-6322047.6070149252</v>
      </c>
      <c r="BC215" s="104">
        <f t="shared" si="41"/>
        <v>-6322047.6070149252</v>
      </c>
      <c r="BD215" s="33"/>
    </row>
    <row r="216" spans="2:56" x14ac:dyDescent="0.2">
      <c r="B216" s="19"/>
      <c r="C216" s="105">
        <f t="shared" si="42"/>
        <v>45047</v>
      </c>
      <c r="D216" s="97" t="str">
        <f t="shared" si="43"/>
        <v>p</v>
      </c>
      <c r="E216" s="98">
        <v>7262263.7803222258</v>
      </c>
      <c r="F216" s="98">
        <v>0</v>
      </c>
      <c r="G216" s="98">
        <v>0</v>
      </c>
      <c r="H216" s="98">
        <v>-150509.58455125266</v>
      </c>
      <c r="I216" s="100">
        <f t="shared" si="38"/>
        <v>7111754.1957709733</v>
      </c>
      <c r="J216" s="101"/>
      <c r="K216" s="98">
        <v>0</v>
      </c>
      <c r="L216" s="98">
        <v>99350.5</v>
      </c>
      <c r="M216" s="98">
        <v>24804.899999999998</v>
      </c>
      <c r="N216" s="98">
        <v>0</v>
      </c>
      <c r="O216" s="98">
        <v>0</v>
      </c>
      <c r="P216" s="98">
        <v>0</v>
      </c>
      <c r="Q216" s="98">
        <v>0</v>
      </c>
      <c r="R216" s="98">
        <v>0</v>
      </c>
      <c r="S216" s="100">
        <f t="shared" si="44"/>
        <v>124155.4</v>
      </c>
      <c r="T216" s="102"/>
      <c r="U216" s="98">
        <v>0</v>
      </c>
      <c r="V216" s="98">
        <v>0</v>
      </c>
      <c r="W216" s="98">
        <v>0</v>
      </c>
      <c r="X216" s="98">
        <v>0</v>
      </c>
      <c r="Y216" s="98">
        <v>0</v>
      </c>
      <c r="Z216" s="98">
        <v>217081.13156430674</v>
      </c>
      <c r="AA216" s="98">
        <v>0</v>
      </c>
      <c r="AB216" s="98">
        <v>0</v>
      </c>
      <c r="AC216" s="98">
        <v>138931.92420115633</v>
      </c>
      <c r="AD216" s="98">
        <v>0</v>
      </c>
      <c r="AE216" s="100">
        <f t="shared" si="39"/>
        <v>356013.05576546304</v>
      </c>
      <c r="AF216" s="102"/>
      <c r="AG216" s="98">
        <v>0</v>
      </c>
      <c r="AH216" s="98">
        <v>0</v>
      </c>
      <c r="AI216" s="98">
        <v>0</v>
      </c>
      <c r="AJ216" s="98">
        <v>0</v>
      </c>
      <c r="AK216" s="100">
        <f t="shared" si="40"/>
        <v>0</v>
      </c>
      <c r="AL216" s="102"/>
      <c r="AM216" s="98">
        <v>0</v>
      </c>
      <c r="AN216" s="98">
        <v>0</v>
      </c>
      <c r="AO216" s="98">
        <v>0</v>
      </c>
      <c r="AP216" s="98">
        <v>0</v>
      </c>
      <c r="AQ216" s="98">
        <v>0</v>
      </c>
      <c r="AR216" s="98">
        <v>0</v>
      </c>
      <c r="AS216" s="98">
        <v>0</v>
      </c>
      <c r="AT216" s="98">
        <v>0</v>
      </c>
      <c r="AU216" s="100">
        <f t="shared" si="37"/>
        <v>0</v>
      </c>
      <c r="AV216" s="102"/>
      <c r="AW216" s="104">
        <f t="shared" si="45"/>
        <v>6631585.7400055099</v>
      </c>
      <c r="AX216" s="104">
        <f t="shared" si="46"/>
        <v>6112721.8001736039</v>
      </c>
      <c r="AY216" s="102"/>
      <c r="AZ216" s="104">
        <f>IF($C216&lt;$C$7,0,MAX(-AX216-SUM(AZ$11:AZ215),0))</f>
        <v>0</v>
      </c>
      <c r="BA216" s="104">
        <f>AX216+SUM(AZ$11:AZ216)</f>
        <v>12953633.347020436</v>
      </c>
      <c r="BB216" s="104">
        <f>IF($C216&lt;$C$7,0,-MIN(BA216:BA$367)-SUM(BB$11:BB215))</f>
        <v>-6631585.7400055109</v>
      </c>
      <c r="BC216" s="104">
        <f t="shared" si="41"/>
        <v>-6631585.7400055109</v>
      </c>
      <c r="BD216" s="33"/>
    </row>
    <row r="217" spans="2:56" x14ac:dyDescent="0.2">
      <c r="B217" s="19"/>
      <c r="C217" s="105">
        <f t="shared" si="42"/>
        <v>45078</v>
      </c>
      <c r="D217" s="97" t="str">
        <f t="shared" si="43"/>
        <v>p</v>
      </c>
      <c r="E217" s="98">
        <v>7262263.7803222258</v>
      </c>
      <c r="F217" s="98">
        <v>0</v>
      </c>
      <c r="G217" s="98">
        <v>0</v>
      </c>
      <c r="H217" s="98">
        <v>-151055.08663070228</v>
      </c>
      <c r="I217" s="100">
        <f t="shared" si="38"/>
        <v>7111208.6936915237</v>
      </c>
      <c r="J217" s="101"/>
      <c r="K217" s="98">
        <v>0</v>
      </c>
      <c r="L217" s="98">
        <v>0</v>
      </c>
      <c r="M217" s="98">
        <v>8941.5450000000001</v>
      </c>
      <c r="N217" s="98">
        <v>0</v>
      </c>
      <c r="O217" s="98">
        <v>0</v>
      </c>
      <c r="P217" s="98">
        <v>0</v>
      </c>
      <c r="Q217" s="98">
        <v>0</v>
      </c>
      <c r="R217" s="98">
        <v>0</v>
      </c>
      <c r="S217" s="100">
        <f t="shared" si="44"/>
        <v>8941.5450000000001</v>
      </c>
      <c r="T217" s="102"/>
      <c r="U217" s="98">
        <v>0</v>
      </c>
      <c r="V217" s="98">
        <v>0</v>
      </c>
      <c r="W217" s="98">
        <v>0</v>
      </c>
      <c r="X217" s="98">
        <v>0</v>
      </c>
      <c r="Y217" s="98">
        <v>0</v>
      </c>
      <c r="Z217" s="98">
        <v>217867.91340966677</v>
      </c>
      <c r="AA217" s="98">
        <v>0</v>
      </c>
      <c r="AB217" s="98">
        <v>0</v>
      </c>
      <c r="AC217" s="98">
        <v>139435.46458218675</v>
      </c>
      <c r="AD217" s="98">
        <v>0</v>
      </c>
      <c r="AE217" s="100">
        <f t="shared" si="39"/>
        <v>357303.37799185351</v>
      </c>
      <c r="AF217" s="102"/>
      <c r="AG217" s="98">
        <v>0</v>
      </c>
      <c r="AH217" s="98">
        <v>0</v>
      </c>
      <c r="AI217" s="98">
        <v>0</v>
      </c>
      <c r="AJ217" s="98">
        <v>0</v>
      </c>
      <c r="AK217" s="100">
        <f t="shared" si="40"/>
        <v>0</v>
      </c>
      <c r="AL217" s="102"/>
      <c r="AM217" s="98">
        <v>0</v>
      </c>
      <c r="AN217" s="98">
        <v>0</v>
      </c>
      <c r="AO217" s="98">
        <v>0</v>
      </c>
      <c r="AP217" s="98">
        <v>0</v>
      </c>
      <c r="AQ217" s="98">
        <v>0</v>
      </c>
      <c r="AR217" s="98">
        <v>0</v>
      </c>
      <c r="AS217" s="98">
        <v>0</v>
      </c>
      <c r="AT217" s="98">
        <v>0</v>
      </c>
      <c r="AU217" s="100">
        <f t="shared" si="37"/>
        <v>0</v>
      </c>
      <c r="AV217" s="102"/>
      <c r="AW217" s="104">
        <f t="shared" si="45"/>
        <v>6744963.7706996705</v>
      </c>
      <c r="AX217" s="104">
        <f t="shared" si="46"/>
        <v>12857685.570873275</v>
      </c>
      <c r="AY217" s="102"/>
      <c r="AZ217" s="104">
        <f>IF($C217&lt;$C$7,0,MAX(-AX217-SUM(AZ$11:AZ216),0))</f>
        <v>0</v>
      </c>
      <c r="BA217" s="104">
        <f>AX217+SUM(AZ$11:AZ217)</f>
        <v>19698597.117720105</v>
      </c>
      <c r="BB217" s="104">
        <f>IF($C217&lt;$C$7,0,-MIN(BA217:BA$367)-SUM(BB$11:BB216))</f>
        <v>-6744963.7706996687</v>
      </c>
      <c r="BC217" s="104">
        <f t="shared" si="41"/>
        <v>-6744963.7706996687</v>
      </c>
      <c r="BD217" s="33"/>
    </row>
    <row r="218" spans="2:56" x14ac:dyDescent="0.2">
      <c r="B218" s="19"/>
      <c r="C218" s="105">
        <f t="shared" si="42"/>
        <v>45108</v>
      </c>
      <c r="D218" s="97" t="str">
        <f t="shared" si="43"/>
        <v>p</v>
      </c>
      <c r="E218" s="98">
        <v>7241445.0121279387</v>
      </c>
      <c r="F218" s="98">
        <v>0</v>
      </c>
      <c r="G218" s="98">
        <v>0</v>
      </c>
      <c r="H218" s="98">
        <v>-151055.08663070228</v>
      </c>
      <c r="I218" s="100">
        <f t="shared" si="38"/>
        <v>7090389.9254972367</v>
      </c>
      <c r="J218" s="101"/>
      <c r="K218" s="98">
        <v>0</v>
      </c>
      <c r="L218" s="98">
        <v>0</v>
      </c>
      <c r="M218" s="98">
        <v>0</v>
      </c>
      <c r="N218" s="98">
        <v>0</v>
      </c>
      <c r="O218" s="98">
        <v>0</v>
      </c>
      <c r="P218" s="98">
        <v>0</v>
      </c>
      <c r="Q218" s="98">
        <v>40193.399999999994</v>
      </c>
      <c r="R218" s="98">
        <v>0</v>
      </c>
      <c r="S218" s="100">
        <f t="shared" si="44"/>
        <v>40193.399999999994</v>
      </c>
      <c r="T218" s="102"/>
      <c r="U218" s="98">
        <v>0</v>
      </c>
      <c r="V218" s="98">
        <v>0</v>
      </c>
      <c r="W218" s="98">
        <v>0</v>
      </c>
      <c r="X218" s="98">
        <v>0</v>
      </c>
      <c r="Y218" s="98">
        <v>0</v>
      </c>
      <c r="Z218" s="98">
        <v>217867.91340966677</v>
      </c>
      <c r="AA218" s="98">
        <v>0</v>
      </c>
      <c r="AB218" s="98">
        <v>0</v>
      </c>
      <c r="AC218" s="98">
        <v>139435.46458218675</v>
      </c>
      <c r="AD218" s="98">
        <v>0</v>
      </c>
      <c r="AE218" s="100">
        <f t="shared" si="39"/>
        <v>357303.37799185351</v>
      </c>
      <c r="AF218" s="102"/>
      <c r="AG218" s="98">
        <v>0</v>
      </c>
      <c r="AH218" s="98">
        <v>0</v>
      </c>
      <c r="AI218" s="98">
        <v>0</v>
      </c>
      <c r="AJ218" s="98">
        <v>0</v>
      </c>
      <c r="AK218" s="100">
        <f t="shared" si="40"/>
        <v>0</v>
      </c>
      <c r="AL218" s="102"/>
      <c r="AM218" s="98">
        <v>0</v>
      </c>
      <c r="AN218" s="98">
        <v>0</v>
      </c>
      <c r="AO218" s="98">
        <v>0</v>
      </c>
      <c r="AP218" s="98">
        <v>0</v>
      </c>
      <c r="AQ218" s="98">
        <v>0</v>
      </c>
      <c r="AR218" s="98">
        <v>0</v>
      </c>
      <c r="AS218" s="98">
        <v>0</v>
      </c>
      <c r="AT218" s="98">
        <v>0</v>
      </c>
      <c r="AU218" s="100">
        <f t="shared" si="37"/>
        <v>0</v>
      </c>
      <c r="AV218" s="102"/>
      <c r="AW218" s="104">
        <f t="shared" si="45"/>
        <v>6692893.147505383</v>
      </c>
      <c r="AX218" s="104">
        <f t="shared" si="46"/>
        <v>19550578.718378659</v>
      </c>
      <c r="AY218" s="102"/>
      <c r="AZ218" s="104">
        <f>IF($C218&lt;$C$7,0,MAX(-AX218-SUM(AZ$11:AZ217),0))</f>
        <v>0</v>
      </c>
      <c r="BA218" s="104">
        <f>AX218+SUM(AZ$11:AZ218)</f>
        <v>26391490.265225492</v>
      </c>
      <c r="BB218" s="104">
        <f>IF($C218&lt;$C$7,0,-MIN(BA218:BA$367)-SUM(BB$11:BB217))</f>
        <v>-6190796.8741072193</v>
      </c>
      <c r="BC218" s="104">
        <f t="shared" si="41"/>
        <v>-6190796.8741072193</v>
      </c>
      <c r="BD218" s="33"/>
    </row>
    <row r="219" spans="2:56" x14ac:dyDescent="0.2">
      <c r="B219" s="19"/>
      <c r="C219" s="105">
        <f t="shared" si="42"/>
        <v>45139</v>
      </c>
      <c r="D219" s="97" t="str">
        <f t="shared" si="43"/>
        <v>p</v>
      </c>
      <c r="E219" s="98">
        <v>9804.8774507901107</v>
      </c>
      <c r="F219" s="98">
        <v>0</v>
      </c>
      <c r="G219" s="98">
        <v>0</v>
      </c>
      <c r="H219" s="98">
        <v>-150622.05625226113</v>
      </c>
      <c r="I219" s="100">
        <f t="shared" si="38"/>
        <v>-140817.17880147102</v>
      </c>
      <c r="J219" s="101"/>
      <c r="K219" s="98">
        <v>0</v>
      </c>
      <c r="L219" s="98">
        <v>0</v>
      </c>
      <c r="M219" s="98">
        <v>0</v>
      </c>
      <c r="N219" s="98">
        <v>0</v>
      </c>
      <c r="O219" s="98">
        <v>0</v>
      </c>
      <c r="P219" s="98">
        <v>0</v>
      </c>
      <c r="Q219" s="98">
        <v>5000</v>
      </c>
      <c r="R219" s="98">
        <v>0</v>
      </c>
      <c r="S219" s="100">
        <f t="shared" si="44"/>
        <v>5000</v>
      </c>
      <c r="T219" s="102"/>
      <c r="U219" s="98">
        <v>0</v>
      </c>
      <c r="V219" s="98">
        <v>0</v>
      </c>
      <c r="W219" s="98">
        <v>0</v>
      </c>
      <c r="X219" s="98">
        <v>0</v>
      </c>
      <c r="Y219" s="98">
        <v>0</v>
      </c>
      <c r="Z219" s="98">
        <v>217243.35036383817</v>
      </c>
      <c r="AA219" s="98">
        <v>0</v>
      </c>
      <c r="AB219" s="98">
        <v>0</v>
      </c>
      <c r="AC219" s="98">
        <v>139035.74423285644</v>
      </c>
      <c r="AD219" s="98">
        <v>0</v>
      </c>
      <c r="AE219" s="100">
        <f t="shared" si="39"/>
        <v>356279.09459669457</v>
      </c>
      <c r="AF219" s="102"/>
      <c r="AG219" s="98">
        <v>0</v>
      </c>
      <c r="AH219" s="98">
        <v>0</v>
      </c>
      <c r="AI219" s="98">
        <v>0</v>
      </c>
      <c r="AJ219" s="98">
        <v>0</v>
      </c>
      <c r="AK219" s="100">
        <f t="shared" si="40"/>
        <v>0</v>
      </c>
      <c r="AL219" s="102"/>
      <c r="AM219" s="98">
        <v>0</v>
      </c>
      <c r="AN219" s="98">
        <v>0</v>
      </c>
      <c r="AO219" s="98">
        <v>0</v>
      </c>
      <c r="AP219" s="98">
        <v>0</v>
      </c>
      <c r="AQ219" s="98">
        <v>0</v>
      </c>
      <c r="AR219" s="98">
        <v>0</v>
      </c>
      <c r="AS219" s="98">
        <v>0</v>
      </c>
      <c r="AT219" s="98">
        <v>0</v>
      </c>
      <c r="AU219" s="100">
        <f t="shared" si="37"/>
        <v>0</v>
      </c>
      <c r="AV219" s="102"/>
      <c r="AW219" s="104">
        <f t="shared" si="45"/>
        <v>-502096.27339816559</v>
      </c>
      <c r="AX219" s="104">
        <f t="shared" si="46"/>
        <v>19048482.444980495</v>
      </c>
      <c r="AY219" s="102"/>
      <c r="AZ219" s="104">
        <f>IF($C219&lt;$C$7,0,MAX(-AX219-SUM(AZ$11:AZ218),0))</f>
        <v>0</v>
      </c>
      <c r="BA219" s="104">
        <f>AX219+SUM(AZ$11:AZ219)</f>
        <v>25889393.991827324</v>
      </c>
      <c r="BB219" s="104">
        <f>IF($C219&lt;$C$7,0,-MIN(BA219:BA$367)-SUM(BB$11:BB218))</f>
        <v>0</v>
      </c>
      <c r="BC219" s="104">
        <f t="shared" si="41"/>
        <v>0</v>
      </c>
      <c r="BD219" s="33"/>
    </row>
    <row r="220" spans="2:56" x14ac:dyDescent="0.2">
      <c r="B220" s="19"/>
      <c r="C220" s="105">
        <f t="shared" si="42"/>
        <v>45170</v>
      </c>
      <c r="D220" s="97" t="str">
        <f t="shared" si="43"/>
        <v>p</v>
      </c>
      <c r="E220" s="98">
        <v>3330.9715918689462</v>
      </c>
      <c r="F220" s="98">
        <v>0</v>
      </c>
      <c r="G220" s="98">
        <v>0</v>
      </c>
      <c r="H220" s="98">
        <v>-203.94145097643428</v>
      </c>
      <c r="I220" s="100">
        <f t="shared" si="38"/>
        <v>3127.030140892512</v>
      </c>
      <c r="J220" s="101"/>
      <c r="K220" s="98">
        <v>0</v>
      </c>
      <c r="L220" s="98">
        <v>0</v>
      </c>
      <c r="M220" s="98">
        <v>0</v>
      </c>
      <c r="N220" s="98">
        <v>0</v>
      </c>
      <c r="O220" s="98">
        <v>0</v>
      </c>
      <c r="P220" s="98">
        <v>0</v>
      </c>
      <c r="Q220" s="98">
        <v>0</v>
      </c>
      <c r="R220" s="98">
        <v>0</v>
      </c>
      <c r="S220" s="100">
        <f t="shared" si="44"/>
        <v>0</v>
      </c>
      <c r="T220" s="102"/>
      <c r="U220" s="98">
        <v>0</v>
      </c>
      <c r="V220" s="98">
        <v>0</v>
      </c>
      <c r="W220" s="98">
        <v>0</v>
      </c>
      <c r="X220" s="98">
        <v>0</v>
      </c>
      <c r="Y220" s="98">
        <v>0</v>
      </c>
      <c r="Z220" s="98">
        <v>294.1463235237033</v>
      </c>
      <c r="AA220" s="98">
        <v>0</v>
      </c>
      <c r="AB220" s="98">
        <v>0</v>
      </c>
      <c r="AC220" s="98">
        <v>188.25364705517015</v>
      </c>
      <c r="AD220" s="98">
        <v>0</v>
      </c>
      <c r="AE220" s="100">
        <f t="shared" si="39"/>
        <v>482.39997057887342</v>
      </c>
      <c r="AF220" s="102"/>
      <c r="AG220" s="98">
        <v>0</v>
      </c>
      <c r="AH220" s="98">
        <v>0</v>
      </c>
      <c r="AI220" s="98">
        <v>0</v>
      </c>
      <c r="AJ220" s="98">
        <v>0</v>
      </c>
      <c r="AK220" s="100">
        <f t="shared" si="40"/>
        <v>0</v>
      </c>
      <c r="AL220" s="102"/>
      <c r="AM220" s="98">
        <v>0</v>
      </c>
      <c r="AN220" s="98">
        <v>0</v>
      </c>
      <c r="AO220" s="98">
        <v>0</v>
      </c>
      <c r="AP220" s="98">
        <v>0</v>
      </c>
      <c r="AQ220" s="98">
        <v>0</v>
      </c>
      <c r="AR220" s="98">
        <v>0</v>
      </c>
      <c r="AS220" s="98">
        <v>0</v>
      </c>
      <c r="AT220" s="98">
        <v>0</v>
      </c>
      <c r="AU220" s="100">
        <f t="shared" si="37"/>
        <v>0</v>
      </c>
      <c r="AV220" s="102"/>
      <c r="AW220" s="104">
        <f t="shared" si="45"/>
        <v>2644.6301703136387</v>
      </c>
      <c r="AX220" s="104">
        <f t="shared" si="46"/>
        <v>19051127.075150806</v>
      </c>
      <c r="AY220" s="102"/>
      <c r="AZ220" s="104">
        <f>IF($C220&lt;$C$7,0,MAX(-AX220-SUM(AZ$11:AZ219),0))</f>
        <v>0</v>
      </c>
      <c r="BA220" s="104">
        <f>AX220+SUM(AZ$11:AZ220)</f>
        <v>25892038.62199764</v>
      </c>
      <c r="BB220" s="104">
        <f>IF($C220&lt;$C$7,0,-MIN(BA220:BA$367)-SUM(BB$11:BB219))</f>
        <v>-2644.6301703155041</v>
      </c>
      <c r="BC220" s="104">
        <f t="shared" si="41"/>
        <v>-2644.6301703155041</v>
      </c>
      <c r="BD220" s="33"/>
    </row>
    <row r="221" spans="2:56" x14ac:dyDescent="0.2">
      <c r="B221" s="19"/>
      <c r="C221" s="105">
        <f t="shared" si="42"/>
        <v>45200</v>
      </c>
      <c r="D221" s="97" t="str">
        <f t="shared" si="43"/>
        <v>p</v>
      </c>
      <c r="E221" s="98">
        <v>2134.4249744933504</v>
      </c>
      <c r="F221" s="98">
        <v>0</v>
      </c>
      <c r="G221" s="98">
        <v>0</v>
      </c>
      <c r="H221" s="98">
        <v>-69.284209110874073</v>
      </c>
      <c r="I221" s="100">
        <f t="shared" si="38"/>
        <v>2065.1407653824763</v>
      </c>
      <c r="J221" s="101"/>
      <c r="K221" s="98">
        <v>0</v>
      </c>
      <c r="L221" s="98">
        <v>0</v>
      </c>
      <c r="M221" s="98">
        <v>0</v>
      </c>
      <c r="N221" s="98">
        <v>0</v>
      </c>
      <c r="O221" s="98">
        <v>0</v>
      </c>
      <c r="P221" s="98">
        <v>0</v>
      </c>
      <c r="Q221" s="98">
        <v>0</v>
      </c>
      <c r="R221" s="98">
        <v>0</v>
      </c>
      <c r="S221" s="100">
        <f t="shared" si="44"/>
        <v>0</v>
      </c>
      <c r="T221" s="102"/>
      <c r="U221" s="98">
        <v>0</v>
      </c>
      <c r="V221" s="98">
        <v>0</v>
      </c>
      <c r="W221" s="98">
        <v>0</v>
      </c>
      <c r="X221" s="98">
        <v>0</v>
      </c>
      <c r="Y221" s="98">
        <v>0</v>
      </c>
      <c r="Z221" s="98">
        <v>99.929147756068389</v>
      </c>
      <c r="AA221" s="98">
        <v>0</v>
      </c>
      <c r="AB221" s="98">
        <v>0</v>
      </c>
      <c r="AC221" s="98">
        <v>63.954654563883771</v>
      </c>
      <c r="AD221" s="98">
        <v>0</v>
      </c>
      <c r="AE221" s="100">
        <f t="shared" si="39"/>
        <v>163.88380231995217</v>
      </c>
      <c r="AF221" s="102"/>
      <c r="AG221" s="98">
        <v>0</v>
      </c>
      <c r="AH221" s="98">
        <v>0</v>
      </c>
      <c r="AI221" s="98">
        <v>0</v>
      </c>
      <c r="AJ221" s="98">
        <v>0</v>
      </c>
      <c r="AK221" s="100">
        <f t="shared" si="40"/>
        <v>0</v>
      </c>
      <c r="AL221" s="102"/>
      <c r="AM221" s="98">
        <v>0</v>
      </c>
      <c r="AN221" s="98">
        <v>0</v>
      </c>
      <c r="AO221" s="98">
        <v>0</v>
      </c>
      <c r="AP221" s="98">
        <v>0</v>
      </c>
      <c r="AQ221" s="98">
        <v>0</v>
      </c>
      <c r="AR221" s="98">
        <v>0</v>
      </c>
      <c r="AS221" s="98">
        <v>0</v>
      </c>
      <c r="AT221" s="98">
        <v>0</v>
      </c>
      <c r="AU221" s="100">
        <f t="shared" si="37"/>
        <v>0</v>
      </c>
      <c r="AV221" s="102"/>
      <c r="AW221" s="104">
        <f t="shared" si="45"/>
        <v>1901.2569630625242</v>
      </c>
      <c r="AX221" s="104">
        <f t="shared" si="46"/>
        <v>19053028.332113869</v>
      </c>
      <c r="AY221" s="102"/>
      <c r="AZ221" s="104">
        <f>IF($C221&lt;$C$7,0,MAX(-AX221-SUM(AZ$11:AZ220),0))</f>
        <v>0</v>
      </c>
      <c r="BA221" s="104">
        <f>AX221+SUM(AZ$11:AZ221)</f>
        <v>25893939.878960699</v>
      </c>
      <c r="BB221" s="104">
        <f>IF($C221&lt;$C$7,0,-MIN(BA221:BA$367)-SUM(BB$11:BB220))</f>
        <v>-1751.8472148478031</v>
      </c>
      <c r="BC221" s="104">
        <f t="shared" si="41"/>
        <v>-1751.8472148478031</v>
      </c>
      <c r="BD221" s="33"/>
    </row>
    <row r="222" spans="2:56" x14ac:dyDescent="0.2">
      <c r="B222" s="19"/>
      <c r="C222" s="105">
        <f t="shared" si="42"/>
        <v>45231</v>
      </c>
      <c r="D222" s="97" t="str">
        <f t="shared" si="43"/>
        <v>p</v>
      </c>
      <c r="E222" s="98">
        <v>0</v>
      </c>
      <c r="F222" s="98">
        <v>0</v>
      </c>
      <c r="G222" s="98">
        <v>0</v>
      </c>
      <c r="H222" s="98">
        <v>-44.396039469461684</v>
      </c>
      <c r="I222" s="100">
        <f t="shared" si="38"/>
        <v>-44.396039469461684</v>
      </c>
      <c r="J222" s="101"/>
      <c r="K222" s="98">
        <v>0</v>
      </c>
      <c r="L222" s="98">
        <v>0</v>
      </c>
      <c r="M222" s="98">
        <v>0</v>
      </c>
      <c r="N222" s="98">
        <v>0</v>
      </c>
      <c r="O222" s="98">
        <v>0</v>
      </c>
      <c r="P222" s="98">
        <v>0</v>
      </c>
      <c r="Q222" s="98">
        <v>0</v>
      </c>
      <c r="R222" s="98">
        <v>0</v>
      </c>
      <c r="S222" s="100">
        <f t="shared" si="44"/>
        <v>0</v>
      </c>
      <c r="T222" s="102"/>
      <c r="U222" s="98">
        <v>0</v>
      </c>
      <c r="V222" s="98">
        <v>0</v>
      </c>
      <c r="W222" s="98">
        <v>0</v>
      </c>
      <c r="X222" s="98">
        <v>0</v>
      </c>
      <c r="Y222" s="98">
        <v>0</v>
      </c>
      <c r="Z222" s="98">
        <v>64.032749234800505</v>
      </c>
      <c r="AA222" s="98">
        <v>0</v>
      </c>
      <c r="AB222" s="98">
        <v>0</v>
      </c>
      <c r="AC222" s="98">
        <v>40.980959510272335</v>
      </c>
      <c r="AD222" s="98">
        <v>0</v>
      </c>
      <c r="AE222" s="100">
        <f t="shared" si="39"/>
        <v>105.01370874507285</v>
      </c>
      <c r="AF222" s="102"/>
      <c r="AG222" s="98">
        <v>0</v>
      </c>
      <c r="AH222" s="98">
        <v>0</v>
      </c>
      <c r="AI222" s="98">
        <v>0</v>
      </c>
      <c r="AJ222" s="98">
        <v>0</v>
      </c>
      <c r="AK222" s="100">
        <f t="shared" si="40"/>
        <v>0</v>
      </c>
      <c r="AL222" s="102"/>
      <c r="AM222" s="98">
        <v>0</v>
      </c>
      <c r="AN222" s="98">
        <v>0</v>
      </c>
      <c r="AO222" s="98">
        <v>0</v>
      </c>
      <c r="AP222" s="98">
        <v>0</v>
      </c>
      <c r="AQ222" s="98">
        <v>0</v>
      </c>
      <c r="AR222" s="98">
        <v>0</v>
      </c>
      <c r="AS222" s="98">
        <v>0</v>
      </c>
      <c r="AT222" s="98">
        <v>0</v>
      </c>
      <c r="AU222" s="100">
        <f t="shared" si="37"/>
        <v>0</v>
      </c>
      <c r="AV222" s="102"/>
      <c r="AW222" s="104">
        <f t="shared" si="45"/>
        <v>-149.40974821453455</v>
      </c>
      <c r="AX222" s="104">
        <f t="shared" si="46"/>
        <v>19052878.922365654</v>
      </c>
      <c r="AY222" s="102"/>
      <c r="AZ222" s="104">
        <f>IF($C222&lt;$C$7,0,MAX(-AX222-SUM(AZ$11:AZ221),0))</f>
        <v>0</v>
      </c>
      <c r="BA222" s="104">
        <f>AX222+SUM(AZ$11:AZ222)</f>
        <v>25893790.469212487</v>
      </c>
      <c r="BB222" s="104">
        <f>IF($C222&lt;$C$7,0,-MIN(BA222:BA$367)-SUM(BB$11:BB221))</f>
        <v>0</v>
      </c>
      <c r="BC222" s="104">
        <f t="shared" si="41"/>
        <v>0</v>
      </c>
      <c r="BD222" s="33"/>
    </row>
    <row r="223" spans="2:56" x14ac:dyDescent="0.2">
      <c r="B223" s="19"/>
      <c r="C223" s="105">
        <f t="shared" si="42"/>
        <v>45261</v>
      </c>
      <c r="D223" s="97" t="str">
        <f t="shared" si="43"/>
        <v>p</v>
      </c>
      <c r="E223" s="98">
        <v>1016.8576942284808</v>
      </c>
      <c r="F223" s="98">
        <v>0</v>
      </c>
      <c r="G223" s="98">
        <v>0</v>
      </c>
      <c r="H223" s="98">
        <v>0</v>
      </c>
      <c r="I223" s="100">
        <f t="shared" si="38"/>
        <v>1016.8576942284808</v>
      </c>
      <c r="J223" s="101"/>
      <c r="K223" s="98">
        <v>0</v>
      </c>
      <c r="L223" s="98">
        <v>0</v>
      </c>
      <c r="M223" s="98">
        <v>0</v>
      </c>
      <c r="N223" s="98">
        <v>0</v>
      </c>
      <c r="O223" s="98">
        <v>0</v>
      </c>
      <c r="P223" s="98">
        <v>0</v>
      </c>
      <c r="Q223" s="98">
        <v>0</v>
      </c>
      <c r="R223" s="98">
        <v>0</v>
      </c>
      <c r="S223" s="100">
        <f t="shared" si="44"/>
        <v>0</v>
      </c>
      <c r="T223" s="102"/>
      <c r="U223" s="98">
        <v>0</v>
      </c>
      <c r="V223" s="98">
        <v>0</v>
      </c>
      <c r="W223" s="98">
        <v>0</v>
      </c>
      <c r="X223" s="98">
        <v>0</v>
      </c>
      <c r="Y223" s="98">
        <v>0</v>
      </c>
      <c r="Z223" s="98">
        <v>0</v>
      </c>
      <c r="AA223" s="98">
        <v>0</v>
      </c>
      <c r="AB223" s="98">
        <v>0</v>
      </c>
      <c r="AC223" s="98">
        <v>0</v>
      </c>
      <c r="AD223" s="98">
        <v>0</v>
      </c>
      <c r="AE223" s="100">
        <f t="shared" si="39"/>
        <v>0</v>
      </c>
      <c r="AF223" s="102"/>
      <c r="AG223" s="98">
        <v>0</v>
      </c>
      <c r="AH223" s="98">
        <v>0</v>
      </c>
      <c r="AI223" s="98">
        <v>0</v>
      </c>
      <c r="AJ223" s="98">
        <v>0</v>
      </c>
      <c r="AK223" s="100">
        <f t="shared" si="40"/>
        <v>0</v>
      </c>
      <c r="AL223" s="102"/>
      <c r="AM223" s="98">
        <v>0</v>
      </c>
      <c r="AN223" s="98">
        <v>0</v>
      </c>
      <c r="AO223" s="98">
        <v>0</v>
      </c>
      <c r="AP223" s="98">
        <v>0</v>
      </c>
      <c r="AQ223" s="98">
        <v>0</v>
      </c>
      <c r="AR223" s="98">
        <v>0</v>
      </c>
      <c r="AS223" s="98">
        <v>0</v>
      </c>
      <c r="AT223" s="98">
        <v>0</v>
      </c>
      <c r="AU223" s="100">
        <f t="shared" si="37"/>
        <v>0</v>
      </c>
      <c r="AV223" s="102"/>
      <c r="AW223" s="104">
        <f t="shared" si="45"/>
        <v>1016.8576942284808</v>
      </c>
      <c r="AX223" s="104">
        <f t="shared" si="46"/>
        <v>19053895.780059882</v>
      </c>
      <c r="AY223" s="102"/>
      <c r="AZ223" s="104">
        <f>IF($C223&lt;$C$7,0,MAX(-AX223-SUM(AZ$11:AZ222),0))</f>
        <v>0</v>
      </c>
      <c r="BA223" s="104">
        <f>AX223+SUM(AZ$11:AZ223)</f>
        <v>25894807.326906711</v>
      </c>
      <c r="BB223" s="104">
        <f>IF($C223&lt;$C$7,0,-MIN(BA223:BA$367)-SUM(BB$11:BB222))</f>
        <v>-945.67765562981367</v>
      </c>
      <c r="BC223" s="104">
        <f t="shared" si="41"/>
        <v>-945.67765562981367</v>
      </c>
      <c r="BD223" s="33"/>
    </row>
    <row r="224" spans="2:56" x14ac:dyDescent="0.2">
      <c r="B224" s="19"/>
      <c r="C224" s="105">
        <f t="shared" si="42"/>
        <v>45292</v>
      </c>
      <c r="D224" s="97" t="str">
        <f t="shared" si="43"/>
        <v>p</v>
      </c>
      <c r="E224" s="98">
        <v>0</v>
      </c>
      <c r="F224" s="98">
        <v>0</v>
      </c>
      <c r="G224" s="98">
        <v>0</v>
      </c>
      <c r="H224" s="98">
        <v>-21.1506400399524</v>
      </c>
      <c r="I224" s="100">
        <f t="shared" si="38"/>
        <v>-21.1506400399524</v>
      </c>
      <c r="J224" s="101"/>
      <c r="K224" s="98">
        <v>0</v>
      </c>
      <c r="L224" s="98">
        <v>0</v>
      </c>
      <c r="M224" s="98">
        <v>0</v>
      </c>
      <c r="N224" s="98">
        <v>0</v>
      </c>
      <c r="O224" s="98">
        <v>0</v>
      </c>
      <c r="P224" s="98">
        <v>0</v>
      </c>
      <c r="Q224" s="98">
        <v>0</v>
      </c>
      <c r="R224" s="98">
        <v>0</v>
      </c>
      <c r="S224" s="100">
        <f t="shared" si="44"/>
        <v>0</v>
      </c>
      <c r="T224" s="102"/>
      <c r="U224" s="98">
        <v>0</v>
      </c>
      <c r="V224" s="98">
        <v>0</v>
      </c>
      <c r="W224" s="98">
        <v>0</v>
      </c>
      <c r="X224" s="98">
        <v>0</v>
      </c>
      <c r="Y224" s="98">
        <v>0</v>
      </c>
      <c r="Z224" s="98">
        <v>30.505730826854421</v>
      </c>
      <c r="AA224" s="98">
        <v>0</v>
      </c>
      <c r="AB224" s="98">
        <v>0</v>
      </c>
      <c r="AC224" s="98">
        <v>19.523667729186833</v>
      </c>
      <c r="AD224" s="98">
        <v>0</v>
      </c>
      <c r="AE224" s="100">
        <f t="shared" si="39"/>
        <v>50.029398556041258</v>
      </c>
      <c r="AF224" s="102"/>
      <c r="AG224" s="98">
        <v>0</v>
      </c>
      <c r="AH224" s="98">
        <v>0</v>
      </c>
      <c r="AI224" s="98">
        <v>0</v>
      </c>
      <c r="AJ224" s="98">
        <v>0</v>
      </c>
      <c r="AK224" s="100">
        <f t="shared" si="40"/>
        <v>0</v>
      </c>
      <c r="AL224" s="102"/>
      <c r="AM224" s="98">
        <v>0</v>
      </c>
      <c r="AN224" s="98">
        <v>0</v>
      </c>
      <c r="AO224" s="98">
        <v>0</v>
      </c>
      <c r="AP224" s="98">
        <v>0</v>
      </c>
      <c r="AQ224" s="98">
        <v>0</v>
      </c>
      <c r="AR224" s="98">
        <v>0</v>
      </c>
      <c r="AS224" s="98">
        <v>0</v>
      </c>
      <c r="AT224" s="98">
        <v>0</v>
      </c>
      <c r="AU224" s="100">
        <f t="shared" si="37"/>
        <v>0</v>
      </c>
      <c r="AV224" s="102"/>
      <c r="AW224" s="104">
        <f t="shared" si="45"/>
        <v>-71.180038595993665</v>
      </c>
      <c r="AX224" s="104">
        <f t="shared" si="46"/>
        <v>19053824.600021284</v>
      </c>
      <c r="AY224" s="102"/>
      <c r="AZ224" s="104">
        <f>IF($C224&lt;$C$7,0,MAX(-AX224-SUM(AZ$11:AZ223),0))</f>
        <v>0</v>
      </c>
      <c r="BA224" s="104">
        <f>AX224+SUM(AZ$11:AZ224)</f>
        <v>25894736.146868117</v>
      </c>
      <c r="BB224" s="104">
        <f>IF($C224&lt;$C$7,0,-MIN(BA224:BA$367)-SUM(BB$11:BB223))</f>
        <v>0</v>
      </c>
      <c r="BC224" s="104">
        <f t="shared" si="41"/>
        <v>0</v>
      </c>
      <c r="BD224" s="33"/>
    </row>
    <row r="225" spans="2:56" x14ac:dyDescent="0.2">
      <c r="B225" s="19"/>
      <c r="C225" s="105">
        <f t="shared" si="42"/>
        <v>45323</v>
      </c>
      <c r="D225" s="97" t="str">
        <f t="shared" si="43"/>
        <v>p</v>
      </c>
      <c r="E225" s="98">
        <v>0</v>
      </c>
      <c r="F225" s="98">
        <v>0</v>
      </c>
      <c r="G225" s="98">
        <v>0</v>
      </c>
      <c r="H225" s="98">
        <v>0</v>
      </c>
      <c r="I225" s="100">
        <f t="shared" si="38"/>
        <v>0</v>
      </c>
      <c r="J225" s="101"/>
      <c r="K225" s="98">
        <v>0</v>
      </c>
      <c r="L225" s="98">
        <v>0</v>
      </c>
      <c r="M225" s="98">
        <v>0</v>
      </c>
      <c r="N225" s="98">
        <v>0</v>
      </c>
      <c r="O225" s="98">
        <v>0</v>
      </c>
      <c r="P225" s="98">
        <v>0</v>
      </c>
      <c r="Q225" s="98">
        <v>0</v>
      </c>
      <c r="R225" s="98">
        <v>0</v>
      </c>
      <c r="S225" s="100">
        <f t="shared" si="44"/>
        <v>0</v>
      </c>
      <c r="T225" s="102"/>
      <c r="U225" s="98">
        <v>0</v>
      </c>
      <c r="V225" s="98">
        <v>0</v>
      </c>
      <c r="W225" s="98">
        <v>0</v>
      </c>
      <c r="X225" s="98">
        <v>0</v>
      </c>
      <c r="Y225" s="98">
        <v>0</v>
      </c>
      <c r="Z225" s="98">
        <v>0</v>
      </c>
      <c r="AA225" s="98">
        <v>0</v>
      </c>
      <c r="AB225" s="98">
        <v>0</v>
      </c>
      <c r="AC225" s="98">
        <v>0</v>
      </c>
      <c r="AD225" s="98">
        <v>0</v>
      </c>
      <c r="AE225" s="100">
        <f t="shared" si="39"/>
        <v>0</v>
      </c>
      <c r="AF225" s="102"/>
      <c r="AG225" s="98">
        <v>0</v>
      </c>
      <c r="AH225" s="98">
        <v>0</v>
      </c>
      <c r="AI225" s="98">
        <v>0</v>
      </c>
      <c r="AJ225" s="98">
        <v>0</v>
      </c>
      <c r="AK225" s="100">
        <f t="shared" si="40"/>
        <v>0</v>
      </c>
      <c r="AL225" s="102"/>
      <c r="AM225" s="98">
        <v>0</v>
      </c>
      <c r="AN225" s="98">
        <v>0</v>
      </c>
      <c r="AO225" s="98">
        <v>0</v>
      </c>
      <c r="AP225" s="98">
        <v>0</v>
      </c>
      <c r="AQ225" s="98">
        <v>0</v>
      </c>
      <c r="AR225" s="98">
        <v>0</v>
      </c>
      <c r="AS225" s="98">
        <v>0</v>
      </c>
      <c r="AT225" s="98">
        <v>0</v>
      </c>
      <c r="AU225" s="100">
        <f t="shared" si="37"/>
        <v>0</v>
      </c>
      <c r="AV225" s="102"/>
      <c r="AW225" s="104">
        <f t="shared" si="45"/>
        <v>0</v>
      </c>
      <c r="AX225" s="104">
        <f t="shared" si="46"/>
        <v>19053824.600021284</v>
      </c>
      <c r="AY225" s="102"/>
      <c r="AZ225" s="104">
        <f>IF($C225&lt;$C$7,0,MAX(-AX225-SUM(AZ$11:AZ224),0))</f>
        <v>0</v>
      </c>
      <c r="BA225" s="104">
        <f>AX225+SUM(AZ$11:AZ225)</f>
        <v>25894736.146868117</v>
      </c>
      <c r="BB225" s="104">
        <f>IF($C225&lt;$C$7,0,-MIN(BA225:BA$367)-SUM(BB$11:BB224))</f>
        <v>0</v>
      </c>
      <c r="BC225" s="104">
        <f t="shared" si="41"/>
        <v>0</v>
      </c>
      <c r="BD225" s="33"/>
    </row>
    <row r="226" spans="2:56" x14ac:dyDescent="0.2">
      <c r="B226" s="19"/>
      <c r="C226" s="105">
        <f t="shared" si="42"/>
        <v>45352</v>
      </c>
      <c r="D226" s="97" t="str">
        <f t="shared" si="43"/>
        <v>p</v>
      </c>
      <c r="E226" s="98">
        <v>0</v>
      </c>
      <c r="F226" s="98">
        <v>0</v>
      </c>
      <c r="G226" s="98">
        <v>0</v>
      </c>
      <c r="H226" s="98">
        <v>0</v>
      </c>
      <c r="I226" s="100">
        <f t="shared" si="38"/>
        <v>0</v>
      </c>
      <c r="J226" s="101"/>
      <c r="K226" s="98">
        <v>0</v>
      </c>
      <c r="L226" s="98">
        <v>0</v>
      </c>
      <c r="M226" s="98">
        <v>0</v>
      </c>
      <c r="N226" s="98">
        <v>0</v>
      </c>
      <c r="O226" s="98">
        <v>0</v>
      </c>
      <c r="P226" s="98">
        <v>0</v>
      </c>
      <c r="Q226" s="98">
        <v>0</v>
      </c>
      <c r="R226" s="98">
        <v>0</v>
      </c>
      <c r="S226" s="100">
        <f t="shared" si="44"/>
        <v>0</v>
      </c>
      <c r="T226" s="102"/>
      <c r="U226" s="98">
        <v>0</v>
      </c>
      <c r="V226" s="98">
        <v>0</v>
      </c>
      <c r="W226" s="98">
        <v>0</v>
      </c>
      <c r="X226" s="98">
        <v>0</v>
      </c>
      <c r="Y226" s="98">
        <v>0</v>
      </c>
      <c r="Z226" s="98">
        <v>0</v>
      </c>
      <c r="AA226" s="98">
        <v>0</v>
      </c>
      <c r="AB226" s="98">
        <v>0</v>
      </c>
      <c r="AC226" s="98">
        <v>0</v>
      </c>
      <c r="AD226" s="98">
        <v>0</v>
      </c>
      <c r="AE226" s="100">
        <f t="shared" si="39"/>
        <v>0</v>
      </c>
      <c r="AF226" s="102"/>
      <c r="AG226" s="98">
        <v>0</v>
      </c>
      <c r="AH226" s="98">
        <v>0</v>
      </c>
      <c r="AI226" s="98">
        <v>0</v>
      </c>
      <c r="AJ226" s="98">
        <v>0</v>
      </c>
      <c r="AK226" s="100">
        <f t="shared" si="40"/>
        <v>0</v>
      </c>
      <c r="AL226" s="102"/>
      <c r="AM226" s="98">
        <v>0</v>
      </c>
      <c r="AN226" s="98">
        <v>0</v>
      </c>
      <c r="AO226" s="98">
        <v>0</v>
      </c>
      <c r="AP226" s="98">
        <v>0</v>
      </c>
      <c r="AQ226" s="98">
        <v>0</v>
      </c>
      <c r="AR226" s="98">
        <v>0</v>
      </c>
      <c r="AS226" s="98">
        <v>0</v>
      </c>
      <c r="AT226" s="98">
        <v>0</v>
      </c>
      <c r="AU226" s="100">
        <f t="shared" si="37"/>
        <v>0</v>
      </c>
      <c r="AV226" s="102"/>
      <c r="AW226" s="104">
        <f t="shared" si="45"/>
        <v>0</v>
      </c>
      <c r="AX226" s="104">
        <f t="shared" si="46"/>
        <v>19053824.600021284</v>
      </c>
      <c r="AY226" s="102"/>
      <c r="AZ226" s="104">
        <f>IF($C226&lt;$C$7,0,MAX(-AX226-SUM(AZ$11:AZ225),0))</f>
        <v>0</v>
      </c>
      <c r="BA226" s="104">
        <f>AX226+SUM(AZ$11:AZ226)</f>
        <v>25894736.146868117</v>
      </c>
      <c r="BB226" s="104">
        <f>IF($C226&lt;$C$7,0,-MIN(BA226:BA$367)-SUM(BB$11:BB225))</f>
        <v>0</v>
      </c>
      <c r="BC226" s="104">
        <f t="shared" si="41"/>
        <v>0</v>
      </c>
      <c r="BD226" s="33"/>
    </row>
    <row r="227" spans="2:56" x14ac:dyDescent="0.2">
      <c r="B227" s="19"/>
      <c r="C227" s="105">
        <f t="shared" si="42"/>
        <v>45383</v>
      </c>
      <c r="D227" s="97" t="str">
        <f t="shared" si="43"/>
        <v>p</v>
      </c>
      <c r="E227" s="98">
        <v>0</v>
      </c>
      <c r="F227" s="98">
        <v>0</v>
      </c>
      <c r="G227" s="98">
        <v>0</v>
      </c>
      <c r="H227" s="98">
        <v>0</v>
      </c>
      <c r="I227" s="100">
        <f t="shared" si="38"/>
        <v>0</v>
      </c>
      <c r="J227" s="101"/>
      <c r="K227" s="98">
        <v>0</v>
      </c>
      <c r="L227" s="98">
        <v>0</v>
      </c>
      <c r="M227" s="98">
        <v>0</v>
      </c>
      <c r="N227" s="98">
        <v>0</v>
      </c>
      <c r="O227" s="98">
        <v>0</v>
      </c>
      <c r="P227" s="98">
        <v>0</v>
      </c>
      <c r="Q227" s="98">
        <v>0</v>
      </c>
      <c r="R227" s="98">
        <v>0</v>
      </c>
      <c r="S227" s="100">
        <f t="shared" si="44"/>
        <v>0</v>
      </c>
      <c r="T227" s="102"/>
      <c r="U227" s="98">
        <v>0</v>
      </c>
      <c r="V227" s="98">
        <v>0</v>
      </c>
      <c r="W227" s="98">
        <v>0</v>
      </c>
      <c r="X227" s="98">
        <v>0</v>
      </c>
      <c r="Y227" s="98">
        <v>0</v>
      </c>
      <c r="Z227" s="98">
        <v>0</v>
      </c>
      <c r="AA227" s="98">
        <v>0</v>
      </c>
      <c r="AB227" s="98">
        <v>0</v>
      </c>
      <c r="AC227" s="98">
        <v>0</v>
      </c>
      <c r="AD227" s="98">
        <v>0</v>
      </c>
      <c r="AE227" s="100">
        <f t="shared" si="39"/>
        <v>0</v>
      </c>
      <c r="AF227" s="102"/>
      <c r="AG227" s="98">
        <v>0</v>
      </c>
      <c r="AH227" s="98">
        <v>0</v>
      </c>
      <c r="AI227" s="98">
        <v>0</v>
      </c>
      <c r="AJ227" s="98">
        <v>0</v>
      </c>
      <c r="AK227" s="100">
        <f t="shared" si="40"/>
        <v>0</v>
      </c>
      <c r="AL227" s="102"/>
      <c r="AM227" s="98">
        <v>0</v>
      </c>
      <c r="AN227" s="98">
        <v>0</v>
      </c>
      <c r="AO227" s="98">
        <v>0</v>
      </c>
      <c r="AP227" s="98">
        <v>0</v>
      </c>
      <c r="AQ227" s="98">
        <v>0</v>
      </c>
      <c r="AR227" s="98">
        <v>0</v>
      </c>
      <c r="AS227" s="98">
        <v>0</v>
      </c>
      <c r="AT227" s="98">
        <v>0</v>
      </c>
      <c r="AU227" s="100">
        <f t="shared" si="37"/>
        <v>0</v>
      </c>
      <c r="AV227" s="102"/>
      <c r="AW227" s="104">
        <f t="shared" si="45"/>
        <v>0</v>
      </c>
      <c r="AX227" s="104">
        <f t="shared" si="46"/>
        <v>19053824.600021284</v>
      </c>
      <c r="AY227" s="102"/>
      <c r="AZ227" s="104">
        <f>IF($C227&lt;$C$7,0,MAX(-AX227-SUM(AZ$11:AZ226),0))</f>
        <v>0</v>
      </c>
      <c r="BA227" s="104">
        <f>AX227+SUM(AZ$11:AZ227)</f>
        <v>25894736.146868117</v>
      </c>
      <c r="BB227" s="104">
        <f>IF($C227&lt;$C$7,0,-MIN(BA227:BA$367)-SUM(BB$11:BB226))</f>
        <v>0</v>
      </c>
      <c r="BC227" s="104">
        <f t="shared" si="41"/>
        <v>0</v>
      </c>
      <c r="BD227" s="33"/>
    </row>
    <row r="228" spans="2:56" x14ac:dyDescent="0.2">
      <c r="B228" s="19"/>
      <c r="C228" s="105">
        <f t="shared" si="42"/>
        <v>45413</v>
      </c>
      <c r="D228" s="97" t="str">
        <f t="shared" si="43"/>
        <v>p</v>
      </c>
      <c r="E228" s="98">
        <v>0</v>
      </c>
      <c r="F228" s="98">
        <v>0</v>
      </c>
      <c r="G228" s="98">
        <v>0</v>
      </c>
      <c r="H228" s="98">
        <v>0</v>
      </c>
      <c r="I228" s="100">
        <f t="shared" si="38"/>
        <v>0</v>
      </c>
      <c r="J228" s="101"/>
      <c r="K228" s="98">
        <v>0</v>
      </c>
      <c r="L228" s="98">
        <v>0</v>
      </c>
      <c r="M228" s="98">
        <v>0</v>
      </c>
      <c r="N228" s="98">
        <v>0</v>
      </c>
      <c r="O228" s="98">
        <v>0</v>
      </c>
      <c r="P228" s="98">
        <v>0</v>
      </c>
      <c r="Q228" s="98">
        <v>0</v>
      </c>
      <c r="R228" s="98">
        <v>0</v>
      </c>
      <c r="S228" s="100">
        <f t="shared" si="44"/>
        <v>0</v>
      </c>
      <c r="T228" s="102"/>
      <c r="U228" s="98">
        <v>0</v>
      </c>
      <c r="V228" s="98">
        <v>0</v>
      </c>
      <c r="W228" s="98">
        <v>0</v>
      </c>
      <c r="X228" s="98">
        <v>0</v>
      </c>
      <c r="Y228" s="98">
        <v>0</v>
      </c>
      <c r="Z228" s="98">
        <v>0</v>
      </c>
      <c r="AA228" s="98">
        <v>0</v>
      </c>
      <c r="AB228" s="98">
        <v>0</v>
      </c>
      <c r="AC228" s="98">
        <v>0</v>
      </c>
      <c r="AD228" s="98">
        <v>0</v>
      </c>
      <c r="AE228" s="100">
        <f t="shared" si="39"/>
        <v>0</v>
      </c>
      <c r="AF228" s="102"/>
      <c r="AG228" s="98">
        <v>0</v>
      </c>
      <c r="AH228" s="98">
        <v>0</v>
      </c>
      <c r="AI228" s="98">
        <v>0</v>
      </c>
      <c r="AJ228" s="98">
        <v>0</v>
      </c>
      <c r="AK228" s="100">
        <f t="shared" si="40"/>
        <v>0</v>
      </c>
      <c r="AL228" s="102"/>
      <c r="AM228" s="98">
        <v>0</v>
      </c>
      <c r="AN228" s="98">
        <v>0</v>
      </c>
      <c r="AO228" s="98">
        <v>0</v>
      </c>
      <c r="AP228" s="98">
        <v>0</v>
      </c>
      <c r="AQ228" s="98">
        <v>0</v>
      </c>
      <c r="AR228" s="98">
        <v>0</v>
      </c>
      <c r="AS228" s="98">
        <v>0</v>
      </c>
      <c r="AT228" s="98">
        <v>0</v>
      </c>
      <c r="AU228" s="100">
        <f t="shared" si="37"/>
        <v>0</v>
      </c>
      <c r="AV228" s="102"/>
      <c r="AW228" s="104">
        <f t="shared" si="45"/>
        <v>0</v>
      </c>
      <c r="AX228" s="104">
        <f t="shared" si="46"/>
        <v>19053824.600021284</v>
      </c>
      <c r="AY228" s="102"/>
      <c r="AZ228" s="104">
        <f>IF($C228&lt;$C$7,0,MAX(-AX228-SUM(AZ$11:AZ227),0))</f>
        <v>0</v>
      </c>
      <c r="BA228" s="104">
        <f>AX228+SUM(AZ$11:AZ228)</f>
        <v>25894736.146868117</v>
      </c>
      <c r="BB228" s="104">
        <f>IF($C228&lt;$C$7,0,-MIN(BA228:BA$367)-SUM(BB$11:BB227))</f>
        <v>0</v>
      </c>
      <c r="BC228" s="104">
        <f t="shared" si="41"/>
        <v>0</v>
      </c>
      <c r="BD228" s="33"/>
    </row>
    <row r="229" spans="2:56" x14ac:dyDescent="0.2">
      <c r="B229" s="19"/>
      <c r="C229" s="105">
        <f t="shared" si="42"/>
        <v>45444</v>
      </c>
      <c r="D229" s="97" t="str">
        <f t="shared" si="43"/>
        <v>p</v>
      </c>
      <c r="E229" s="98">
        <v>0</v>
      </c>
      <c r="F229" s="98">
        <v>0</v>
      </c>
      <c r="G229" s="98">
        <v>0</v>
      </c>
      <c r="H229" s="98">
        <v>0</v>
      </c>
      <c r="I229" s="100">
        <f t="shared" si="38"/>
        <v>0</v>
      </c>
      <c r="J229" s="101"/>
      <c r="K229" s="98">
        <v>0</v>
      </c>
      <c r="L229" s="98">
        <v>0</v>
      </c>
      <c r="M229" s="98">
        <v>0</v>
      </c>
      <c r="N229" s="98">
        <v>0</v>
      </c>
      <c r="O229" s="98">
        <v>0</v>
      </c>
      <c r="P229" s="98">
        <v>0</v>
      </c>
      <c r="Q229" s="98">
        <v>0</v>
      </c>
      <c r="R229" s="98">
        <v>0</v>
      </c>
      <c r="S229" s="100">
        <f t="shared" si="44"/>
        <v>0</v>
      </c>
      <c r="T229" s="102"/>
      <c r="U229" s="98">
        <v>0</v>
      </c>
      <c r="V229" s="98">
        <v>0</v>
      </c>
      <c r="W229" s="98">
        <v>0</v>
      </c>
      <c r="X229" s="98">
        <v>0</v>
      </c>
      <c r="Y229" s="98">
        <v>0</v>
      </c>
      <c r="Z229" s="98">
        <v>0</v>
      </c>
      <c r="AA229" s="98">
        <v>0</v>
      </c>
      <c r="AB229" s="98">
        <v>0</v>
      </c>
      <c r="AC229" s="98">
        <v>0</v>
      </c>
      <c r="AD229" s="98">
        <v>0</v>
      </c>
      <c r="AE229" s="100">
        <f t="shared" si="39"/>
        <v>0</v>
      </c>
      <c r="AF229" s="102"/>
      <c r="AG229" s="98">
        <v>0</v>
      </c>
      <c r="AH229" s="98">
        <v>0</v>
      </c>
      <c r="AI229" s="98">
        <v>0</v>
      </c>
      <c r="AJ229" s="98">
        <v>0</v>
      </c>
      <c r="AK229" s="100">
        <f t="shared" si="40"/>
        <v>0</v>
      </c>
      <c r="AL229" s="102"/>
      <c r="AM229" s="98">
        <v>0</v>
      </c>
      <c r="AN229" s="98">
        <v>0</v>
      </c>
      <c r="AO229" s="98">
        <v>0</v>
      </c>
      <c r="AP229" s="98">
        <v>0</v>
      </c>
      <c r="AQ229" s="98">
        <v>0</v>
      </c>
      <c r="AR229" s="98">
        <v>0</v>
      </c>
      <c r="AS229" s="98">
        <v>0</v>
      </c>
      <c r="AT229" s="98">
        <v>0</v>
      </c>
      <c r="AU229" s="100">
        <f t="shared" si="37"/>
        <v>0</v>
      </c>
      <c r="AV229" s="102"/>
      <c r="AW229" s="104">
        <f t="shared" si="45"/>
        <v>0</v>
      </c>
      <c r="AX229" s="104">
        <f t="shared" si="46"/>
        <v>19053824.600021284</v>
      </c>
      <c r="AY229" s="102"/>
      <c r="AZ229" s="104">
        <f>IF($C229&lt;$C$7,0,MAX(-AX229-SUM(AZ$11:AZ228),0))</f>
        <v>0</v>
      </c>
      <c r="BA229" s="104">
        <f>AX229+SUM(AZ$11:AZ229)</f>
        <v>25894736.146868117</v>
      </c>
      <c r="BB229" s="104">
        <f>IF($C229&lt;$C$7,0,-MIN(BA229:BA$367)-SUM(BB$11:BB228))</f>
        <v>0</v>
      </c>
      <c r="BC229" s="104">
        <f t="shared" si="41"/>
        <v>0</v>
      </c>
      <c r="BD229" s="33"/>
    </row>
    <row r="230" spans="2:56" x14ac:dyDescent="0.2">
      <c r="B230" s="19"/>
      <c r="C230" s="105">
        <f t="shared" si="42"/>
        <v>45474</v>
      </c>
      <c r="D230" s="97" t="str">
        <f t="shared" si="43"/>
        <v>p</v>
      </c>
      <c r="E230" s="98">
        <v>0</v>
      </c>
      <c r="F230" s="98">
        <v>0</v>
      </c>
      <c r="G230" s="98">
        <v>0</v>
      </c>
      <c r="H230" s="98">
        <v>0</v>
      </c>
      <c r="I230" s="100">
        <f t="shared" si="38"/>
        <v>0</v>
      </c>
      <c r="J230" s="101"/>
      <c r="K230" s="98">
        <v>0</v>
      </c>
      <c r="L230" s="98">
        <v>0</v>
      </c>
      <c r="M230" s="98">
        <v>0</v>
      </c>
      <c r="N230" s="98">
        <v>0</v>
      </c>
      <c r="O230" s="98">
        <v>0</v>
      </c>
      <c r="P230" s="98">
        <v>0</v>
      </c>
      <c r="Q230" s="98">
        <v>0</v>
      </c>
      <c r="R230" s="98">
        <v>0</v>
      </c>
      <c r="S230" s="100">
        <f t="shared" si="44"/>
        <v>0</v>
      </c>
      <c r="T230" s="102"/>
      <c r="U230" s="98">
        <v>0</v>
      </c>
      <c r="V230" s="98">
        <v>0</v>
      </c>
      <c r="W230" s="98">
        <v>0</v>
      </c>
      <c r="X230" s="98">
        <v>0</v>
      </c>
      <c r="Y230" s="98">
        <v>0</v>
      </c>
      <c r="Z230" s="98">
        <v>0</v>
      </c>
      <c r="AA230" s="98">
        <v>0</v>
      </c>
      <c r="AB230" s="98">
        <v>0</v>
      </c>
      <c r="AC230" s="98">
        <v>0</v>
      </c>
      <c r="AD230" s="98">
        <v>0</v>
      </c>
      <c r="AE230" s="100">
        <f t="shared" si="39"/>
        <v>0</v>
      </c>
      <c r="AF230" s="102"/>
      <c r="AG230" s="98">
        <v>0</v>
      </c>
      <c r="AH230" s="98">
        <v>0</v>
      </c>
      <c r="AI230" s="98">
        <v>0</v>
      </c>
      <c r="AJ230" s="98">
        <v>0</v>
      </c>
      <c r="AK230" s="100">
        <f t="shared" si="40"/>
        <v>0</v>
      </c>
      <c r="AL230" s="102"/>
      <c r="AM230" s="98">
        <v>0</v>
      </c>
      <c r="AN230" s="98">
        <v>0</v>
      </c>
      <c r="AO230" s="98">
        <v>0</v>
      </c>
      <c r="AP230" s="98">
        <v>0</v>
      </c>
      <c r="AQ230" s="98">
        <v>0</v>
      </c>
      <c r="AR230" s="98">
        <v>0</v>
      </c>
      <c r="AS230" s="98">
        <v>0</v>
      </c>
      <c r="AT230" s="98">
        <v>0</v>
      </c>
      <c r="AU230" s="100">
        <f t="shared" si="37"/>
        <v>0</v>
      </c>
      <c r="AV230" s="102"/>
      <c r="AW230" s="104">
        <f t="shared" si="45"/>
        <v>0</v>
      </c>
      <c r="AX230" s="104">
        <f t="shared" si="46"/>
        <v>19053824.600021284</v>
      </c>
      <c r="AY230" s="102"/>
      <c r="AZ230" s="104">
        <f>IF($C230&lt;$C$7,0,MAX(-AX230-SUM(AZ$11:AZ229),0))</f>
        <v>0</v>
      </c>
      <c r="BA230" s="104">
        <f>AX230+SUM(AZ$11:AZ230)</f>
        <v>25894736.146868117</v>
      </c>
      <c r="BB230" s="104">
        <f>IF($C230&lt;$C$7,0,-MIN(BA230:BA$367)-SUM(BB$11:BB229))</f>
        <v>0</v>
      </c>
      <c r="BC230" s="104">
        <f t="shared" si="41"/>
        <v>0</v>
      </c>
      <c r="BD230" s="33"/>
    </row>
    <row r="231" spans="2:56" x14ac:dyDescent="0.2">
      <c r="B231" s="19"/>
      <c r="C231" s="105">
        <f t="shared" si="42"/>
        <v>45505</v>
      </c>
      <c r="D231" s="97" t="str">
        <f t="shared" si="43"/>
        <v>p</v>
      </c>
      <c r="E231" s="98">
        <v>0</v>
      </c>
      <c r="F231" s="98">
        <v>0</v>
      </c>
      <c r="G231" s="98">
        <v>0</v>
      </c>
      <c r="H231" s="98">
        <v>0</v>
      </c>
      <c r="I231" s="100">
        <f t="shared" si="38"/>
        <v>0</v>
      </c>
      <c r="J231" s="101"/>
      <c r="K231" s="98">
        <v>0</v>
      </c>
      <c r="L231" s="98">
        <v>0</v>
      </c>
      <c r="M231" s="98">
        <v>0</v>
      </c>
      <c r="N231" s="98">
        <v>0</v>
      </c>
      <c r="O231" s="98">
        <v>0</v>
      </c>
      <c r="P231" s="98">
        <v>0</v>
      </c>
      <c r="Q231" s="98">
        <v>0</v>
      </c>
      <c r="R231" s="98">
        <v>0</v>
      </c>
      <c r="S231" s="100">
        <f t="shared" si="44"/>
        <v>0</v>
      </c>
      <c r="T231" s="102"/>
      <c r="U231" s="98">
        <v>0</v>
      </c>
      <c r="V231" s="98">
        <v>0</v>
      </c>
      <c r="W231" s="98">
        <v>0</v>
      </c>
      <c r="X231" s="98">
        <v>0</v>
      </c>
      <c r="Y231" s="98">
        <v>0</v>
      </c>
      <c r="Z231" s="98">
        <v>0</v>
      </c>
      <c r="AA231" s="98">
        <v>0</v>
      </c>
      <c r="AB231" s="98">
        <v>0</v>
      </c>
      <c r="AC231" s="98">
        <v>0</v>
      </c>
      <c r="AD231" s="98">
        <v>0</v>
      </c>
      <c r="AE231" s="100">
        <f t="shared" si="39"/>
        <v>0</v>
      </c>
      <c r="AF231" s="102"/>
      <c r="AG231" s="98">
        <v>0</v>
      </c>
      <c r="AH231" s="98">
        <v>0</v>
      </c>
      <c r="AI231" s="98">
        <v>0</v>
      </c>
      <c r="AJ231" s="98">
        <v>0</v>
      </c>
      <c r="AK231" s="100">
        <f t="shared" si="40"/>
        <v>0</v>
      </c>
      <c r="AL231" s="102"/>
      <c r="AM231" s="98">
        <v>0</v>
      </c>
      <c r="AN231" s="98">
        <v>0</v>
      </c>
      <c r="AO231" s="98">
        <v>0</v>
      </c>
      <c r="AP231" s="98">
        <v>0</v>
      </c>
      <c r="AQ231" s="98">
        <v>0</v>
      </c>
      <c r="AR231" s="98">
        <v>0</v>
      </c>
      <c r="AS231" s="98">
        <v>0</v>
      </c>
      <c r="AT231" s="98">
        <v>0</v>
      </c>
      <c r="AU231" s="100">
        <f t="shared" si="37"/>
        <v>0</v>
      </c>
      <c r="AV231" s="102"/>
      <c r="AW231" s="104">
        <f t="shared" si="45"/>
        <v>0</v>
      </c>
      <c r="AX231" s="104">
        <f t="shared" si="46"/>
        <v>19053824.600021284</v>
      </c>
      <c r="AY231" s="102"/>
      <c r="AZ231" s="104">
        <f>IF($C231&lt;$C$7,0,MAX(-AX231-SUM(AZ$11:AZ230),0))</f>
        <v>0</v>
      </c>
      <c r="BA231" s="104">
        <f>AX231+SUM(AZ$11:AZ231)</f>
        <v>25894736.146868117</v>
      </c>
      <c r="BB231" s="104">
        <f>IF($C231&lt;$C$7,0,-MIN(BA231:BA$367)-SUM(BB$11:BB230))</f>
        <v>0</v>
      </c>
      <c r="BC231" s="104">
        <f t="shared" si="41"/>
        <v>0</v>
      </c>
      <c r="BD231" s="33"/>
    </row>
    <row r="232" spans="2:56" x14ac:dyDescent="0.2">
      <c r="B232" s="19"/>
      <c r="C232" s="105">
        <f t="shared" si="42"/>
        <v>45536</v>
      </c>
      <c r="D232" s="97" t="str">
        <f t="shared" si="43"/>
        <v>p</v>
      </c>
      <c r="E232" s="98">
        <v>0</v>
      </c>
      <c r="F232" s="98">
        <v>0</v>
      </c>
      <c r="G232" s="98">
        <v>0</v>
      </c>
      <c r="H232" s="98">
        <v>0</v>
      </c>
      <c r="I232" s="100">
        <f t="shared" si="38"/>
        <v>0</v>
      </c>
      <c r="J232" s="101"/>
      <c r="K232" s="98">
        <v>0</v>
      </c>
      <c r="L232" s="98">
        <v>0</v>
      </c>
      <c r="M232" s="98">
        <v>0</v>
      </c>
      <c r="N232" s="98">
        <v>0</v>
      </c>
      <c r="O232" s="98">
        <v>0</v>
      </c>
      <c r="P232" s="98">
        <v>0</v>
      </c>
      <c r="Q232" s="98">
        <v>0</v>
      </c>
      <c r="R232" s="98">
        <v>0</v>
      </c>
      <c r="S232" s="100">
        <f t="shared" si="44"/>
        <v>0</v>
      </c>
      <c r="T232" s="102"/>
      <c r="U232" s="98">
        <v>0</v>
      </c>
      <c r="V232" s="98">
        <v>0</v>
      </c>
      <c r="W232" s="98">
        <v>0</v>
      </c>
      <c r="X232" s="98">
        <v>0</v>
      </c>
      <c r="Y232" s="98">
        <v>0</v>
      </c>
      <c r="Z232" s="98">
        <v>0</v>
      </c>
      <c r="AA232" s="98">
        <v>0</v>
      </c>
      <c r="AB232" s="98">
        <v>0</v>
      </c>
      <c r="AC232" s="98">
        <v>0</v>
      </c>
      <c r="AD232" s="98">
        <v>0</v>
      </c>
      <c r="AE232" s="100">
        <f t="shared" si="39"/>
        <v>0</v>
      </c>
      <c r="AF232" s="102"/>
      <c r="AG232" s="98">
        <v>0</v>
      </c>
      <c r="AH232" s="98">
        <v>0</v>
      </c>
      <c r="AI232" s="98">
        <v>0</v>
      </c>
      <c r="AJ232" s="98">
        <v>0</v>
      </c>
      <c r="AK232" s="100">
        <f t="shared" si="40"/>
        <v>0</v>
      </c>
      <c r="AL232" s="102"/>
      <c r="AM232" s="98">
        <v>0</v>
      </c>
      <c r="AN232" s="98">
        <v>0</v>
      </c>
      <c r="AO232" s="98">
        <v>0</v>
      </c>
      <c r="AP232" s="98">
        <v>0</v>
      </c>
      <c r="AQ232" s="98">
        <v>0</v>
      </c>
      <c r="AR232" s="98">
        <v>0</v>
      </c>
      <c r="AS232" s="98">
        <v>0</v>
      </c>
      <c r="AT232" s="98">
        <v>0</v>
      </c>
      <c r="AU232" s="100">
        <f t="shared" si="37"/>
        <v>0</v>
      </c>
      <c r="AV232" s="102"/>
      <c r="AW232" s="104">
        <f t="shared" si="45"/>
        <v>0</v>
      </c>
      <c r="AX232" s="104">
        <f t="shared" si="46"/>
        <v>19053824.600021284</v>
      </c>
      <c r="AY232" s="102"/>
      <c r="AZ232" s="104">
        <f>IF($C232&lt;$C$7,0,MAX(-AX232-SUM(AZ$11:AZ231),0))</f>
        <v>0</v>
      </c>
      <c r="BA232" s="104">
        <f>AX232+SUM(AZ$11:AZ232)</f>
        <v>25894736.146868117</v>
      </c>
      <c r="BB232" s="104">
        <f>IF($C232&lt;$C$7,0,-MIN(BA232:BA$367)-SUM(BB$11:BB231))</f>
        <v>0</v>
      </c>
      <c r="BC232" s="104">
        <f t="shared" si="41"/>
        <v>0</v>
      </c>
      <c r="BD232" s="33"/>
    </row>
    <row r="233" spans="2:56" x14ac:dyDescent="0.2">
      <c r="B233" s="19"/>
      <c r="C233" s="105">
        <f t="shared" si="42"/>
        <v>45566</v>
      </c>
      <c r="D233" s="97" t="str">
        <f t="shared" si="43"/>
        <v>p</v>
      </c>
      <c r="E233" s="98">
        <v>0</v>
      </c>
      <c r="F233" s="98">
        <v>0</v>
      </c>
      <c r="G233" s="98">
        <v>0</v>
      </c>
      <c r="H233" s="98">
        <v>0</v>
      </c>
      <c r="I233" s="100">
        <f t="shared" si="38"/>
        <v>0</v>
      </c>
      <c r="J233" s="101"/>
      <c r="K233" s="98">
        <v>0</v>
      </c>
      <c r="L233" s="98">
        <v>0</v>
      </c>
      <c r="M233" s="98">
        <v>0</v>
      </c>
      <c r="N233" s="98">
        <v>0</v>
      </c>
      <c r="O233" s="98">
        <v>0</v>
      </c>
      <c r="P233" s="98">
        <v>0</v>
      </c>
      <c r="Q233" s="98">
        <v>0</v>
      </c>
      <c r="R233" s="98">
        <v>0</v>
      </c>
      <c r="S233" s="100">
        <f t="shared" si="44"/>
        <v>0</v>
      </c>
      <c r="T233" s="102"/>
      <c r="U233" s="98">
        <v>0</v>
      </c>
      <c r="V233" s="98">
        <v>0</v>
      </c>
      <c r="W233" s="98">
        <v>0</v>
      </c>
      <c r="X233" s="98">
        <v>0</v>
      </c>
      <c r="Y233" s="98">
        <v>0</v>
      </c>
      <c r="Z233" s="98">
        <v>0</v>
      </c>
      <c r="AA233" s="98">
        <v>0</v>
      </c>
      <c r="AB233" s="98">
        <v>0</v>
      </c>
      <c r="AC233" s="98">
        <v>0</v>
      </c>
      <c r="AD233" s="98">
        <v>0</v>
      </c>
      <c r="AE233" s="100">
        <f t="shared" si="39"/>
        <v>0</v>
      </c>
      <c r="AF233" s="102"/>
      <c r="AG233" s="98">
        <v>0</v>
      </c>
      <c r="AH233" s="98">
        <v>0</v>
      </c>
      <c r="AI233" s="98">
        <v>0</v>
      </c>
      <c r="AJ233" s="98">
        <v>0</v>
      </c>
      <c r="AK233" s="100">
        <f t="shared" si="40"/>
        <v>0</v>
      </c>
      <c r="AL233" s="102"/>
      <c r="AM233" s="98">
        <v>0</v>
      </c>
      <c r="AN233" s="98">
        <v>0</v>
      </c>
      <c r="AO233" s="98">
        <v>0</v>
      </c>
      <c r="AP233" s="98">
        <v>0</v>
      </c>
      <c r="AQ233" s="98">
        <v>0</v>
      </c>
      <c r="AR233" s="98">
        <v>0</v>
      </c>
      <c r="AS233" s="98">
        <v>0</v>
      </c>
      <c r="AT233" s="98">
        <v>0</v>
      </c>
      <c r="AU233" s="100">
        <f t="shared" si="37"/>
        <v>0</v>
      </c>
      <c r="AV233" s="102"/>
      <c r="AW233" s="104">
        <f t="shared" si="45"/>
        <v>0</v>
      </c>
      <c r="AX233" s="104">
        <f t="shared" si="46"/>
        <v>19053824.600021284</v>
      </c>
      <c r="AY233" s="102"/>
      <c r="AZ233" s="104">
        <f>IF($C233&lt;$C$7,0,MAX(-AX233-SUM(AZ$11:AZ232),0))</f>
        <v>0</v>
      </c>
      <c r="BA233" s="104">
        <f>AX233+SUM(AZ$11:AZ233)</f>
        <v>25894736.146868117</v>
      </c>
      <c r="BB233" s="104">
        <f>IF($C233&lt;$C$7,0,-MIN(BA233:BA$367)-SUM(BB$11:BB232))</f>
        <v>0</v>
      </c>
      <c r="BC233" s="104">
        <f t="shared" si="41"/>
        <v>0</v>
      </c>
      <c r="BD233" s="33"/>
    </row>
    <row r="234" spans="2:56" x14ac:dyDescent="0.2">
      <c r="B234" s="19"/>
      <c r="C234" s="105">
        <f t="shared" si="42"/>
        <v>45597</v>
      </c>
      <c r="D234" s="97" t="str">
        <f t="shared" si="43"/>
        <v>p</v>
      </c>
      <c r="E234" s="98">
        <v>0</v>
      </c>
      <c r="F234" s="98">
        <v>0</v>
      </c>
      <c r="G234" s="98">
        <v>0</v>
      </c>
      <c r="H234" s="98">
        <v>0</v>
      </c>
      <c r="I234" s="100">
        <f t="shared" si="38"/>
        <v>0</v>
      </c>
      <c r="J234" s="101"/>
      <c r="K234" s="98">
        <v>0</v>
      </c>
      <c r="L234" s="98">
        <v>0</v>
      </c>
      <c r="M234" s="98">
        <v>0</v>
      </c>
      <c r="N234" s="98">
        <v>0</v>
      </c>
      <c r="O234" s="98">
        <v>0</v>
      </c>
      <c r="P234" s="98">
        <v>0</v>
      </c>
      <c r="Q234" s="98">
        <v>0</v>
      </c>
      <c r="R234" s="98">
        <v>0</v>
      </c>
      <c r="S234" s="100">
        <f t="shared" si="44"/>
        <v>0</v>
      </c>
      <c r="T234" s="102"/>
      <c r="U234" s="98">
        <v>0</v>
      </c>
      <c r="V234" s="98">
        <v>0</v>
      </c>
      <c r="W234" s="98">
        <v>0</v>
      </c>
      <c r="X234" s="98">
        <v>0</v>
      </c>
      <c r="Y234" s="98">
        <v>0</v>
      </c>
      <c r="Z234" s="98">
        <v>0</v>
      </c>
      <c r="AA234" s="98">
        <v>0</v>
      </c>
      <c r="AB234" s="98">
        <v>0</v>
      </c>
      <c r="AC234" s="98">
        <v>0</v>
      </c>
      <c r="AD234" s="98">
        <v>0</v>
      </c>
      <c r="AE234" s="100">
        <f t="shared" si="39"/>
        <v>0</v>
      </c>
      <c r="AF234" s="102"/>
      <c r="AG234" s="98">
        <v>0</v>
      </c>
      <c r="AH234" s="98">
        <v>0</v>
      </c>
      <c r="AI234" s="98">
        <v>0</v>
      </c>
      <c r="AJ234" s="98">
        <v>0</v>
      </c>
      <c r="AK234" s="100">
        <f t="shared" si="40"/>
        <v>0</v>
      </c>
      <c r="AL234" s="102"/>
      <c r="AM234" s="98">
        <v>0</v>
      </c>
      <c r="AN234" s="98">
        <v>0</v>
      </c>
      <c r="AO234" s="98">
        <v>0</v>
      </c>
      <c r="AP234" s="98">
        <v>0</v>
      </c>
      <c r="AQ234" s="98">
        <v>0</v>
      </c>
      <c r="AR234" s="98">
        <v>0</v>
      </c>
      <c r="AS234" s="98">
        <v>0</v>
      </c>
      <c r="AT234" s="98">
        <v>0</v>
      </c>
      <c r="AU234" s="100">
        <f t="shared" si="37"/>
        <v>0</v>
      </c>
      <c r="AV234" s="102"/>
      <c r="AW234" s="104">
        <f t="shared" si="45"/>
        <v>0</v>
      </c>
      <c r="AX234" s="104">
        <f t="shared" si="46"/>
        <v>19053824.600021284</v>
      </c>
      <c r="AY234" s="102"/>
      <c r="AZ234" s="104">
        <f>IF($C234&lt;$C$7,0,MAX(-AX234-SUM(AZ$11:AZ233),0))</f>
        <v>0</v>
      </c>
      <c r="BA234" s="104">
        <f>AX234+SUM(AZ$11:AZ234)</f>
        <v>25894736.146868117</v>
      </c>
      <c r="BB234" s="104">
        <f>IF($C234&lt;$C$7,0,-MIN(BA234:BA$367)-SUM(BB$11:BB233))</f>
        <v>0</v>
      </c>
      <c r="BC234" s="104">
        <f t="shared" si="41"/>
        <v>0</v>
      </c>
      <c r="BD234" s="33"/>
    </row>
    <row r="235" spans="2:56" x14ac:dyDescent="0.2">
      <c r="B235" s="19"/>
      <c r="C235" s="105">
        <f t="shared" si="42"/>
        <v>45627</v>
      </c>
      <c r="D235" s="97" t="str">
        <f t="shared" si="43"/>
        <v>p</v>
      </c>
      <c r="E235" s="98">
        <v>0</v>
      </c>
      <c r="F235" s="98">
        <v>0</v>
      </c>
      <c r="G235" s="98">
        <v>0</v>
      </c>
      <c r="H235" s="98">
        <v>0</v>
      </c>
      <c r="I235" s="100">
        <f t="shared" si="38"/>
        <v>0</v>
      </c>
      <c r="J235" s="101"/>
      <c r="K235" s="98">
        <v>0</v>
      </c>
      <c r="L235" s="98">
        <v>0</v>
      </c>
      <c r="M235" s="98">
        <v>0</v>
      </c>
      <c r="N235" s="98">
        <v>0</v>
      </c>
      <c r="O235" s="98">
        <v>0</v>
      </c>
      <c r="P235" s="98">
        <v>0</v>
      </c>
      <c r="Q235" s="98">
        <v>0</v>
      </c>
      <c r="R235" s="98">
        <v>0</v>
      </c>
      <c r="S235" s="100">
        <f t="shared" si="44"/>
        <v>0</v>
      </c>
      <c r="T235" s="102"/>
      <c r="U235" s="98">
        <v>0</v>
      </c>
      <c r="V235" s="98">
        <v>0</v>
      </c>
      <c r="W235" s="98">
        <v>0</v>
      </c>
      <c r="X235" s="98">
        <v>0</v>
      </c>
      <c r="Y235" s="98">
        <v>0</v>
      </c>
      <c r="Z235" s="98">
        <v>0</v>
      </c>
      <c r="AA235" s="98">
        <v>0</v>
      </c>
      <c r="AB235" s="98">
        <v>0</v>
      </c>
      <c r="AC235" s="98">
        <v>0</v>
      </c>
      <c r="AD235" s="98">
        <v>0</v>
      </c>
      <c r="AE235" s="100">
        <f t="shared" si="39"/>
        <v>0</v>
      </c>
      <c r="AF235" s="102"/>
      <c r="AG235" s="98">
        <v>0</v>
      </c>
      <c r="AH235" s="98">
        <v>0</v>
      </c>
      <c r="AI235" s="98">
        <v>0</v>
      </c>
      <c r="AJ235" s="98">
        <v>0</v>
      </c>
      <c r="AK235" s="100">
        <f t="shared" si="40"/>
        <v>0</v>
      </c>
      <c r="AL235" s="102"/>
      <c r="AM235" s="98">
        <v>0</v>
      </c>
      <c r="AN235" s="98">
        <v>0</v>
      </c>
      <c r="AO235" s="98">
        <v>0</v>
      </c>
      <c r="AP235" s="98">
        <v>0</v>
      </c>
      <c r="AQ235" s="98">
        <v>0</v>
      </c>
      <c r="AR235" s="98">
        <v>0</v>
      </c>
      <c r="AS235" s="98">
        <v>0</v>
      </c>
      <c r="AT235" s="98">
        <v>0</v>
      </c>
      <c r="AU235" s="100">
        <f t="shared" si="37"/>
        <v>0</v>
      </c>
      <c r="AV235" s="102"/>
      <c r="AW235" s="104">
        <f t="shared" si="45"/>
        <v>0</v>
      </c>
      <c r="AX235" s="104">
        <f t="shared" si="46"/>
        <v>19053824.600021284</v>
      </c>
      <c r="AY235" s="102"/>
      <c r="AZ235" s="104">
        <f>IF($C235&lt;$C$7,0,MAX(-AX235-SUM(AZ$11:AZ234),0))</f>
        <v>0</v>
      </c>
      <c r="BA235" s="104">
        <f>AX235+SUM(AZ$11:AZ235)</f>
        <v>25894736.146868117</v>
      </c>
      <c r="BB235" s="104">
        <f>IF($C235&lt;$C$7,0,-MIN(BA235:BA$367)-SUM(BB$11:BB234))</f>
        <v>0</v>
      </c>
      <c r="BC235" s="104">
        <f t="shared" si="41"/>
        <v>0</v>
      </c>
      <c r="BD235" s="33"/>
    </row>
    <row r="236" spans="2:56" x14ac:dyDescent="0.2">
      <c r="B236" s="19"/>
      <c r="C236" s="105">
        <f t="shared" si="42"/>
        <v>45658</v>
      </c>
      <c r="D236" s="97" t="str">
        <f t="shared" si="43"/>
        <v>p</v>
      </c>
      <c r="E236" s="98">
        <v>0</v>
      </c>
      <c r="F236" s="98">
        <v>0</v>
      </c>
      <c r="G236" s="98">
        <v>0</v>
      </c>
      <c r="H236" s="98">
        <v>0</v>
      </c>
      <c r="I236" s="100">
        <f t="shared" si="38"/>
        <v>0</v>
      </c>
      <c r="J236" s="101"/>
      <c r="K236" s="98">
        <v>0</v>
      </c>
      <c r="L236" s="98">
        <v>0</v>
      </c>
      <c r="M236" s="98">
        <v>0</v>
      </c>
      <c r="N236" s="98">
        <v>0</v>
      </c>
      <c r="O236" s="98">
        <v>0</v>
      </c>
      <c r="P236" s="98">
        <v>0</v>
      </c>
      <c r="Q236" s="98">
        <v>0</v>
      </c>
      <c r="R236" s="98">
        <v>0</v>
      </c>
      <c r="S236" s="100">
        <f t="shared" si="44"/>
        <v>0</v>
      </c>
      <c r="T236" s="102"/>
      <c r="U236" s="98">
        <v>0</v>
      </c>
      <c r="V236" s="98">
        <v>0</v>
      </c>
      <c r="W236" s="98">
        <v>0</v>
      </c>
      <c r="X236" s="98">
        <v>0</v>
      </c>
      <c r="Y236" s="98">
        <v>0</v>
      </c>
      <c r="Z236" s="98">
        <v>0</v>
      </c>
      <c r="AA236" s="98">
        <v>0</v>
      </c>
      <c r="AB236" s="98">
        <v>0</v>
      </c>
      <c r="AC236" s="98">
        <v>0</v>
      </c>
      <c r="AD236" s="98">
        <v>0</v>
      </c>
      <c r="AE236" s="100">
        <f t="shared" si="39"/>
        <v>0</v>
      </c>
      <c r="AF236" s="102"/>
      <c r="AG236" s="98">
        <v>0</v>
      </c>
      <c r="AH236" s="98">
        <v>0</v>
      </c>
      <c r="AI236" s="98">
        <v>0</v>
      </c>
      <c r="AJ236" s="98">
        <v>0</v>
      </c>
      <c r="AK236" s="100">
        <f t="shared" si="40"/>
        <v>0</v>
      </c>
      <c r="AL236" s="102"/>
      <c r="AM236" s="98">
        <v>0</v>
      </c>
      <c r="AN236" s="98">
        <v>0</v>
      </c>
      <c r="AO236" s="98">
        <v>0</v>
      </c>
      <c r="AP236" s="98">
        <v>0</v>
      </c>
      <c r="AQ236" s="98">
        <v>0</v>
      </c>
      <c r="AR236" s="98">
        <v>0</v>
      </c>
      <c r="AS236" s="98">
        <v>0</v>
      </c>
      <c r="AT236" s="98">
        <v>0</v>
      </c>
      <c r="AU236" s="100">
        <f t="shared" si="37"/>
        <v>0</v>
      </c>
      <c r="AV236" s="102"/>
      <c r="AW236" s="104">
        <f t="shared" si="45"/>
        <v>0</v>
      </c>
      <c r="AX236" s="104">
        <f t="shared" si="46"/>
        <v>19053824.600021284</v>
      </c>
      <c r="AY236" s="102"/>
      <c r="AZ236" s="104">
        <f>IF($C236&lt;$C$7,0,MAX(-AX236-SUM(AZ$11:AZ235),0))</f>
        <v>0</v>
      </c>
      <c r="BA236" s="104">
        <f>AX236+SUM(AZ$11:AZ236)</f>
        <v>25894736.146868117</v>
      </c>
      <c r="BB236" s="104">
        <f>IF($C236&lt;$C$7,0,-MIN(BA236:BA$367)-SUM(BB$11:BB235))</f>
        <v>0</v>
      </c>
      <c r="BC236" s="104">
        <f t="shared" si="41"/>
        <v>0</v>
      </c>
      <c r="BD236" s="33"/>
    </row>
    <row r="237" spans="2:56" x14ac:dyDescent="0.2">
      <c r="B237" s="19"/>
      <c r="C237" s="105">
        <f t="shared" si="42"/>
        <v>45689</v>
      </c>
      <c r="D237" s="97" t="str">
        <f t="shared" si="43"/>
        <v>p</v>
      </c>
      <c r="E237" s="98">
        <v>0</v>
      </c>
      <c r="F237" s="98">
        <v>0</v>
      </c>
      <c r="G237" s="98">
        <v>0</v>
      </c>
      <c r="H237" s="98">
        <v>0</v>
      </c>
      <c r="I237" s="100">
        <f t="shared" si="38"/>
        <v>0</v>
      </c>
      <c r="J237" s="101"/>
      <c r="K237" s="98">
        <v>0</v>
      </c>
      <c r="L237" s="98">
        <v>0</v>
      </c>
      <c r="M237" s="98">
        <v>0</v>
      </c>
      <c r="N237" s="98">
        <v>0</v>
      </c>
      <c r="O237" s="98">
        <v>0</v>
      </c>
      <c r="P237" s="98">
        <v>0</v>
      </c>
      <c r="Q237" s="98">
        <v>0</v>
      </c>
      <c r="R237" s="98">
        <v>0</v>
      </c>
      <c r="S237" s="100">
        <f t="shared" si="44"/>
        <v>0</v>
      </c>
      <c r="T237" s="102"/>
      <c r="U237" s="98">
        <v>0</v>
      </c>
      <c r="V237" s="98">
        <v>0</v>
      </c>
      <c r="W237" s="98">
        <v>0</v>
      </c>
      <c r="X237" s="98">
        <v>0</v>
      </c>
      <c r="Y237" s="98">
        <v>0</v>
      </c>
      <c r="Z237" s="98">
        <v>0</v>
      </c>
      <c r="AA237" s="98">
        <v>0</v>
      </c>
      <c r="AB237" s="98">
        <v>0</v>
      </c>
      <c r="AC237" s="98">
        <v>0</v>
      </c>
      <c r="AD237" s="98">
        <v>0</v>
      </c>
      <c r="AE237" s="100">
        <f t="shared" si="39"/>
        <v>0</v>
      </c>
      <c r="AF237" s="102"/>
      <c r="AG237" s="98">
        <v>0</v>
      </c>
      <c r="AH237" s="98">
        <v>0</v>
      </c>
      <c r="AI237" s="98">
        <v>0</v>
      </c>
      <c r="AJ237" s="98">
        <v>0</v>
      </c>
      <c r="AK237" s="100">
        <f t="shared" si="40"/>
        <v>0</v>
      </c>
      <c r="AL237" s="102"/>
      <c r="AM237" s="98">
        <v>0</v>
      </c>
      <c r="AN237" s="98">
        <v>0</v>
      </c>
      <c r="AO237" s="98">
        <v>0</v>
      </c>
      <c r="AP237" s="98">
        <v>0</v>
      </c>
      <c r="AQ237" s="98">
        <v>0</v>
      </c>
      <c r="AR237" s="98">
        <v>0</v>
      </c>
      <c r="AS237" s="98">
        <v>0</v>
      </c>
      <c r="AT237" s="98">
        <v>0</v>
      </c>
      <c r="AU237" s="100">
        <f t="shared" si="37"/>
        <v>0</v>
      </c>
      <c r="AV237" s="102"/>
      <c r="AW237" s="104">
        <f t="shared" si="45"/>
        <v>0</v>
      </c>
      <c r="AX237" s="104">
        <f t="shared" si="46"/>
        <v>19053824.600021284</v>
      </c>
      <c r="AY237" s="102"/>
      <c r="AZ237" s="104">
        <f>IF($C237&lt;$C$7,0,MAX(-AX237-SUM(AZ$11:AZ236),0))</f>
        <v>0</v>
      </c>
      <c r="BA237" s="104">
        <f>AX237+SUM(AZ$11:AZ237)</f>
        <v>25894736.146868117</v>
      </c>
      <c r="BB237" s="104">
        <f>IF($C237&lt;$C$7,0,-MIN(BA237:BA$367)-SUM(BB$11:BB236))</f>
        <v>0</v>
      </c>
      <c r="BC237" s="104">
        <f t="shared" si="41"/>
        <v>0</v>
      </c>
      <c r="BD237" s="33"/>
    </row>
    <row r="238" spans="2:56" x14ac:dyDescent="0.2">
      <c r="B238" s="19"/>
      <c r="C238" s="105">
        <f t="shared" si="42"/>
        <v>45717</v>
      </c>
      <c r="D238" s="97" t="str">
        <f t="shared" si="43"/>
        <v>p</v>
      </c>
      <c r="E238" s="98">
        <v>0</v>
      </c>
      <c r="F238" s="98">
        <v>0</v>
      </c>
      <c r="G238" s="98">
        <v>0</v>
      </c>
      <c r="H238" s="98">
        <v>0</v>
      </c>
      <c r="I238" s="100">
        <f t="shared" si="38"/>
        <v>0</v>
      </c>
      <c r="J238" s="101"/>
      <c r="K238" s="98">
        <v>0</v>
      </c>
      <c r="L238" s="98">
        <v>0</v>
      </c>
      <c r="M238" s="98">
        <v>0</v>
      </c>
      <c r="N238" s="98">
        <v>0</v>
      </c>
      <c r="O238" s="98">
        <v>0</v>
      </c>
      <c r="P238" s="98">
        <v>0</v>
      </c>
      <c r="Q238" s="98">
        <v>0</v>
      </c>
      <c r="R238" s="98">
        <v>0</v>
      </c>
      <c r="S238" s="100">
        <f t="shared" si="44"/>
        <v>0</v>
      </c>
      <c r="T238" s="102"/>
      <c r="U238" s="98">
        <v>0</v>
      </c>
      <c r="V238" s="98">
        <v>0</v>
      </c>
      <c r="W238" s="98">
        <v>0</v>
      </c>
      <c r="X238" s="98">
        <v>0</v>
      </c>
      <c r="Y238" s="98">
        <v>0</v>
      </c>
      <c r="Z238" s="98">
        <v>0</v>
      </c>
      <c r="AA238" s="98">
        <v>0</v>
      </c>
      <c r="AB238" s="98">
        <v>0</v>
      </c>
      <c r="AC238" s="98">
        <v>0</v>
      </c>
      <c r="AD238" s="98">
        <v>0</v>
      </c>
      <c r="AE238" s="100">
        <f t="shared" si="39"/>
        <v>0</v>
      </c>
      <c r="AF238" s="102"/>
      <c r="AG238" s="98">
        <v>0</v>
      </c>
      <c r="AH238" s="98">
        <v>0</v>
      </c>
      <c r="AI238" s="98">
        <v>0</v>
      </c>
      <c r="AJ238" s="98">
        <v>0</v>
      </c>
      <c r="AK238" s="100">
        <f t="shared" si="40"/>
        <v>0</v>
      </c>
      <c r="AL238" s="102"/>
      <c r="AM238" s="98">
        <v>0</v>
      </c>
      <c r="AN238" s="98">
        <v>0</v>
      </c>
      <c r="AO238" s="98">
        <v>0</v>
      </c>
      <c r="AP238" s="98">
        <v>0</v>
      </c>
      <c r="AQ238" s="98">
        <v>0</v>
      </c>
      <c r="AR238" s="98">
        <v>0</v>
      </c>
      <c r="AS238" s="98">
        <v>0</v>
      </c>
      <c r="AT238" s="98">
        <v>0</v>
      </c>
      <c r="AU238" s="100">
        <f t="shared" si="37"/>
        <v>0</v>
      </c>
      <c r="AV238" s="102"/>
      <c r="AW238" s="104">
        <f t="shared" si="45"/>
        <v>0</v>
      </c>
      <c r="AX238" s="104">
        <f t="shared" si="46"/>
        <v>19053824.600021284</v>
      </c>
      <c r="AY238" s="102"/>
      <c r="AZ238" s="104">
        <f>IF($C238&lt;$C$7,0,MAX(-AX238-SUM(AZ$11:AZ237),0))</f>
        <v>0</v>
      </c>
      <c r="BA238" s="104">
        <f>AX238+SUM(AZ$11:AZ238)</f>
        <v>25894736.146868117</v>
      </c>
      <c r="BB238" s="104">
        <f>IF($C238&lt;$C$7,0,-MIN(BA238:BA$367)-SUM(BB$11:BB237))</f>
        <v>0</v>
      </c>
      <c r="BC238" s="104">
        <f t="shared" si="41"/>
        <v>0</v>
      </c>
      <c r="BD238" s="33"/>
    </row>
    <row r="239" spans="2:56" x14ac:dyDescent="0.2">
      <c r="B239" s="19"/>
      <c r="C239" s="105">
        <f t="shared" si="42"/>
        <v>45748</v>
      </c>
      <c r="D239" s="97" t="str">
        <f t="shared" si="43"/>
        <v>p</v>
      </c>
      <c r="E239" s="98">
        <v>0</v>
      </c>
      <c r="F239" s="98">
        <v>0</v>
      </c>
      <c r="G239" s="98">
        <v>0</v>
      </c>
      <c r="H239" s="98">
        <v>0</v>
      </c>
      <c r="I239" s="100">
        <f t="shared" si="38"/>
        <v>0</v>
      </c>
      <c r="J239" s="101"/>
      <c r="K239" s="98">
        <v>0</v>
      </c>
      <c r="L239" s="98">
        <v>0</v>
      </c>
      <c r="M239" s="98">
        <v>0</v>
      </c>
      <c r="N239" s="98">
        <v>0</v>
      </c>
      <c r="O239" s="98">
        <v>0</v>
      </c>
      <c r="P239" s="98">
        <v>0</v>
      </c>
      <c r="Q239" s="98">
        <v>0</v>
      </c>
      <c r="R239" s="98">
        <v>0</v>
      </c>
      <c r="S239" s="100">
        <f t="shared" si="44"/>
        <v>0</v>
      </c>
      <c r="T239" s="102"/>
      <c r="U239" s="98">
        <v>0</v>
      </c>
      <c r="V239" s="98">
        <v>0</v>
      </c>
      <c r="W239" s="98">
        <v>0</v>
      </c>
      <c r="X239" s="98">
        <v>0</v>
      </c>
      <c r="Y239" s="98">
        <v>0</v>
      </c>
      <c r="Z239" s="98">
        <v>0</v>
      </c>
      <c r="AA239" s="98">
        <v>0</v>
      </c>
      <c r="AB239" s="98">
        <v>0</v>
      </c>
      <c r="AC239" s="98">
        <v>0</v>
      </c>
      <c r="AD239" s="98">
        <v>0</v>
      </c>
      <c r="AE239" s="100">
        <f t="shared" si="39"/>
        <v>0</v>
      </c>
      <c r="AF239" s="102"/>
      <c r="AG239" s="98">
        <v>0</v>
      </c>
      <c r="AH239" s="98">
        <v>0</v>
      </c>
      <c r="AI239" s="98">
        <v>0</v>
      </c>
      <c r="AJ239" s="98">
        <v>0</v>
      </c>
      <c r="AK239" s="100">
        <f t="shared" si="40"/>
        <v>0</v>
      </c>
      <c r="AL239" s="102"/>
      <c r="AM239" s="98">
        <v>0</v>
      </c>
      <c r="AN239" s="98">
        <v>0</v>
      </c>
      <c r="AO239" s="98">
        <v>0</v>
      </c>
      <c r="AP239" s="98">
        <v>0</v>
      </c>
      <c r="AQ239" s="98">
        <v>0</v>
      </c>
      <c r="AR239" s="98">
        <v>0</v>
      </c>
      <c r="AS239" s="98">
        <v>0</v>
      </c>
      <c r="AT239" s="98">
        <v>0</v>
      </c>
      <c r="AU239" s="100">
        <f t="shared" si="37"/>
        <v>0</v>
      </c>
      <c r="AV239" s="102"/>
      <c r="AW239" s="104">
        <f t="shared" si="45"/>
        <v>0</v>
      </c>
      <c r="AX239" s="104">
        <f t="shared" si="46"/>
        <v>19053824.600021284</v>
      </c>
      <c r="AY239" s="102"/>
      <c r="AZ239" s="104">
        <f>IF($C239&lt;$C$7,0,MAX(-AX239-SUM(AZ$11:AZ238),0))</f>
        <v>0</v>
      </c>
      <c r="BA239" s="104">
        <f>AX239+SUM(AZ$11:AZ239)</f>
        <v>25894736.146868117</v>
      </c>
      <c r="BB239" s="104">
        <f>IF($C239&lt;$C$7,0,-MIN(BA239:BA$367)-SUM(BB$11:BB238))</f>
        <v>0</v>
      </c>
      <c r="BC239" s="104">
        <f t="shared" si="41"/>
        <v>0</v>
      </c>
      <c r="BD239" s="33"/>
    </row>
    <row r="240" spans="2:56" x14ac:dyDescent="0.2">
      <c r="B240" s="19"/>
      <c r="C240" s="105">
        <f t="shared" si="42"/>
        <v>45778</v>
      </c>
      <c r="D240" s="97" t="str">
        <f t="shared" si="43"/>
        <v>p</v>
      </c>
      <c r="E240" s="98">
        <v>0</v>
      </c>
      <c r="F240" s="98">
        <v>0</v>
      </c>
      <c r="G240" s="98">
        <v>0</v>
      </c>
      <c r="H240" s="98">
        <v>0</v>
      </c>
      <c r="I240" s="100">
        <f t="shared" si="38"/>
        <v>0</v>
      </c>
      <c r="J240" s="101"/>
      <c r="K240" s="98">
        <v>0</v>
      </c>
      <c r="L240" s="98">
        <v>0</v>
      </c>
      <c r="M240" s="98">
        <v>0</v>
      </c>
      <c r="N240" s="98">
        <v>0</v>
      </c>
      <c r="O240" s="98">
        <v>0</v>
      </c>
      <c r="P240" s="98">
        <v>0</v>
      </c>
      <c r="Q240" s="98">
        <v>0</v>
      </c>
      <c r="R240" s="98">
        <v>0</v>
      </c>
      <c r="S240" s="100">
        <f t="shared" si="44"/>
        <v>0</v>
      </c>
      <c r="T240" s="102"/>
      <c r="U240" s="98">
        <v>0</v>
      </c>
      <c r="V240" s="98">
        <v>0</v>
      </c>
      <c r="W240" s="98">
        <v>0</v>
      </c>
      <c r="X240" s="98">
        <v>0</v>
      </c>
      <c r="Y240" s="98">
        <v>0</v>
      </c>
      <c r="Z240" s="98">
        <v>0</v>
      </c>
      <c r="AA240" s="98">
        <v>0</v>
      </c>
      <c r="AB240" s="98">
        <v>0</v>
      </c>
      <c r="AC240" s="98">
        <v>0</v>
      </c>
      <c r="AD240" s="98">
        <v>0</v>
      </c>
      <c r="AE240" s="100">
        <f t="shared" si="39"/>
        <v>0</v>
      </c>
      <c r="AF240" s="102"/>
      <c r="AG240" s="98">
        <v>0</v>
      </c>
      <c r="AH240" s="98">
        <v>0</v>
      </c>
      <c r="AI240" s="98">
        <v>0</v>
      </c>
      <c r="AJ240" s="98">
        <v>0</v>
      </c>
      <c r="AK240" s="100">
        <f t="shared" si="40"/>
        <v>0</v>
      </c>
      <c r="AL240" s="102"/>
      <c r="AM240" s="98">
        <v>0</v>
      </c>
      <c r="AN240" s="98">
        <v>0</v>
      </c>
      <c r="AO240" s="98">
        <v>0</v>
      </c>
      <c r="AP240" s="98">
        <v>0</v>
      </c>
      <c r="AQ240" s="98">
        <v>0</v>
      </c>
      <c r="AR240" s="98">
        <v>0</v>
      </c>
      <c r="AS240" s="98">
        <v>0</v>
      </c>
      <c r="AT240" s="98">
        <v>0</v>
      </c>
      <c r="AU240" s="100">
        <f t="shared" si="37"/>
        <v>0</v>
      </c>
      <c r="AV240" s="102"/>
      <c r="AW240" s="104">
        <f t="shared" si="45"/>
        <v>0</v>
      </c>
      <c r="AX240" s="104">
        <f t="shared" si="46"/>
        <v>19053824.600021284</v>
      </c>
      <c r="AY240" s="102"/>
      <c r="AZ240" s="104">
        <f>IF($C240&lt;$C$7,0,MAX(-AX240-SUM(AZ$11:AZ239),0))</f>
        <v>0</v>
      </c>
      <c r="BA240" s="104">
        <f>AX240+SUM(AZ$11:AZ240)</f>
        <v>25894736.146868117</v>
      </c>
      <c r="BB240" s="104">
        <f>IF($C240&lt;$C$7,0,-MIN(BA240:BA$367)-SUM(BB$11:BB239))</f>
        <v>0</v>
      </c>
      <c r="BC240" s="104">
        <f t="shared" si="41"/>
        <v>0</v>
      </c>
      <c r="BD240" s="33"/>
    </row>
    <row r="241" spans="2:56" x14ac:dyDescent="0.2">
      <c r="B241" s="19"/>
      <c r="C241" s="105">
        <f t="shared" si="42"/>
        <v>45809</v>
      </c>
      <c r="D241" s="97" t="str">
        <f t="shared" si="43"/>
        <v>p</v>
      </c>
      <c r="E241" s="98">
        <v>0</v>
      </c>
      <c r="F241" s="98">
        <v>0</v>
      </c>
      <c r="G241" s="98">
        <v>0</v>
      </c>
      <c r="H241" s="98">
        <v>0</v>
      </c>
      <c r="I241" s="100">
        <f t="shared" si="38"/>
        <v>0</v>
      </c>
      <c r="J241" s="101"/>
      <c r="K241" s="98">
        <v>0</v>
      </c>
      <c r="L241" s="98">
        <v>0</v>
      </c>
      <c r="M241" s="98">
        <v>0</v>
      </c>
      <c r="N241" s="98">
        <v>0</v>
      </c>
      <c r="O241" s="98">
        <v>0</v>
      </c>
      <c r="P241" s="98">
        <v>0</v>
      </c>
      <c r="Q241" s="98">
        <v>0</v>
      </c>
      <c r="R241" s="98">
        <v>0</v>
      </c>
      <c r="S241" s="100">
        <f t="shared" si="44"/>
        <v>0</v>
      </c>
      <c r="T241" s="102"/>
      <c r="U241" s="98">
        <v>0</v>
      </c>
      <c r="V241" s="98">
        <v>0</v>
      </c>
      <c r="W241" s="98">
        <v>0</v>
      </c>
      <c r="X241" s="98">
        <v>0</v>
      </c>
      <c r="Y241" s="98">
        <v>0</v>
      </c>
      <c r="Z241" s="98">
        <v>0</v>
      </c>
      <c r="AA241" s="98">
        <v>0</v>
      </c>
      <c r="AB241" s="98">
        <v>0</v>
      </c>
      <c r="AC241" s="98">
        <v>0</v>
      </c>
      <c r="AD241" s="98">
        <v>0</v>
      </c>
      <c r="AE241" s="100">
        <f t="shared" si="39"/>
        <v>0</v>
      </c>
      <c r="AF241" s="102"/>
      <c r="AG241" s="98">
        <v>0</v>
      </c>
      <c r="AH241" s="98">
        <v>0</v>
      </c>
      <c r="AI241" s="98">
        <v>0</v>
      </c>
      <c r="AJ241" s="98">
        <v>0</v>
      </c>
      <c r="AK241" s="100">
        <f t="shared" si="40"/>
        <v>0</v>
      </c>
      <c r="AL241" s="102"/>
      <c r="AM241" s="98">
        <v>0</v>
      </c>
      <c r="AN241" s="98">
        <v>0</v>
      </c>
      <c r="AO241" s="98">
        <v>0</v>
      </c>
      <c r="AP241" s="98">
        <v>0</v>
      </c>
      <c r="AQ241" s="98">
        <v>0</v>
      </c>
      <c r="AR241" s="98">
        <v>0</v>
      </c>
      <c r="AS241" s="98">
        <v>0</v>
      </c>
      <c r="AT241" s="98">
        <v>0</v>
      </c>
      <c r="AU241" s="100">
        <f t="shared" si="37"/>
        <v>0</v>
      </c>
      <c r="AV241" s="102"/>
      <c r="AW241" s="104">
        <f t="shared" si="45"/>
        <v>0</v>
      </c>
      <c r="AX241" s="104">
        <f t="shared" si="46"/>
        <v>19053824.600021284</v>
      </c>
      <c r="AY241" s="102"/>
      <c r="AZ241" s="104">
        <f>IF($C241&lt;$C$7,0,MAX(-AX241-SUM(AZ$11:AZ240),0))</f>
        <v>0</v>
      </c>
      <c r="BA241" s="104">
        <f>AX241+SUM(AZ$11:AZ241)</f>
        <v>25894736.146868117</v>
      </c>
      <c r="BB241" s="104">
        <f>IF($C241&lt;$C$7,0,-MIN(BA241:BA$367)-SUM(BB$11:BB240))</f>
        <v>0</v>
      </c>
      <c r="BC241" s="104">
        <f t="shared" si="41"/>
        <v>0</v>
      </c>
      <c r="BD241" s="33"/>
    </row>
    <row r="242" spans="2:56" x14ac:dyDescent="0.2">
      <c r="B242" s="19"/>
      <c r="C242" s="105">
        <f t="shared" si="42"/>
        <v>45839</v>
      </c>
      <c r="D242" s="97" t="str">
        <f t="shared" si="43"/>
        <v>p</v>
      </c>
      <c r="E242" s="98">
        <v>0</v>
      </c>
      <c r="F242" s="98">
        <v>0</v>
      </c>
      <c r="G242" s="98">
        <v>0</v>
      </c>
      <c r="H242" s="98">
        <v>0</v>
      </c>
      <c r="I242" s="100">
        <f t="shared" si="38"/>
        <v>0</v>
      </c>
      <c r="J242" s="101"/>
      <c r="K242" s="98">
        <v>0</v>
      </c>
      <c r="L242" s="98">
        <v>0</v>
      </c>
      <c r="M242" s="98">
        <v>0</v>
      </c>
      <c r="N242" s="98">
        <v>0</v>
      </c>
      <c r="O242" s="98">
        <v>0</v>
      </c>
      <c r="P242" s="98">
        <v>0</v>
      </c>
      <c r="Q242" s="98">
        <v>0</v>
      </c>
      <c r="R242" s="98">
        <v>0</v>
      </c>
      <c r="S242" s="100">
        <f t="shared" si="44"/>
        <v>0</v>
      </c>
      <c r="T242" s="102"/>
      <c r="U242" s="98">
        <v>0</v>
      </c>
      <c r="V242" s="98">
        <v>0</v>
      </c>
      <c r="W242" s="98">
        <v>0</v>
      </c>
      <c r="X242" s="98">
        <v>0</v>
      </c>
      <c r="Y242" s="98">
        <v>0</v>
      </c>
      <c r="Z242" s="98">
        <v>0</v>
      </c>
      <c r="AA242" s="98">
        <v>0</v>
      </c>
      <c r="AB242" s="98">
        <v>0</v>
      </c>
      <c r="AC242" s="98">
        <v>0</v>
      </c>
      <c r="AD242" s="98">
        <v>0</v>
      </c>
      <c r="AE242" s="100">
        <f t="shared" si="39"/>
        <v>0</v>
      </c>
      <c r="AF242" s="102"/>
      <c r="AG242" s="98">
        <v>0</v>
      </c>
      <c r="AH242" s="98">
        <v>0</v>
      </c>
      <c r="AI242" s="98">
        <v>0</v>
      </c>
      <c r="AJ242" s="98">
        <v>0</v>
      </c>
      <c r="AK242" s="100">
        <f t="shared" si="40"/>
        <v>0</v>
      </c>
      <c r="AL242" s="102"/>
      <c r="AM242" s="98">
        <v>0</v>
      </c>
      <c r="AN242" s="98">
        <v>0</v>
      </c>
      <c r="AO242" s="98">
        <v>0</v>
      </c>
      <c r="AP242" s="98">
        <v>0</v>
      </c>
      <c r="AQ242" s="98">
        <v>0</v>
      </c>
      <c r="AR242" s="98">
        <v>0</v>
      </c>
      <c r="AS242" s="98">
        <v>0</v>
      </c>
      <c r="AT242" s="98">
        <v>0</v>
      </c>
      <c r="AU242" s="100">
        <f t="shared" si="37"/>
        <v>0</v>
      </c>
      <c r="AV242" s="102"/>
      <c r="AW242" s="104">
        <f t="shared" si="45"/>
        <v>0</v>
      </c>
      <c r="AX242" s="104">
        <f t="shared" si="46"/>
        <v>19053824.600021284</v>
      </c>
      <c r="AY242" s="102"/>
      <c r="AZ242" s="104">
        <f>IF($C242&lt;$C$7,0,MAX(-AX242-SUM(AZ$11:AZ241),0))</f>
        <v>0</v>
      </c>
      <c r="BA242" s="104">
        <f>AX242+SUM(AZ$11:AZ242)</f>
        <v>25894736.146868117</v>
      </c>
      <c r="BB242" s="104">
        <f>IF($C242&lt;$C$7,0,-MIN(BA242:BA$367)-SUM(BB$11:BB241))</f>
        <v>0</v>
      </c>
      <c r="BC242" s="104">
        <f t="shared" si="41"/>
        <v>0</v>
      </c>
      <c r="BD242" s="33"/>
    </row>
    <row r="243" spans="2:56" x14ac:dyDescent="0.2">
      <c r="B243" s="19"/>
      <c r="C243" s="105">
        <f t="shared" si="42"/>
        <v>45870</v>
      </c>
      <c r="D243" s="97" t="str">
        <f t="shared" si="43"/>
        <v>p</v>
      </c>
      <c r="E243" s="98">
        <v>0</v>
      </c>
      <c r="F243" s="98">
        <v>0</v>
      </c>
      <c r="G243" s="98">
        <v>0</v>
      </c>
      <c r="H243" s="98">
        <v>0</v>
      </c>
      <c r="I243" s="100">
        <f t="shared" si="38"/>
        <v>0</v>
      </c>
      <c r="J243" s="101"/>
      <c r="K243" s="98">
        <v>0</v>
      </c>
      <c r="L243" s="98">
        <v>0</v>
      </c>
      <c r="M243" s="98">
        <v>0</v>
      </c>
      <c r="N243" s="98">
        <v>0</v>
      </c>
      <c r="O243" s="98">
        <v>0</v>
      </c>
      <c r="P243" s="98">
        <v>0</v>
      </c>
      <c r="Q243" s="98">
        <v>0</v>
      </c>
      <c r="R243" s="98">
        <v>0</v>
      </c>
      <c r="S243" s="100">
        <f t="shared" si="44"/>
        <v>0</v>
      </c>
      <c r="T243" s="102"/>
      <c r="U243" s="98">
        <v>0</v>
      </c>
      <c r="V243" s="98">
        <v>0</v>
      </c>
      <c r="W243" s="98">
        <v>0</v>
      </c>
      <c r="X243" s="98">
        <v>0</v>
      </c>
      <c r="Y243" s="98">
        <v>0</v>
      </c>
      <c r="Z243" s="98">
        <v>0</v>
      </c>
      <c r="AA243" s="98">
        <v>0</v>
      </c>
      <c r="AB243" s="98">
        <v>0</v>
      </c>
      <c r="AC243" s="98">
        <v>0</v>
      </c>
      <c r="AD243" s="98">
        <v>0</v>
      </c>
      <c r="AE243" s="100">
        <f t="shared" si="39"/>
        <v>0</v>
      </c>
      <c r="AF243" s="102"/>
      <c r="AG243" s="98">
        <v>0</v>
      </c>
      <c r="AH243" s="98">
        <v>0</v>
      </c>
      <c r="AI243" s="98">
        <v>0</v>
      </c>
      <c r="AJ243" s="98">
        <v>0</v>
      </c>
      <c r="AK243" s="100">
        <f t="shared" si="40"/>
        <v>0</v>
      </c>
      <c r="AL243" s="102"/>
      <c r="AM243" s="98">
        <v>0</v>
      </c>
      <c r="AN243" s="98">
        <v>0</v>
      </c>
      <c r="AO243" s="98">
        <v>0</v>
      </c>
      <c r="AP243" s="98">
        <v>0</v>
      </c>
      <c r="AQ243" s="98">
        <v>0</v>
      </c>
      <c r="AR243" s="98">
        <v>0</v>
      </c>
      <c r="AS243" s="98">
        <v>0</v>
      </c>
      <c r="AT243" s="98">
        <v>0</v>
      </c>
      <c r="AU243" s="100">
        <f t="shared" si="37"/>
        <v>0</v>
      </c>
      <c r="AV243" s="102"/>
      <c r="AW243" s="104">
        <f t="shared" si="45"/>
        <v>0</v>
      </c>
      <c r="AX243" s="104">
        <f t="shared" si="46"/>
        <v>19053824.600021284</v>
      </c>
      <c r="AY243" s="102"/>
      <c r="AZ243" s="104">
        <f>IF($C243&lt;$C$7,0,MAX(-AX243-SUM(AZ$11:AZ242),0))</f>
        <v>0</v>
      </c>
      <c r="BA243" s="104">
        <f>AX243+SUM(AZ$11:AZ243)</f>
        <v>25894736.146868117</v>
      </c>
      <c r="BB243" s="104">
        <f>IF($C243&lt;$C$7,0,-MIN(BA243:BA$367)-SUM(BB$11:BB242))</f>
        <v>0</v>
      </c>
      <c r="BC243" s="104">
        <f t="shared" si="41"/>
        <v>0</v>
      </c>
      <c r="BD243" s="33"/>
    </row>
    <row r="244" spans="2:56" x14ac:dyDescent="0.2">
      <c r="B244" s="19"/>
      <c r="C244" s="105">
        <f t="shared" si="42"/>
        <v>45901</v>
      </c>
      <c r="D244" s="97" t="str">
        <f t="shared" si="43"/>
        <v>p</v>
      </c>
      <c r="E244" s="98">
        <v>0</v>
      </c>
      <c r="F244" s="98">
        <v>0</v>
      </c>
      <c r="G244" s="98">
        <v>0</v>
      </c>
      <c r="H244" s="98">
        <v>0</v>
      </c>
      <c r="I244" s="100">
        <f t="shared" si="38"/>
        <v>0</v>
      </c>
      <c r="J244" s="101"/>
      <c r="K244" s="98">
        <v>0</v>
      </c>
      <c r="L244" s="98">
        <v>0</v>
      </c>
      <c r="M244" s="98">
        <v>0</v>
      </c>
      <c r="N244" s="98">
        <v>0</v>
      </c>
      <c r="O244" s="98">
        <v>0</v>
      </c>
      <c r="P244" s="98">
        <v>0</v>
      </c>
      <c r="Q244" s="98">
        <v>0</v>
      </c>
      <c r="R244" s="98">
        <v>0</v>
      </c>
      <c r="S244" s="100">
        <f t="shared" si="44"/>
        <v>0</v>
      </c>
      <c r="T244" s="102"/>
      <c r="U244" s="98">
        <v>0</v>
      </c>
      <c r="V244" s="98">
        <v>0</v>
      </c>
      <c r="W244" s="98">
        <v>0</v>
      </c>
      <c r="X244" s="98">
        <v>0</v>
      </c>
      <c r="Y244" s="98">
        <v>0</v>
      </c>
      <c r="Z244" s="98">
        <v>0</v>
      </c>
      <c r="AA244" s="98">
        <v>0</v>
      </c>
      <c r="AB244" s="98">
        <v>0</v>
      </c>
      <c r="AC244" s="98">
        <v>0</v>
      </c>
      <c r="AD244" s="98">
        <v>0</v>
      </c>
      <c r="AE244" s="100">
        <f t="shared" si="39"/>
        <v>0</v>
      </c>
      <c r="AF244" s="102"/>
      <c r="AG244" s="98">
        <v>0</v>
      </c>
      <c r="AH244" s="98">
        <v>0</v>
      </c>
      <c r="AI244" s="98">
        <v>0</v>
      </c>
      <c r="AJ244" s="98">
        <v>0</v>
      </c>
      <c r="AK244" s="100">
        <f t="shared" si="40"/>
        <v>0</v>
      </c>
      <c r="AL244" s="102"/>
      <c r="AM244" s="98">
        <v>0</v>
      </c>
      <c r="AN244" s="98">
        <v>0</v>
      </c>
      <c r="AO244" s="98">
        <v>0</v>
      </c>
      <c r="AP244" s="98">
        <v>0</v>
      </c>
      <c r="AQ244" s="98">
        <v>0</v>
      </c>
      <c r="AR244" s="98">
        <v>0</v>
      </c>
      <c r="AS244" s="98">
        <v>0</v>
      </c>
      <c r="AT244" s="98">
        <v>0</v>
      </c>
      <c r="AU244" s="100">
        <f t="shared" si="37"/>
        <v>0</v>
      </c>
      <c r="AV244" s="102"/>
      <c r="AW244" s="104">
        <f t="shared" si="45"/>
        <v>0</v>
      </c>
      <c r="AX244" s="104">
        <f t="shared" si="46"/>
        <v>19053824.600021284</v>
      </c>
      <c r="AY244" s="102"/>
      <c r="AZ244" s="104">
        <f>IF($C244&lt;$C$7,0,MAX(-AX244-SUM(AZ$11:AZ243),0))</f>
        <v>0</v>
      </c>
      <c r="BA244" s="104">
        <f>AX244+SUM(AZ$11:AZ244)</f>
        <v>25894736.146868117</v>
      </c>
      <c r="BB244" s="104">
        <f>IF($C244&lt;$C$7,0,-MIN(BA244:BA$367)-SUM(BB$11:BB243))</f>
        <v>0</v>
      </c>
      <c r="BC244" s="104">
        <f t="shared" si="41"/>
        <v>0</v>
      </c>
      <c r="BD244" s="33"/>
    </row>
    <row r="245" spans="2:56" x14ac:dyDescent="0.2">
      <c r="B245" s="19"/>
      <c r="C245" s="105">
        <f t="shared" si="42"/>
        <v>45931</v>
      </c>
      <c r="D245" s="97" t="str">
        <f t="shared" si="43"/>
        <v>p</v>
      </c>
      <c r="E245" s="98">
        <v>0</v>
      </c>
      <c r="F245" s="98">
        <v>0</v>
      </c>
      <c r="G245" s="98">
        <v>0</v>
      </c>
      <c r="H245" s="98">
        <v>0</v>
      </c>
      <c r="I245" s="100">
        <f t="shared" si="38"/>
        <v>0</v>
      </c>
      <c r="J245" s="101"/>
      <c r="K245" s="98">
        <v>0</v>
      </c>
      <c r="L245" s="98">
        <v>0</v>
      </c>
      <c r="M245" s="98">
        <v>0</v>
      </c>
      <c r="N245" s="98">
        <v>0</v>
      </c>
      <c r="O245" s="98">
        <v>0</v>
      </c>
      <c r="P245" s="98">
        <v>0</v>
      </c>
      <c r="Q245" s="98">
        <v>0</v>
      </c>
      <c r="R245" s="98">
        <v>0</v>
      </c>
      <c r="S245" s="100">
        <f t="shared" si="44"/>
        <v>0</v>
      </c>
      <c r="T245" s="102"/>
      <c r="U245" s="98">
        <v>0</v>
      </c>
      <c r="V245" s="98">
        <v>0</v>
      </c>
      <c r="W245" s="98">
        <v>0</v>
      </c>
      <c r="X245" s="98">
        <v>0</v>
      </c>
      <c r="Y245" s="98">
        <v>0</v>
      </c>
      <c r="Z245" s="98">
        <v>0</v>
      </c>
      <c r="AA245" s="98">
        <v>0</v>
      </c>
      <c r="AB245" s="98">
        <v>0</v>
      </c>
      <c r="AC245" s="98">
        <v>0</v>
      </c>
      <c r="AD245" s="98">
        <v>0</v>
      </c>
      <c r="AE245" s="100">
        <f t="shared" si="39"/>
        <v>0</v>
      </c>
      <c r="AF245" s="102"/>
      <c r="AG245" s="98">
        <v>0</v>
      </c>
      <c r="AH245" s="98">
        <v>0</v>
      </c>
      <c r="AI245" s="98">
        <v>0</v>
      </c>
      <c r="AJ245" s="98">
        <v>0</v>
      </c>
      <c r="AK245" s="100">
        <f t="shared" si="40"/>
        <v>0</v>
      </c>
      <c r="AL245" s="102"/>
      <c r="AM245" s="98">
        <v>0</v>
      </c>
      <c r="AN245" s="98">
        <v>0</v>
      </c>
      <c r="AO245" s="98">
        <v>0</v>
      </c>
      <c r="AP245" s="98">
        <v>0</v>
      </c>
      <c r="AQ245" s="98">
        <v>0</v>
      </c>
      <c r="AR245" s="98">
        <v>0</v>
      </c>
      <c r="AS245" s="98">
        <v>0</v>
      </c>
      <c r="AT245" s="98">
        <v>0</v>
      </c>
      <c r="AU245" s="100">
        <f t="shared" si="37"/>
        <v>0</v>
      </c>
      <c r="AV245" s="102"/>
      <c r="AW245" s="104">
        <f t="shared" si="45"/>
        <v>0</v>
      </c>
      <c r="AX245" s="104">
        <f t="shared" si="46"/>
        <v>19053824.600021284</v>
      </c>
      <c r="AY245" s="102"/>
      <c r="AZ245" s="104">
        <f>IF($C245&lt;$C$7,0,MAX(-AX245-SUM(AZ$11:AZ244),0))</f>
        <v>0</v>
      </c>
      <c r="BA245" s="104">
        <f>AX245+SUM(AZ$11:AZ245)</f>
        <v>25894736.146868117</v>
      </c>
      <c r="BB245" s="104">
        <f>IF($C245&lt;$C$7,0,-MIN(BA245:BA$367)-SUM(BB$11:BB244))</f>
        <v>0</v>
      </c>
      <c r="BC245" s="104">
        <f t="shared" si="41"/>
        <v>0</v>
      </c>
      <c r="BD245" s="33"/>
    </row>
    <row r="246" spans="2:56" x14ac:dyDescent="0.2">
      <c r="B246" s="19"/>
      <c r="C246" s="105">
        <f t="shared" si="42"/>
        <v>45962</v>
      </c>
      <c r="D246" s="97" t="str">
        <f t="shared" si="43"/>
        <v>p</v>
      </c>
      <c r="E246" s="98">
        <v>0</v>
      </c>
      <c r="F246" s="98">
        <v>0</v>
      </c>
      <c r="G246" s="98">
        <v>0</v>
      </c>
      <c r="H246" s="98">
        <v>0</v>
      </c>
      <c r="I246" s="100">
        <f t="shared" si="38"/>
        <v>0</v>
      </c>
      <c r="J246" s="101"/>
      <c r="K246" s="98">
        <v>0</v>
      </c>
      <c r="L246" s="98">
        <v>0</v>
      </c>
      <c r="M246" s="98">
        <v>0</v>
      </c>
      <c r="N246" s="98">
        <v>0</v>
      </c>
      <c r="O246" s="98">
        <v>0</v>
      </c>
      <c r="P246" s="98">
        <v>0</v>
      </c>
      <c r="Q246" s="98">
        <v>0</v>
      </c>
      <c r="R246" s="98">
        <v>0</v>
      </c>
      <c r="S246" s="100">
        <f t="shared" si="44"/>
        <v>0</v>
      </c>
      <c r="T246" s="102"/>
      <c r="U246" s="98">
        <v>0</v>
      </c>
      <c r="V246" s="98">
        <v>0</v>
      </c>
      <c r="W246" s="98">
        <v>0</v>
      </c>
      <c r="X246" s="98">
        <v>0</v>
      </c>
      <c r="Y246" s="98">
        <v>0</v>
      </c>
      <c r="Z246" s="98">
        <v>0</v>
      </c>
      <c r="AA246" s="98">
        <v>0</v>
      </c>
      <c r="AB246" s="98">
        <v>0</v>
      </c>
      <c r="AC246" s="98">
        <v>0</v>
      </c>
      <c r="AD246" s="98">
        <v>0</v>
      </c>
      <c r="AE246" s="100">
        <f t="shared" si="39"/>
        <v>0</v>
      </c>
      <c r="AF246" s="102"/>
      <c r="AG246" s="98">
        <v>0</v>
      </c>
      <c r="AH246" s="98">
        <v>0</v>
      </c>
      <c r="AI246" s="98">
        <v>0</v>
      </c>
      <c r="AJ246" s="98">
        <v>0</v>
      </c>
      <c r="AK246" s="100">
        <f t="shared" si="40"/>
        <v>0</v>
      </c>
      <c r="AL246" s="102"/>
      <c r="AM246" s="98">
        <v>0</v>
      </c>
      <c r="AN246" s="98">
        <v>0</v>
      </c>
      <c r="AO246" s="98">
        <v>0</v>
      </c>
      <c r="AP246" s="98">
        <v>0</v>
      </c>
      <c r="AQ246" s="98">
        <v>0</v>
      </c>
      <c r="AR246" s="98">
        <v>0</v>
      </c>
      <c r="AS246" s="98">
        <v>0</v>
      </c>
      <c r="AT246" s="98">
        <v>0</v>
      </c>
      <c r="AU246" s="100">
        <f t="shared" si="37"/>
        <v>0</v>
      </c>
      <c r="AV246" s="102"/>
      <c r="AW246" s="104">
        <f t="shared" si="45"/>
        <v>0</v>
      </c>
      <c r="AX246" s="104">
        <f t="shared" si="46"/>
        <v>19053824.600021284</v>
      </c>
      <c r="AY246" s="102"/>
      <c r="AZ246" s="104">
        <f>IF($C246&lt;$C$7,0,MAX(-AX246-SUM(AZ$11:AZ245),0))</f>
        <v>0</v>
      </c>
      <c r="BA246" s="104">
        <f>AX246+SUM(AZ$11:AZ246)</f>
        <v>25894736.146868117</v>
      </c>
      <c r="BB246" s="104">
        <f>IF($C246&lt;$C$7,0,-MIN(BA246:BA$367)-SUM(BB$11:BB245))</f>
        <v>0</v>
      </c>
      <c r="BC246" s="104">
        <f t="shared" si="41"/>
        <v>0</v>
      </c>
      <c r="BD246" s="33"/>
    </row>
    <row r="247" spans="2:56" x14ac:dyDescent="0.2">
      <c r="B247" s="19"/>
      <c r="C247" s="105">
        <f t="shared" si="42"/>
        <v>45992</v>
      </c>
      <c r="D247" s="97" t="str">
        <f t="shared" si="43"/>
        <v>p</v>
      </c>
      <c r="E247" s="98">
        <v>0</v>
      </c>
      <c r="F247" s="98">
        <v>0</v>
      </c>
      <c r="G247" s="98">
        <v>0</v>
      </c>
      <c r="H247" s="98">
        <v>0</v>
      </c>
      <c r="I247" s="100">
        <f t="shared" si="38"/>
        <v>0</v>
      </c>
      <c r="J247" s="101"/>
      <c r="K247" s="98">
        <v>0</v>
      </c>
      <c r="L247" s="98">
        <v>0</v>
      </c>
      <c r="M247" s="98">
        <v>0</v>
      </c>
      <c r="N247" s="98">
        <v>0</v>
      </c>
      <c r="O247" s="98">
        <v>0</v>
      </c>
      <c r="P247" s="98">
        <v>0</v>
      </c>
      <c r="Q247" s="98">
        <v>0</v>
      </c>
      <c r="R247" s="98">
        <v>0</v>
      </c>
      <c r="S247" s="100">
        <f t="shared" si="44"/>
        <v>0</v>
      </c>
      <c r="T247" s="102"/>
      <c r="U247" s="98">
        <v>0</v>
      </c>
      <c r="V247" s="98">
        <v>0</v>
      </c>
      <c r="W247" s="98">
        <v>0</v>
      </c>
      <c r="X247" s="98">
        <v>0</v>
      </c>
      <c r="Y247" s="98">
        <v>0</v>
      </c>
      <c r="Z247" s="98">
        <v>0</v>
      </c>
      <c r="AA247" s="98">
        <v>0</v>
      </c>
      <c r="AB247" s="98">
        <v>0</v>
      </c>
      <c r="AC247" s="98">
        <v>0</v>
      </c>
      <c r="AD247" s="98">
        <v>0</v>
      </c>
      <c r="AE247" s="100">
        <f t="shared" si="39"/>
        <v>0</v>
      </c>
      <c r="AF247" s="102"/>
      <c r="AG247" s="98">
        <v>0</v>
      </c>
      <c r="AH247" s="98">
        <v>0</v>
      </c>
      <c r="AI247" s="98">
        <v>0</v>
      </c>
      <c r="AJ247" s="98">
        <v>0</v>
      </c>
      <c r="AK247" s="100">
        <f t="shared" si="40"/>
        <v>0</v>
      </c>
      <c r="AL247" s="102"/>
      <c r="AM247" s="98">
        <v>0</v>
      </c>
      <c r="AN247" s="98">
        <v>0</v>
      </c>
      <c r="AO247" s="98">
        <v>0</v>
      </c>
      <c r="AP247" s="98">
        <v>0</v>
      </c>
      <c r="AQ247" s="98">
        <v>0</v>
      </c>
      <c r="AR247" s="98">
        <v>0</v>
      </c>
      <c r="AS247" s="98">
        <v>0</v>
      </c>
      <c r="AT247" s="98">
        <v>0</v>
      </c>
      <c r="AU247" s="100">
        <f t="shared" si="37"/>
        <v>0</v>
      </c>
      <c r="AV247" s="102"/>
      <c r="AW247" s="104">
        <f t="shared" si="45"/>
        <v>0</v>
      </c>
      <c r="AX247" s="104">
        <f t="shared" si="46"/>
        <v>19053824.600021284</v>
      </c>
      <c r="AY247" s="102"/>
      <c r="AZ247" s="104">
        <f>IF($C247&lt;$C$7,0,MAX(-AX247-SUM(AZ$11:AZ246),0))</f>
        <v>0</v>
      </c>
      <c r="BA247" s="104">
        <f>AX247+SUM(AZ$11:AZ247)</f>
        <v>25894736.146868117</v>
      </c>
      <c r="BB247" s="104">
        <f>IF($C247&lt;$C$7,0,-MIN(BA247:BA$367)-SUM(BB$11:BB246))</f>
        <v>0</v>
      </c>
      <c r="BC247" s="104">
        <f t="shared" si="41"/>
        <v>0</v>
      </c>
      <c r="BD247" s="33"/>
    </row>
    <row r="248" spans="2:56" x14ac:dyDescent="0.2">
      <c r="B248" s="19"/>
      <c r="C248" s="105">
        <f t="shared" si="42"/>
        <v>46023</v>
      </c>
      <c r="D248" s="97" t="str">
        <f t="shared" si="43"/>
        <v>p</v>
      </c>
      <c r="E248" s="98">
        <v>0</v>
      </c>
      <c r="F248" s="98">
        <v>0</v>
      </c>
      <c r="G248" s="98">
        <v>0</v>
      </c>
      <c r="H248" s="98">
        <v>0</v>
      </c>
      <c r="I248" s="100">
        <f t="shared" si="38"/>
        <v>0</v>
      </c>
      <c r="J248" s="101"/>
      <c r="K248" s="98">
        <v>0</v>
      </c>
      <c r="L248" s="98">
        <v>0</v>
      </c>
      <c r="M248" s="98">
        <v>0</v>
      </c>
      <c r="N248" s="98">
        <v>0</v>
      </c>
      <c r="O248" s="98">
        <v>0</v>
      </c>
      <c r="P248" s="98">
        <v>0</v>
      </c>
      <c r="Q248" s="98">
        <v>0</v>
      </c>
      <c r="R248" s="98">
        <v>0</v>
      </c>
      <c r="S248" s="100">
        <f t="shared" si="44"/>
        <v>0</v>
      </c>
      <c r="T248" s="102"/>
      <c r="U248" s="98">
        <v>0</v>
      </c>
      <c r="V248" s="98">
        <v>0</v>
      </c>
      <c r="W248" s="98">
        <v>0</v>
      </c>
      <c r="X248" s="98">
        <v>0</v>
      </c>
      <c r="Y248" s="98">
        <v>0</v>
      </c>
      <c r="Z248" s="98">
        <v>0</v>
      </c>
      <c r="AA248" s="98">
        <v>0</v>
      </c>
      <c r="AB248" s="98">
        <v>0</v>
      </c>
      <c r="AC248" s="98">
        <v>0</v>
      </c>
      <c r="AD248" s="98">
        <v>0</v>
      </c>
      <c r="AE248" s="100">
        <f t="shared" si="39"/>
        <v>0</v>
      </c>
      <c r="AF248" s="102"/>
      <c r="AG248" s="98">
        <v>0</v>
      </c>
      <c r="AH248" s="98">
        <v>0</v>
      </c>
      <c r="AI248" s="98">
        <v>0</v>
      </c>
      <c r="AJ248" s="98">
        <v>0</v>
      </c>
      <c r="AK248" s="100">
        <f t="shared" si="40"/>
        <v>0</v>
      </c>
      <c r="AL248" s="102"/>
      <c r="AM248" s="98">
        <v>0</v>
      </c>
      <c r="AN248" s="98">
        <v>0</v>
      </c>
      <c r="AO248" s="98">
        <v>0</v>
      </c>
      <c r="AP248" s="98">
        <v>0</v>
      </c>
      <c r="AQ248" s="98">
        <v>0</v>
      </c>
      <c r="AR248" s="98">
        <v>0</v>
      </c>
      <c r="AS248" s="98">
        <v>0</v>
      </c>
      <c r="AT248" s="98">
        <v>0</v>
      </c>
      <c r="AU248" s="100">
        <f t="shared" si="37"/>
        <v>0</v>
      </c>
      <c r="AV248" s="102"/>
      <c r="AW248" s="104">
        <f t="shared" si="45"/>
        <v>0</v>
      </c>
      <c r="AX248" s="104">
        <f t="shared" si="46"/>
        <v>19053824.600021284</v>
      </c>
      <c r="AY248" s="102"/>
      <c r="AZ248" s="104">
        <f>IF($C248&lt;$C$7,0,MAX(-AX248-SUM(AZ$11:AZ247),0))</f>
        <v>0</v>
      </c>
      <c r="BA248" s="104">
        <f>AX248+SUM(AZ$11:AZ248)</f>
        <v>25894736.146868117</v>
      </c>
      <c r="BB248" s="104">
        <f>IF($C248&lt;$C$7,0,-MIN(BA248:BA$367)-SUM(BB$11:BB247))</f>
        <v>0</v>
      </c>
      <c r="BC248" s="104">
        <f t="shared" si="41"/>
        <v>0</v>
      </c>
      <c r="BD248" s="33"/>
    </row>
    <row r="249" spans="2:56" x14ac:dyDescent="0.2">
      <c r="B249" s="19"/>
      <c r="C249" s="105">
        <f t="shared" si="42"/>
        <v>46054</v>
      </c>
      <c r="D249" s="97" t="str">
        <f t="shared" si="43"/>
        <v>p</v>
      </c>
      <c r="E249" s="98">
        <v>0</v>
      </c>
      <c r="F249" s="98">
        <v>0</v>
      </c>
      <c r="G249" s="98">
        <v>0</v>
      </c>
      <c r="H249" s="98">
        <v>0</v>
      </c>
      <c r="I249" s="100">
        <f t="shared" si="38"/>
        <v>0</v>
      </c>
      <c r="J249" s="101"/>
      <c r="K249" s="98">
        <v>0</v>
      </c>
      <c r="L249" s="98">
        <v>0</v>
      </c>
      <c r="M249" s="98">
        <v>0</v>
      </c>
      <c r="N249" s="98">
        <v>0</v>
      </c>
      <c r="O249" s="98">
        <v>0</v>
      </c>
      <c r="P249" s="98">
        <v>0</v>
      </c>
      <c r="Q249" s="98">
        <v>0</v>
      </c>
      <c r="R249" s="98">
        <v>0</v>
      </c>
      <c r="S249" s="100">
        <f t="shared" si="44"/>
        <v>0</v>
      </c>
      <c r="T249" s="102"/>
      <c r="U249" s="98">
        <v>0</v>
      </c>
      <c r="V249" s="98">
        <v>0</v>
      </c>
      <c r="W249" s="98">
        <v>0</v>
      </c>
      <c r="X249" s="98">
        <v>0</v>
      </c>
      <c r="Y249" s="98">
        <v>0</v>
      </c>
      <c r="Z249" s="98">
        <v>0</v>
      </c>
      <c r="AA249" s="98">
        <v>0</v>
      </c>
      <c r="AB249" s="98">
        <v>0</v>
      </c>
      <c r="AC249" s="98">
        <v>0</v>
      </c>
      <c r="AD249" s="98">
        <v>0</v>
      </c>
      <c r="AE249" s="100">
        <f t="shared" si="39"/>
        <v>0</v>
      </c>
      <c r="AF249" s="102"/>
      <c r="AG249" s="98">
        <v>0</v>
      </c>
      <c r="AH249" s="98">
        <v>0</v>
      </c>
      <c r="AI249" s="98">
        <v>0</v>
      </c>
      <c r="AJ249" s="98">
        <v>0</v>
      </c>
      <c r="AK249" s="100">
        <f t="shared" si="40"/>
        <v>0</v>
      </c>
      <c r="AL249" s="102"/>
      <c r="AM249" s="98">
        <v>0</v>
      </c>
      <c r="AN249" s="98">
        <v>0</v>
      </c>
      <c r="AO249" s="98">
        <v>0</v>
      </c>
      <c r="AP249" s="98">
        <v>0</v>
      </c>
      <c r="AQ249" s="98">
        <v>0</v>
      </c>
      <c r="AR249" s="98">
        <v>0</v>
      </c>
      <c r="AS249" s="98">
        <v>0</v>
      </c>
      <c r="AT249" s="98">
        <v>0</v>
      </c>
      <c r="AU249" s="100">
        <f t="shared" si="37"/>
        <v>0</v>
      </c>
      <c r="AV249" s="102"/>
      <c r="AW249" s="104">
        <f t="shared" si="45"/>
        <v>0</v>
      </c>
      <c r="AX249" s="104">
        <f t="shared" si="46"/>
        <v>19053824.600021284</v>
      </c>
      <c r="AY249" s="102"/>
      <c r="AZ249" s="104">
        <f>IF($C249&lt;$C$7,0,MAX(-AX249-SUM(AZ$11:AZ248),0))</f>
        <v>0</v>
      </c>
      <c r="BA249" s="104">
        <f>AX249+SUM(AZ$11:AZ249)</f>
        <v>25894736.146868117</v>
      </c>
      <c r="BB249" s="104">
        <f>IF($C249&lt;$C$7,0,-MIN(BA249:BA$367)-SUM(BB$11:BB248))</f>
        <v>0</v>
      </c>
      <c r="BC249" s="104">
        <f t="shared" si="41"/>
        <v>0</v>
      </c>
      <c r="BD249" s="33"/>
    </row>
    <row r="250" spans="2:56" x14ac:dyDescent="0.2">
      <c r="B250" s="19"/>
      <c r="C250" s="105">
        <f t="shared" si="42"/>
        <v>46082</v>
      </c>
      <c r="D250" s="97" t="str">
        <f t="shared" si="43"/>
        <v>p</v>
      </c>
      <c r="E250" s="98">
        <v>0</v>
      </c>
      <c r="F250" s="98">
        <v>0</v>
      </c>
      <c r="G250" s="98">
        <v>0</v>
      </c>
      <c r="H250" s="98">
        <v>0</v>
      </c>
      <c r="I250" s="100">
        <f t="shared" si="38"/>
        <v>0</v>
      </c>
      <c r="J250" s="101"/>
      <c r="K250" s="98">
        <v>0</v>
      </c>
      <c r="L250" s="98">
        <v>0</v>
      </c>
      <c r="M250" s="98">
        <v>0</v>
      </c>
      <c r="N250" s="98">
        <v>0</v>
      </c>
      <c r="O250" s="98">
        <v>0</v>
      </c>
      <c r="P250" s="98">
        <v>0</v>
      </c>
      <c r="Q250" s="98">
        <v>0</v>
      </c>
      <c r="R250" s="98">
        <v>0</v>
      </c>
      <c r="S250" s="100">
        <f t="shared" si="44"/>
        <v>0</v>
      </c>
      <c r="T250" s="102"/>
      <c r="U250" s="98">
        <v>0</v>
      </c>
      <c r="V250" s="98">
        <v>0</v>
      </c>
      <c r="W250" s="98">
        <v>0</v>
      </c>
      <c r="X250" s="98">
        <v>0</v>
      </c>
      <c r="Y250" s="98">
        <v>0</v>
      </c>
      <c r="Z250" s="98">
        <v>0</v>
      </c>
      <c r="AA250" s="98">
        <v>0</v>
      </c>
      <c r="AB250" s="98">
        <v>0</v>
      </c>
      <c r="AC250" s="98">
        <v>0</v>
      </c>
      <c r="AD250" s="98">
        <v>0</v>
      </c>
      <c r="AE250" s="100">
        <f t="shared" si="39"/>
        <v>0</v>
      </c>
      <c r="AF250" s="102"/>
      <c r="AG250" s="98">
        <v>0</v>
      </c>
      <c r="AH250" s="98">
        <v>0</v>
      </c>
      <c r="AI250" s="98">
        <v>0</v>
      </c>
      <c r="AJ250" s="98">
        <v>0</v>
      </c>
      <c r="AK250" s="100">
        <f t="shared" si="40"/>
        <v>0</v>
      </c>
      <c r="AL250" s="102"/>
      <c r="AM250" s="98">
        <v>0</v>
      </c>
      <c r="AN250" s="98">
        <v>0</v>
      </c>
      <c r="AO250" s="98">
        <v>0</v>
      </c>
      <c r="AP250" s="98">
        <v>0</v>
      </c>
      <c r="AQ250" s="98">
        <v>0</v>
      </c>
      <c r="AR250" s="98">
        <v>0</v>
      </c>
      <c r="AS250" s="98">
        <v>0</v>
      </c>
      <c r="AT250" s="98">
        <v>0</v>
      </c>
      <c r="AU250" s="100">
        <f t="shared" si="37"/>
        <v>0</v>
      </c>
      <c r="AV250" s="102"/>
      <c r="AW250" s="104">
        <f t="shared" si="45"/>
        <v>0</v>
      </c>
      <c r="AX250" s="104">
        <f t="shared" si="46"/>
        <v>19053824.600021284</v>
      </c>
      <c r="AY250" s="102"/>
      <c r="AZ250" s="104">
        <f>IF($C250&lt;$C$7,0,MAX(-AX250-SUM(AZ$11:AZ249),0))</f>
        <v>0</v>
      </c>
      <c r="BA250" s="104">
        <f>AX250+SUM(AZ$11:AZ250)</f>
        <v>25894736.146868117</v>
      </c>
      <c r="BB250" s="104">
        <f>IF($C250&lt;$C$7,0,-MIN(BA250:BA$367)-SUM(BB$11:BB249))</f>
        <v>0</v>
      </c>
      <c r="BC250" s="104">
        <f t="shared" si="41"/>
        <v>0</v>
      </c>
      <c r="BD250" s="33"/>
    </row>
    <row r="251" spans="2:56" x14ac:dyDescent="0.2">
      <c r="B251" s="19"/>
      <c r="C251" s="105">
        <f t="shared" si="42"/>
        <v>46113</v>
      </c>
      <c r="D251" s="97" t="str">
        <f t="shared" si="43"/>
        <v>p</v>
      </c>
      <c r="E251" s="98">
        <v>0</v>
      </c>
      <c r="F251" s="98">
        <v>0</v>
      </c>
      <c r="G251" s="98">
        <v>0</v>
      </c>
      <c r="H251" s="98">
        <v>0</v>
      </c>
      <c r="I251" s="100">
        <f t="shared" si="38"/>
        <v>0</v>
      </c>
      <c r="J251" s="101"/>
      <c r="K251" s="98">
        <v>0</v>
      </c>
      <c r="L251" s="98">
        <v>0</v>
      </c>
      <c r="M251" s="98">
        <v>0</v>
      </c>
      <c r="N251" s="98">
        <v>0</v>
      </c>
      <c r="O251" s="98">
        <v>0</v>
      </c>
      <c r="P251" s="98">
        <v>0</v>
      </c>
      <c r="Q251" s="98">
        <v>0</v>
      </c>
      <c r="R251" s="98">
        <v>0</v>
      </c>
      <c r="S251" s="100">
        <f t="shared" si="44"/>
        <v>0</v>
      </c>
      <c r="T251" s="102"/>
      <c r="U251" s="98">
        <v>0</v>
      </c>
      <c r="V251" s="98">
        <v>0</v>
      </c>
      <c r="W251" s="98">
        <v>0</v>
      </c>
      <c r="X251" s="98">
        <v>0</v>
      </c>
      <c r="Y251" s="98">
        <v>0</v>
      </c>
      <c r="Z251" s="98">
        <v>0</v>
      </c>
      <c r="AA251" s="98">
        <v>0</v>
      </c>
      <c r="AB251" s="98">
        <v>0</v>
      </c>
      <c r="AC251" s="98">
        <v>0</v>
      </c>
      <c r="AD251" s="98">
        <v>0</v>
      </c>
      <c r="AE251" s="100">
        <f t="shared" si="39"/>
        <v>0</v>
      </c>
      <c r="AF251" s="102"/>
      <c r="AG251" s="98">
        <v>0</v>
      </c>
      <c r="AH251" s="98">
        <v>0</v>
      </c>
      <c r="AI251" s="98">
        <v>0</v>
      </c>
      <c r="AJ251" s="98">
        <v>0</v>
      </c>
      <c r="AK251" s="100">
        <f t="shared" si="40"/>
        <v>0</v>
      </c>
      <c r="AL251" s="102"/>
      <c r="AM251" s="98">
        <v>0</v>
      </c>
      <c r="AN251" s="98">
        <v>0</v>
      </c>
      <c r="AO251" s="98">
        <v>0</v>
      </c>
      <c r="AP251" s="98">
        <v>0</v>
      </c>
      <c r="AQ251" s="98">
        <v>0</v>
      </c>
      <c r="AR251" s="98">
        <v>0</v>
      </c>
      <c r="AS251" s="98">
        <v>0</v>
      </c>
      <c r="AT251" s="98">
        <v>0</v>
      </c>
      <c r="AU251" s="100">
        <f t="shared" si="37"/>
        <v>0</v>
      </c>
      <c r="AV251" s="102"/>
      <c r="AW251" s="104">
        <f t="shared" si="45"/>
        <v>0</v>
      </c>
      <c r="AX251" s="104">
        <f t="shared" si="46"/>
        <v>19053824.600021284</v>
      </c>
      <c r="AY251" s="102"/>
      <c r="AZ251" s="104">
        <f>IF($C251&lt;$C$7,0,MAX(-AX251-SUM(AZ$11:AZ250),0))</f>
        <v>0</v>
      </c>
      <c r="BA251" s="104">
        <f>AX251+SUM(AZ$11:AZ251)</f>
        <v>25894736.146868117</v>
      </c>
      <c r="BB251" s="104">
        <f>IF($C251&lt;$C$7,0,-MIN(BA251:BA$367)-SUM(BB$11:BB250))</f>
        <v>0</v>
      </c>
      <c r="BC251" s="104">
        <f t="shared" si="41"/>
        <v>0</v>
      </c>
      <c r="BD251" s="33"/>
    </row>
    <row r="252" spans="2:56" x14ac:dyDescent="0.2">
      <c r="B252" s="19"/>
      <c r="C252" s="105">
        <f t="shared" si="42"/>
        <v>46143</v>
      </c>
      <c r="D252" s="97" t="str">
        <f t="shared" si="43"/>
        <v>p</v>
      </c>
      <c r="E252" s="98">
        <v>0</v>
      </c>
      <c r="F252" s="98">
        <v>0</v>
      </c>
      <c r="G252" s="98">
        <v>0</v>
      </c>
      <c r="H252" s="98">
        <v>0</v>
      </c>
      <c r="I252" s="100">
        <f t="shared" si="38"/>
        <v>0</v>
      </c>
      <c r="J252" s="101"/>
      <c r="K252" s="98">
        <v>0</v>
      </c>
      <c r="L252" s="98">
        <v>0</v>
      </c>
      <c r="M252" s="98">
        <v>0</v>
      </c>
      <c r="N252" s="98">
        <v>0</v>
      </c>
      <c r="O252" s="98">
        <v>0</v>
      </c>
      <c r="P252" s="98">
        <v>0</v>
      </c>
      <c r="Q252" s="98">
        <v>0</v>
      </c>
      <c r="R252" s="98">
        <v>0</v>
      </c>
      <c r="S252" s="100">
        <f t="shared" si="44"/>
        <v>0</v>
      </c>
      <c r="T252" s="102"/>
      <c r="U252" s="98">
        <v>0</v>
      </c>
      <c r="V252" s="98">
        <v>0</v>
      </c>
      <c r="W252" s="98">
        <v>0</v>
      </c>
      <c r="X252" s="98">
        <v>0</v>
      </c>
      <c r="Y252" s="98">
        <v>0</v>
      </c>
      <c r="Z252" s="98">
        <v>0</v>
      </c>
      <c r="AA252" s="98">
        <v>0</v>
      </c>
      <c r="AB252" s="98">
        <v>0</v>
      </c>
      <c r="AC252" s="98">
        <v>0</v>
      </c>
      <c r="AD252" s="98">
        <v>0</v>
      </c>
      <c r="AE252" s="100">
        <f t="shared" si="39"/>
        <v>0</v>
      </c>
      <c r="AF252" s="102"/>
      <c r="AG252" s="98">
        <v>0</v>
      </c>
      <c r="AH252" s="98">
        <v>0</v>
      </c>
      <c r="AI252" s="98">
        <v>0</v>
      </c>
      <c r="AJ252" s="98">
        <v>0</v>
      </c>
      <c r="AK252" s="100">
        <f t="shared" si="40"/>
        <v>0</v>
      </c>
      <c r="AL252" s="102"/>
      <c r="AM252" s="98">
        <v>0</v>
      </c>
      <c r="AN252" s="98">
        <v>0</v>
      </c>
      <c r="AO252" s="98">
        <v>0</v>
      </c>
      <c r="AP252" s="98">
        <v>0</v>
      </c>
      <c r="AQ252" s="98">
        <v>0</v>
      </c>
      <c r="AR252" s="98">
        <v>0</v>
      </c>
      <c r="AS252" s="98">
        <v>0</v>
      </c>
      <c r="AT252" s="98">
        <v>0</v>
      </c>
      <c r="AU252" s="100">
        <f t="shared" si="37"/>
        <v>0</v>
      </c>
      <c r="AV252" s="102"/>
      <c r="AW252" s="104">
        <f t="shared" si="45"/>
        <v>0</v>
      </c>
      <c r="AX252" s="104">
        <f t="shared" si="46"/>
        <v>19053824.600021284</v>
      </c>
      <c r="AY252" s="102"/>
      <c r="AZ252" s="104">
        <f>IF($C252&lt;$C$7,0,MAX(-AX252-SUM(AZ$11:AZ251),0))</f>
        <v>0</v>
      </c>
      <c r="BA252" s="104">
        <f>AX252+SUM(AZ$11:AZ252)</f>
        <v>25894736.146868117</v>
      </c>
      <c r="BB252" s="104">
        <f>IF($C252&lt;$C$7,0,-MIN(BA252:BA$367)-SUM(BB$11:BB251))</f>
        <v>0</v>
      </c>
      <c r="BC252" s="104">
        <f t="shared" si="41"/>
        <v>0</v>
      </c>
      <c r="BD252" s="33"/>
    </row>
    <row r="253" spans="2:56" x14ac:dyDescent="0.2">
      <c r="B253" s="19"/>
      <c r="C253" s="105">
        <f t="shared" si="42"/>
        <v>46174</v>
      </c>
      <c r="D253" s="97" t="str">
        <f t="shared" si="43"/>
        <v>p</v>
      </c>
      <c r="E253" s="98">
        <v>0</v>
      </c>
      <c r="F253" s="98">
        <v>0</v>
      </c>
      <c r="G253" s="98">
        <v>0</v>
      </c>
      <c r="H253" s="98">
        <v>0</v>
      </c>
      <c r="I253" s="100">
        <f t="shared" si="38"/>
        <v>0</v>
      </c>
      <c r="J253" s="101"/>
      <c r="K253" s="98">
        <v>0</v>
      </c>
      <c r="L253" s="98">
        <v>0</v>
      </c>
      <c r="M253" s="98">
        <v>0</v>
      </c>
      <c r="N253" s="98">
        <v>0</v>
      </c>
      <c r="O253" s="98">
        <v>0</v>
      </c>
      <c r="P253" s="98">
        <v>0</v>
      </c>
      <c r="Q253" s="98">
        <v>0</v>
      </c>
      <c r="R253" s="98">
        <v>0</v>
      </c>
      <c r="S253" s="100">
        <f t="shared" si="44"/>
        <v>0</v>
      </c>
      <c r="T253" s="102"/>
      <c r="U253" s="98">
        <v>0</v>
      </c>
      <c r="V253" s="98">
        <v>0</v>
      </c>
      <c r="W253" s="98">
        <v>0</v>
      </c>
      <c r="X253" s="98">
        <v>0</v>
      </c>
      <c r="Y253" s="98">
        <v>0</v>
      </c>
      <c r="Z253" s="98">
        <v>0</v>
      </c>
      <c r="AA253" s="98">
        <v>0</v>
      </c>
      <c r="AB253" s="98">
        <v>0</v>
      </c>
      <c r="AC253" s="98">
        <v>0</v>
      </c>
      <c r="AD253" s="98">
        <v>0</v>
      </c>
      <c r="AE253" s="100">
        <f t="shared" si="39"/>
        <v>0</v>
      </c>
      <c r="AF253" s="102"/>
      <c r="AG253" s="98">
        <v>0</v>
      </c>
      <c r="AH253" s="98">
        <v>0</v>
      </c>
      <c r="AI253" s="98">
        <v>0</v>
      </c>
      <c r="AJ253" s="98">
        <v>0</v>
      </c>
      <c r="AK253" s="100">
        <f t="shared" si="40"/>
        <v>0</v>
      </c>
      <c r="AL253" s="102"/>
      <c r="AM253" s="98">
        <v>0</v>
      </c>
      <c r="AN253" s="98">
        <v>0</v>
      </c>
      <c r="AO253" s="98">
        <v>0</v>
      </c>
      <c r="AP253" s="98">
        <v>0</v>
      </c>
      <c r="AQ253" s="98">
        <v>0</v>
      </c>
      <c r="AR253" s="98">
        <v>0</v>
      </c>
      <c r="AS253" s="98">
        <v>0</v>
      </c>
      <c r="AT253" s="98">
        <v>0</v>
      </c>
      <c r="AU253" s="100">
        <f t="shared" si="37"/>
        <v>0</v>
      </c>
      <c r="AV253" s="102"/>
      <c r="AW253" s="104">
        <f t="shared" si="45"/>
        <v>0</v>
      </c>
      <c r="AX253" s="104">
        <f t="shared" si="46"/>
        <v>19053824.600021284</v>
      </c>
      <c r="AY253" s="102"/>
      <c r="AZ253" s="104">
        <f>IF($C253&lt;$C$7,0,MAX(-AX253-SUM(AZ$11:AZ252),0))</f>
        <v>0</v>
      </c>
      <c r="BA253" s="104">
        <f>AX253+SUM(AZ$11:AZ253)</f>
        <v>25894736.146868117</v>
      </c>
      <c r="BB253" s="104">
        <f>IF($C253&lt;$C$7,0,-MIN(BA253:BA$367)-SUM(BB$11:BB252))</f>
        <v>0</v>
      </c>
      <c r="BC253" s="104">
        <f t="shared" si="41"/>
        <v>0</v>
      </c>
      <c r="BD253" s="33"/>
    </row>
    <row r="254" spans="2:56" x14ac:dyDescent="0.2">
      <c r="B254" s="19"/>
      <c r="C254" s="105">
        <f t="shared" si="42"/>
        <v>46204</v>
      </c>
      <c r="D254" s="97" t="str">
        <f t="shared" si="43"/>
        <v>p</v>
      </c>
      <c r="E254" s="98">
        <v>0</v>
      </c>
      <c r="F254" s="98">
        <v>0</v>
      </c>
      <c r="G254" s="98">
        <v>0</v>
      </c>
      <c r="H254" s="98">
        <v>0</v>
      </c>
      <c r="I254" s="100">
        <f t="shared" si="38"/>
        <v>0</v>
      </c>
      <c r="J254" s="101"/>
      <c r="K254" s="98">
        <v>0</v>
      </c>
      <c r="L254" s="98">
        <v>0</v>
      </c>
      <c r="M254" s="98">
        <v>0</v>
      </c>
      <c r="N254" s="98">
        <v>0</v>
      </c>
      <c r="O254" s="98">
        <v>0</v>
      </c>
      <c r="P254" s="98">
        <v>0</v>
      </c>
      <c r="Q254" s="98">
        <v>0</v>
      </c>
      <c r="R254" s="98">
        <v>0</v>
      </c>
      <c r="S254" s="100">
        <f t="shared" si="44"/>
        <v>0</v>
      </c>
      <c r="T254" s="102"/>
      <c r="U254" s="98">
        <v>0</v>
      </c>
      <c r="V254" s="98">
        <v>0</v>
      </c>
      <c r="W254" s="98">
        <v>0</v>
      </c>
      <c r="X254" s="98">
        <v>0</v>
      </c>
      <c r="Y254" s="98">
        <v>0</v>
      </c>
      <c r="Z254" s="98">
        <v>0</v>
      </c>
      <c r="AA254" s="98">
        <v>0</v>
      </c>
      <c r="AB254" s="98">
        <v>0</v>
      </c>
      <c r="AC254" s="98">
        <v>0</v>
      </c>
      <c r="AD254" s="98">
        <v>0</v>
      </c>
      <c r="AE254" s="100">
        <f t="shared" si="39"/>
        <v>0</v>
      </c>
      <c r="AF254" s="102"/>
      <c r="AG254" s="98">
        <v>0</v>
      </c>
      <c r="AH254" s="98">
        <v>0</v>
      </c>
      <c r="AI254" s="98">
        <v>0</v>
      </c>
      <c r="AJ254" s="98">
        <v>0</v>
      </c>
      <c r="AK254" s="100">
        <f t="shared" si="40"/>
        <v>0</v>
      </c>
      <c r="AL254" s="102"/>
      <c r="AM254" s="98">
        <v>0</v>
      </c>
      <c r="AN254" s="98">
        <v>0</v>
      </c>
      <c r="AO254" s="98">
        <v>0</v>
      </c>
      <c r="AP254" s="98">
        <v>0</v>
      </c>
      <c r="AQ254" s="98">
        <v>0</v>
      </c>
      <c r="AR254" s="98">
        <v>0</v>
      </c>
      <c r="AS254" s="98">
        <v>0</v>
      </c>
      <c r="AT254" s="98">
        <v>0</v>
      </c>
      <c r="AU254" s="100">
        <f t="shared" si="37"/>
        <v>0</v>
      </c>
      <c r="AV254" s="102"/>
      <c r="AW254" s="104">
        <f t="shared" si="45"/>
        <v>0</v>
      </c>
      <c r="AX254" s="104">
        <f t="shared" si="46"/>
        <v>19053824.600021284</v>
      </c>
      <c r="AY254" s="102"/>
      <c r="AZ254" s="104">
        <f>IF($C254&lt;$C$7,0,MAX(-AX254-SUM(AZ$11:AZ253),0))</f>
        <v>0</v>
      </c>
      <c r="BA254" s="104">
        <f>AX254+SUM(AZ$11:AZ254)</f>
        <v>25894736.146868117</v>
      </c>
      <c r="BB254" s="104">
        <f>IF($C254&lt;$C$7,0,-MIN(BA254:BA$367)-SUM(BB$11:BB253))</f>
        <v>0</v>
      </c>
      <c r="BC254" s="104">
        <f t="shared" si="41"/>
        <v>0</v>
      </c>
      <c r="BD254" s="33"/>
    </row>
    <row r="255" spans="2:56" x14ac:dyDescent="0.2">
      <c r="B255" s="19"/>
      <c r="C255" s="105">
        <f t="shared" si="42"/>
        <v>46235</v>
      </c>
      <c r="D255" s="97" t="str">
        <f t="shared" si="43"/>
        <v>p</v>
      </c>
      <c r="E255" s="98">
        <v>0</v>
      </c>
      <c r="F255" s="98">
        <v>0</v>
      </c>
      <c r="G255" s="98">
        <v>0</v>
      </c>
      <c r="H255" s="98">
        <v>0</v>
      </c>
      <c r="I255" s="100">
        <f t="shared" si="38"/>
        <v>0</v>
      </c>
      <c r="J255" s="101"/>
      <c r="K255" s="98">
        <v>0</v>
      </c>
      <c r="L255" s="98">
        <v>0</v>
      </c>
      <c r="M255" s="98">
        <v>0</v>
      </c>
      <c r="N255" s="98">
        <v>0</v>
      </c>
      <c r="O255" s="98">
        <v>0</v>
      </c>
      <c r="P255" s="98">
        <v>0</v>
      </c>
      <c r="Q255" s="98">
        <v>0</v>
      </c>
      <c r="R255" s="98">
        <v>0</v>
      </c>
      <c r="S255" s="100">
        <f t="shared" si="44"/>
        <v>0</v>
      </c>
      <c r="T255" s="102"/>
      <c r="U255" s="98">
        <v>0</v>
      </c>
      <c r="V255" s="98">
        <v>0</v>
      </c>
      <c r="W255" s="98">
        <v>0</v>
      </c>
      <c r="X255" s="98">
        <v>0</v>
      </c>
      <c r="Y255" s="98">
        <v>0</v>
      </c>
      <c r="Z255" s="98">
        <v>0</v>
      </c>
      <c r="AA255" s="98">
        <v>0</v>
      </c>
      <c r="AB255" s="98">
        <v>0</v>
      </c>
      <c r="AC255" s="98">
        <v>0</v>
      </c>
      <c r="AD255" s="98">
        <v>0</v>
      </c>
      <c r="AE255" s="100">
        <f t="shared" si="39"/>
        <v>0</v>
      </c>
      <c r="AF255" s="102"/>
      <c r="AG255" s="98">
        <v>0</v>
      </c>
      <c r="AH255" s="98">
        <v>0</v>
      </c>
      <c r="AI255" s="98">
        <v>0</v>
      </c>
      <c r="AJ255" s="98">
        <v>0</v>
      </c>
      <c r="AK255" s="100">
        <f t="shared" si="40"/>
        <v>0</v>
      </c>
      <c r="AL255" s="102"/>
      <c r="AM255" s="98">
        <v>0</v>
      </c>
      <c r="AN255" s="98">
        <v>0</v>
      </c>
      <c r="AO255" s="98">
        <v>0</v>
      </c>
      <c r="AP255" s="98">
        <v>0</v>
      </c>
      <c r="AQ255" s="98">
        <v>0</v>
      </c>
      <c r="AR255" s="98">
        <v>0</v>
      </c>
      <c r="AS255" s="98">
        <v>0</v>
      </c>
      <c r="AT255" s="98">
        <v>0</v>
      </c>
      <c r="AU255" s="100">
        <f t="shared" si="37"/>
        <v>0</v>
      </c>
      <c r="AV255" s="102"/>
      <c r="AW255" s="104">
        <f t="shared" si="45"/>
        <v>0</v>
      </c>
      <c r="AX255" s="104">
        <f t="shared" si="46"/>
        <v>19053824.600021284</v>
      </c>
      <c r="AY255" s="102"/>
      <c r="AZ255" s="104">
        <f>IF($C255&lt;$C$7,0,MAX(-AX255-SUM(AZ$11:AZ254),0))</f>
        <v>0</v>
      </c>
      <c r="BA255" s="104">
        <f>AX255+SUM(AZ$11:AZ255)</f>
        <v>25894736.146868117</v>
      </c>
      <c r="BB255" s="104">
        <f>IF($C255&lt;$C$7,0,-MIN(BA255:BA$367)-SUM(BB$11:BB254))</f>
        <v>0</v>
      </c>
      <c r="BC255" s="104">
        <f t="shared" si="41"/>
        <v>0</v>
      </c>
      <c r="BD255" s="33"/>
    </row>
    <row r="256" spans="2:56" x14ac:dyDescent="0.2">
      <c r="B256" s="19"/>
      <c r="C256" s="105">
        <f t="shared" si="42"/>
        <v>46266</v>
      </c>
      <c r="D256" s="97" t="str">
        <f t="shared" si="43"/>
        <v>p</v>
      </c>
      <c r="E256" s="98">
        <v>0</v>
      </c>
      <c r="F256" s="98">
        <v>0</v>
      </c>
      <c r="G256" s="98">
        <v>0</v>
      </c>
      <c r="H256" s="98">
        <v>0</v>
      </c>
      <c r="I256" s="100">
        <f t="shared" si="38"/>
        <v>0</v>
      </c>
      <c r="J256" s="101"/>
      <c r="K256" s="98">
        <v>0</v>
      </c>
      <c r="L256" s="98">
        <v>0</v>
      </c>
      <c r="M256" s="98">
        <v>0</v>
      </c>
      <c r="N256" s="98">
        <v>0</v>
      </c>
      <c r="O256" s="98">
        <v>0</v>
      </c>
      <c r="P256" s="98">
        <v>0</v>
      </c>
      <c r="Q256" s="98">
        <v>0</v>
      </c>
      <c r="R256" s="98">
        <v>0</v>
      </c>
      <c r="S256" s="100">
        <f t="shared" si="44"/>
        <v>0</v>
      </c>
      <c r="T256" s="102"/>
      <c r="U256" s="98">
        <v>0</v>
      </c>
      <c r="V256" s="98">
        <v>0</v>
      </c>
      <c r="W256" s="98">
        <v>0</v>
      </c>
      <c r="X256" s="98">
        <v>0</v>
      </c>
      <c r="Y256" s="98">
        <v>0</v>
      </c>
      <c r="Z256" s="98">
        <v>0</v>
      </c>
      <c r="AA256" s="98">
        <v>0</v>
      </c>
      <c r="AB256" s="98">
        <v>0</v>
      </c>
      <c r="AC256" s="98">
        <v>0</v>
      </c>
      <c r="AD256" s="98">
        <v>0</v>
      </c>
      <c r="AE256" s="100">
        <f t="shared" si="39"/>
        <v>0</v>
      </c>
      <c r="AF256" s="102"/>
      <c r="AG256" s="98">
        <v>0</v>
      </c>
      <c r="AH256" s="98">
        <v>0</v>
      </c>
      <c r="AI256" s="98">
        <v>0</v>
      </c>
      <c r="AJ256" s="98">
        <v>0</v>
      </c>
      <c r="AK256" s="100">
        <f t="shared" si="40"/>
        <v>0</v>
      </c>
      <c r="AL256" s="102"/>
      <c r="AM256" s="98">
        <v>0</v>
      </c>
      <c r="AN256" s="98">
        <v>0</v>
      </c>
      <c r="AO256" s="98">
        <v>0</v>
      </c>
      <c r="AP256" s="98">
        <v>0</v>
      </c>
      <c r="AQ256" s="98">
        <v>0</v>
      </c>
      <c r="AR256" s="98">
        <v>0</v>
      </c>
      <c r="AS256" s="98">
        <v>0</v>
      </c>
      <c r="AT256" s="98">
        <v>0</v>
      </c>
      <c r="AU256" s="100">
        <f t="shared" si="37"/>
        <v>0</v>
      </c>
      <c r="AV256" s="102"/>
      <c r="AW256" s="104">
        <f t="shared" si="45"/>
        <v>0</v>
      </c>
      <c r="AX256" s="104">
        <f t="shared" si="46"/>
        <v>19053824.600021284</v>
      </c>
      <c r="AY256" s="102"/>
      <c r="AZ256" s="104">
        <f>IF($C256&lt;$C$7,0,MAX(-AX256-SUM(AZ$11:AZ255),0))</f>
        <v>0</v>
      </c>
      <c r="BA256" s="104">
        <f>AX256+SUM(AZ$11:AZ256)</f>
        <v>25894736.146868117</v>
      </c>
      <c r="BB256" s="104">
        <f>IF($C256&lt;$C$7,0,-MIN(BA256:BA$367)-SUM(BB$11:BB255))</f>
        <v>0</v>
      </c>
      <c r="BC256" s="104">
        <f t="shared" si="41"/>
        <v>0</v>
      </c>
      <c r="BD256" s="33"/>
    </row>
    <row r="257" spans="2:56" x14ac:dyDescent="0.2">
      <c r="B257" s="19"/>
      <c r="C257" s="105">
        <f t="shared" si="42"/>
        <v>46296</v>
      </c>
      <c r="D257" s="97" t="str">
        <f t="shared" si="43"/>
        <v>p</v>
      </c>
      <c r="E257" s="98">
        <v>0</v>
      </c>
      <c r="F257" s="98">
        <v>0</v>
      </c>
      <c r="G257" s="98">
        <v>0</v>
      </c>
      <c r="H257" s="98">
        <v>0</v>
      </c>
      <c r="I257" s="100">
        <f t="shared" si="38"/>
        <v>0</v>
      </c>
      <c r="J257" s="101"/>
      <c r="K257" s="98">
        <v>0</v>
      </c>
      <c r="L257" s="98">
        <v>0</v>
      </c>
      <c r="M257" s="98">
        <v>0</v>
      </c>
      <c r="N257" s="98">
        <v>0</v>
      </c>
      <c r="O257" s="98">
        <v>0</v>
      </c>
      <c r="P257" s="98">
        <v>0</v>
      </c>
      <c r="Q257" s="98">
        <v>0</v>
      </c>
      <c r="R257" s="98">
        <v>0</v>
      </c>
      <c r="S257" s="100">
        <f t="shared" si="44"/>
        <v>0</v>
      </c>
      <c r="T257" s="102"/>
      <c r="U257" s="98">
        <v>0</v>
      </c>
      <c r="V257" s="98">
        <v>0</v>
      </c>
      <c r="W257" s="98">
        <v>0</v>
      </c>
      <c r="X257" s="98">
        <v>0</v>
      </c>
      <c r="Y257" s="98">
        <v>0</v>
      </c>
      <c r="Z257" s="98">
        <v>0</v>
      </c>
      <c r="AA257" s="98">
        <v>0</v>
      </c>
      <c r="AB257" s="98">
        <v>0</v>
      </c>
      <c r="AC257" s="98">
        <v>0</v>
      </c>
      <c r="AD257" s="98">
        <v>0</v>
      </c>
      <c r="AE257" s="100">
        <f t="shared" si="39"/>
        <v>0</v>
      </c>
      <c r="AF257" s="102"/>
      <c r="AG257" s="98">
        <v>0</v>
      </c>
      <c r="AH257" s="98">
        <v>0</v>
      </c>
      <c r="AI257" s="98">
        <v>0</v>
      </c>
      <c r="AJ257" s="98">
        <v>0</v>
      </c>
      <c r="AK257" s="100">
        <f t="shared" si="40"/>
        <v>0</v>
      </c>
      <c r="AL257" s="102"/>
      <c r="AM257" s="98">
        <v>0</v>
      </c>
      <c r="AN257" s="98">
        <v>0</v>
      </c>
      <c r="AO257" s="98">
        <v>0</v>
      </c>
      <c r="AP257" s="98">
        <v>0</v>
      </c>
      <c r="AQ257" s="98">
        <v>0</v>
      </c>
      <c r="AR257" s="98">
        <v>0</v>
      </c>
      <c r="AS257" s="98">
        <v>0</v>
      </c>
      <c r="AT257" s="98">
        <v>0</v>
      </c>
      <c r="AU257" s="100">
        <f t="shared" si="37"/>
        <v>0</v>
      </c>
      <c r="AV257" s="102"/>
      <c r="AW257" s="104">
        <f t="shared" si="45"/>
        <v>0</v>
      </c>
      <c r="AX257" s="104">
        <f t="shared" si="46"/>
        <v>19053824.600021284</v>
      </c>
      <c r="AY257" s="102"/>
      <c r="AZ257" s="104">
        <f>IF($C257&lt;$C$7,0,MAX(-AX257-SUM(AZ$11:AZ256),0))</f>
        <v>0</v>
      </c>
      <c r="BA257" s="104">
        <f>AX257+SUM(AZ$11:AZ257)</f>
        <v>25894736.146868117</v>
      </c>
      <c r="BB257" s="104">
        <f>IF($C257&lt;$C$7,0,-MIN(BA257:BA$367)-SUM(BB$11:BB256))</f>
        <v>0</v>
      </c>
      <c r="BC257" s="104">
        <f t="shared" si="41"/>
        <v>0</v>
      </c>
      <c r="BD257" s="33"/>
    </row>
    <row r="258" spans="2:56" x14ac:dyDescent="0.2">
      <c r="B258" s="19"/>
      <c r="C258" s="105">
        <f t="shared" si="42"/>
        <v>46327</v>
      </c>
      <c r="D258" s="97" t="str">
        <f t="shared" si="43"/>
        <v>p</v>
      </c>
      <c r="E258" s="98">
        <v>0</v>
      </c>
      <c r="F258" s="98">
        <v>0</v>
      </c>
      <c r="G258" s="98">
        <v>0</v>
      </c>
      <c r="H258" s="98">
        <v>0</v>
      </c>
      <c r="I258" s="100">
        <f t="shared" si="38"/>
        <v>0</v>
      </c>
      <c r="J258" s="101"/>
      <c r="K258" s="98">
        <v>0</v>
      </c>
      <c r="L258" s="98">
        <v>0</v>
      </c>
      <c r="M258" s="98">
        <v>0</v>
      </c>
      <c r="N258" s="98">
        <v>0</v>
      </c>
      <c r="O258" s="98">
        <v>0</v>
      </c>
      <c r="P258" s="98">
        <v>0</v>
      </c>
      <c r="Q258" s="98">
        <v>0</v>
      </c>
      <c r="R258" s="98">
        <v>0</v>
      </c>
      <c r="S258" s="100">
        <f t="shared" si="44"/>
        <v>0</v>
      </c>
      <c r="T258" s="102"/>
      <c r="U258" s="98">
        <v>0</v>
      </c>
      <c r="V258" s="98">
        <v>0</v>
      </c>
      <c r="W258" s="98">
        <v>0</v>
      </c>
      <c r="X258" s="98">
        <v>0</v>
      </c>
      <c r="Y258" s="98">
        <v>0</v>
      </c>
      <c r="Z258" s="98">
        <v>0</v>
      </c>
      <c r="AA258" s="98">
        <v>0</v>
      </c>
      <c r="AB258" s="98">
        <v>0</v>
      </c>
      <c r="AC258" s="98">
        <v>0</v>
      </c>
      <c r="AD258" s="98">
        <v>0</v>
      </c>
      <c r="AE258" s="100">
        <f t="shared" si="39"/>
        <v>0</v>
      </c>
      <c r="AF258" s="102"/>
      <c r="AG258" s="98">
        <v>0</v>
      </c>
      <c r="AH258" s="98">
        <v>0</v>
      </c>
      <c r="AI258" s="98">
        <v>0</v>
      </c>
      <c r="AJ258" s="98">
        <v>0</v>
      </c>
      <c r="AK258" s="100">
        <f t="shared" si="40"/>
        <v>0</v>
      </c>
      <c r="AL258" s="102"/>
      <c r="AM258" s="98">
        <v>0</v>
      </c>
      <c r="AN258" s="98">
        <v>0</v>
      </c>
      <c r="AO258" s="98">
        <v>0</v>
      </c>
      <c r="AP258" s="98">
        <v>0</v>
      </c>
      <c r="AQ258" s="98">
        <v>0</v>
      </c>
      <c r="AR258" s="98">
        <v>0</v>
      </c>
      <c r="AS258" s="98">
        <v>0</v>
      </c>
      <c r="AT258" s="98">
        <v>0</v>
      </c>
      <c r="AU258" s="100">
        <f t="shared" si="37"/>
        <v>0</v>
      </c>
      <c r="AV258" s="102"/>
      <c r="AW258" s="104">
        <f t="shared" si="45"/>
        <v>0</v>
      </c>
      <c r="AX258" s="104">
        <f t="shared" si="46"/>
        <v>19053824.600021284</v>
      </c>
      <c r="AY258" s="102"/>
      <c r="AZ258" s="104">
        <f>IF($C258&lt;$C$7,0,MAX(-AX258-SUM(AZ$11:AZ257),0))</f>
        <v>0</v>
      </c>
      <c r="BA258" s="104">
        <f>AX258+SUM(AZ$11:AZ258)</f>
        <v>25894736.146868117</v>
      </c>
      <c r="BB258" s="104">
        <f>IF($C258&lt;$C$7,0,-MIN(BA258:BA$367)-SUM(BB$11:BB257))</f>
        <v>0</v>
      </c>
      <c r="BC258" s="104">
        <f t="shared" si="41"/>
        <v>0</v>
      </c>
      <c r="BD258" s="33"/>
    </row>
    <row r="259" spans="2:56" x14ac:dyDescent="0.2">
      <c r="B259" s="19"/>
      <c r="C259" s="105">
        <f t="shared" si="42"/>
        <v>46357</v>
      </c>
      <c r="D259" s="97" t="str">
        <f t="shared" si="43"/>
        <v>p</v>
      </c>
      <c r="E259" s="98">
        <v>0</v>
      </c>
      <c r="F259" s="98">
        <v>0</v>
      </c>
      <c r="G259" s="98">
        <v>0</v>
      </c>
      <c r="H259" s="98">
        <v>0</v>
      </c>
      <c r="I259" s="100">
        <f t="shared" si="38"/>
        <v>0</v>
      </c>
      <c r="J259" s="101"/>
      <c r="K259" s="98">
        <v>0</v>
      </c>
      <c r="L259" s="98">
        <v>0</v>
      </c>
      <c r="M259" s="98">
        <v>0</v>
      </c>
      <c r="N259" s="98">
        <v>0</v>
      </c>
      <c r="O259" s="98">
        <v>0</v>
      </c>
      <c r="P259" s="98">
        <v>0</v>
      </c>
      <c r="Q259" s="98">
        <v>0</v>
      </c>
      <c r="R259" s="98">
        <v>0</v>
      </c>
      <c r="S259" s="100">
        <f t="shared" si="44"/>
        <v>0</v>
      </c>
      <c r="T259" s="102"/>
      <c r="U259" s="98">
        <v>0</v>
      </c>
      <c r="V259" s="98">
        <v>0</v>
      </c>
      <c r="W259" s="98">
        <v>0</v>
      </c>
      <c r="X259" s="98">
        <v>0</v>
      </c>
      <c r="Y259" s="98">
        <v>0</v>
      </c>
      <c r="Z259" s="98">
        <v>0</v>
      </c>
      <c r="AA259" s="98">
        <v>0</v>
      </c>
      <c r="AB259" s="98">
        <v>0</v>
      </c>
      <c r="AC259" s="98">
        <v>0</v>
      </c>
      <c r="AD259" s="98">
        <v>0</v>
      </c>
      <c r="AE259" s="100">
        <f t="shared" si="39"/>
        <v>0</v>
      </c>
      <c r="AF259" s="102"/>
      <c r="AG259" s="98">
        <v>0</v>
      </c>
      <c r="AH259" s="98">
        <v>0</v>
      </c>
      <c r="AI259" s="98">
        <v>0</v>
      </c>
      <c r="AJ259" s="98">
        <v>0</v>
      </c>
      <c r="AK259" s="100">
        <f t="shared" si="40"/>
        <v>0</v>
      </c>
      <c r="AL259" s="102"/>
      <c r="AM259" s="98">
        <v>0</v>
      </c>
      <c r="AN259" s="98">
        <v>0</v>
      </c>
      <c r="AO259" s="98">
        <v>0</v>
      </c>
      <c r="AP259" s="98">
        <v>0</v>
      </c>
      <c r="AQ259" s="98">
        <v>0</v>
      </c>
      <c r="AR259" s="98">
        <v>0</v>
      </c>
      <c r="AS259" s="98">
        <v>0</v>
      </c>
      <c r="AT259" s="98">
        <v>0</v>
      </c>
      <c r="AU259" s="100">
        <f t="shared" si="37"/>
        <v>0</v>
      </c>
      <c r="AV259" s="102"/>
      <c r="AW259" s="104">
        <f t="shared" si="45"/>
        <v>0</v>
      </c>
      <c r="AX259" s="104">
        <f t="shared" si="46"/>
        <v>19053824.600021284</v>
      </c>
      <c r="AY259" s="102"/>
      <c r="AZ259" s="104">
        <f>IF($C259&lt;$C$7,0,MAX(-AX259-SUM(AZ$11:AZ258),0))</f>
        <v>0</v>
      </c>
      <c r="BA259" s="104">
        <f>AX259+SUM(AZ$11:AZ259)</f>
        <v>25894736.146868117</v>
      </c>
      <c r="BB259" s="104">
        <f>IF($C259&lt;$C$7,0,-MIN(BA259:BA$367)-SUM(BB$11:BB258))</f>
        <v>0</v>
      </c>
      <c r="BC259" s="104">
        <f t="shared" si="41"/>
        <v>0</v>
      </c>
      <c r="BD259" s="33"/>
    </row>
    <row r="260" spans="2:56" x14ac:dyDescent="0.2">
      <c r="B260" s="19"/>
      <c r="C260" s="105">
        <f t="shared" si="42"/>
        <v>46388</v>
      </c>
      <c r="D260" s="97" t="str">
        <f t="shared" si="43"/>
        <v>p</v>
      </c>
      <c r="E260" s="98">
        <v>0</v>
      </c>
      <c r="F260" s="98">
        <v>0</v>
      </c>
      <c r="G260" s="98">
        <v>0</v>
      </c>
      <c r="H260" s="98">
        <v>0</v>
      </c>
      <c r="I260" s="100">
        <f t="shared" si="38"/>
        <v>0</v>
      </c>
      <c r="J260" s="101"/>
      <c r="K260" s="98">
        <v>0</v>
      </c>
      <c r="L260" s="98">
        <v>0</v>
      </c>
      <c r="M260" s="98">
        <v>0</v>
      </c>
      <c r="N260" s="98">
        <v>0</v>
      </c>
      <c r="O260" s="98">
        <v>0</v>
      </c>
      <c r="P260" s="98">
        <v>0</v>
      </c>
      <c r="Q260" s="98">
        <v>0</v>
      </c>
      <c r="R260" s="98">
        <v>0</v>
      </c>
      <c r="S260" s="100">
        <f t="shared" si="44"/>
        <v>0</v>
      </c>
      <c r="T260" s="102"/>
      <c r="U260" s="98">
        <v>0</v>
      </c>
      <c r="V260" s="98">
        <v>0</v>
      </c>
      <c r="W260" s="98">
        <v>0</v>
      </c>
      <c r="X260" s="98">
        <v>0</v>
      </c>
      <c r="Y260" s="98">
        <v>0</v>
      </c>
      <c r="Z260" s="98">
        <v>0</v>
      </c>
      <c r="AA260" s="98">
        <v>0</v>
      </c>
      <c r="AB260" s="98">
        <v>0</v>
      </c>
      <c r="AC260" s="98">
        <v>0</v>
      </c>
      <c r="AD260" s="98">
        <v>0</v>
      </c>
      <c r="AE260" s="100">
        <f t="shared" si="39"/>
        <v>0</v>
      </c>
      <c r="AF260" s="102"/>
      <c r="AG260" s="98">
        <v>0</v>
      </c>
      <c r="AH260" s="98">
        <v>0</v>
      </c>
      <c r="AI260" s="98">
        <v>0</v>
      </c>
      <c r="AJ260" s="98">
        <v>0</v>
      </c>
      <c r="AK260" s="100">
        <f t="shared" si="40"/>
        <v>0</v>
      </c>
      <c r="AL260" s="102"/>
      <c r="AM260" s="98">
        <v>0</v>
      </c>
      <c r="AN260" s="98">
        <v>0</v>
      </c>
      <c r="AO260" s="98">
        <v>0</v>
      </c>
      <c r="AP260" s="98">
        <v>0</v>
      </c>
      <c r="AQ260" s="98">
        <v>0</v>
      </c>
      <c r="AR260" s="98">
        <v>0</v>
      </c>
      <c r="AS260" s="98">
        <v>0</v>
      </c>
      <c r="AT260" s="98">
        <v>0</v>
      </c>
      <c r="AU260" s="100">
        <f t="shared" si="37"/>
        <v>0</v>
      </c>
      <c r="AV260" s="102"/>
      <c r="AW260" s="104">
        <f t="shared" si="45"/>
        <v>0</v>
      </c>
      <c r="AX260" s="104">
        <f t="shared" si="46"/>
        <v>19053824.600021284</v>
      </c>
      <c r="AY260" s="102"/>
      <c r="AZ260" s="104">
        <f>IF($C260&lt;$C$7,0,MAX(-AX260-SUM(AZ$11:AZ259),0))</f>
        <v>0</v>
      </c>
      <c r="BA260" s="104">
        <f>AX260+SUM(AZ$11:AZ260)</f>
        <v>25894736.146868117</v>
      </c>
      <c r="BB260" s="104">
        <f>IF($C260&lt;$C$7,0,-MIN(BA260:BA$367)-SUM(BB$11:BB259))</f>
        <v>0</v>
      </c>
      <c r="BC260" s="104">
        <f t="shared" si="41"/>
        <v>0</v>
      </c>
      <c r="BD260" s="33"/>
    </row>
    <row r="261" spans="2:56" x14ac:dyDescent="0.2">
      <c r="B261" s="19"/>
      <c r="C261" s="105">
        <f t="shared" si="42"/>
        <v>46419</v>
      </c>
      <c r="D261" s="97" t="str">
        <f t="shared" si="43"/>
        <v>p</v>
      </c>
      <c r="E261" s="98">
        <v>0</v>
      </c>
      <c r="F261" s="98">
        <v>0</v>
      </c>
      <c r="G261" s="98">
        <v>0</v>
      </c>
      <c r="H261" s="98">
        <v>0</v>
      </c>
      <c r="I261" s="100">
        <f t="shared" si="38"/>
        <v>0</v>
      </c>
      <c r="J261" s="101"/>
      <c r="K261" s="98">
        <v>0</v>
      </c>
      <c r="L261" s="98">
        <v>0</v>
      </c>
      <c r="M261" s="98">
        <v>0</v>
      </c>
      <c r="N261" s="98">
        <v>0</v>
      </c>
      <c r="O261" s="98">
        <v>0</v>
      </c>
      <c r="P261" s="98">
        <v>0</v>
      </c>
      <c r="Q261" s="98">
        <v>0</v>
      </c>
      <c r="R261" s="98">
        <v>0</v>
      </c>
      <c r="S261" s="100">
        <f t="shared" si="44"/>
        <v>0</v>
      </c>
      <c r="T261" s="102"/>
      <c r="U261" s="98">
        <v>0</v>
      </c>
      <c r="V261" s="98">
        <v>0</v>
      </c>
      <c r="W261" s="98">
        <v>0</v>
      </c>
      <c r="X261" s="98">
        <v>0</v>
      </c>
      <c r="Y261" s="98">
        <v>0</v>
      </c>
      <c r="Z261" s="98">
        <v>0</v>
      </c>
      <c r="AA261" s="98">
        <v>0</v>
      </c>
      <c r="AB261" s="98">
        <v>0</v>
      </c>
      <c r="AC261" s="98">
        <v>0</v>
      </c>
      <c r="AD261" s="98">
        <v>0</v>
      </c>
      <c r="AE261" s="100">
        <f t="shared" si="39"/>
        <v>0</v>
      </c>
      <c r="AF261" s="102"/>
      <c r="AG261" s="98">
        <v>0</v>
      </c>
      <c r="AH261" s="98">
        <v>0</v>
      </c>
      <c r="AI261" s="98">
        <v>0</v>
      </c>
      <c r="AJ261" s="98">
        <v>0</v>
      </c>
      <c r="AK261" s="100">
        <f t="shared" si="40"/>
        <v>0</v>
      </c>
      <c r="AL261" s="102"/>
      <c r="AM261" s="98">
        <v>0</v>
      </c>
      <c r="AN261" s="98">
        <v>0</v>
      </c>
      <c r="AO261" s="98">
        <v>0</v>
      </c>
      <c r="AP261" s="98">
        <v>0</v>
      </c>
      <c r="AQ261" s="98">
        <v>0</v>
      </c>
      <c r="AR261" s="98">
        <v>0</v>
      </c>
      <c r="AS261" s="98">
        <v>0</v>
      </c>
      <c r="AT261" s="98">
        <v>0</v>
      </c>
      <c r="AU261" s="100">
        <f t="shared" si="37"/>
        <v>0</v>
      </c>
      <c r="AV261" s="102"/>
      <c r="AW261" s="104">
        <f t="shared" si="45"/>
        <v>0</v>
      </c>
      <c r="AX261" s="104">
        <f t="shared" si="46"/>
        <v>19053824.600021284</v>
      </c>
      <c r="AY261" s="102"/>
      <c r="AZ261" s="104">
        <f>IF($C261&lt;$C$7,0,MAX(-AX261-SUM(AZ$11:AZ260),0))</f>
        <v>0</v>
      </c>
      <c r="BA261" s="104">
        <f>AX261+SUM(AZ$11:AZ261)</f>
        <v>25894736.146868117</v>
      </c>
      <c r="BB261" s="104">
        <f>IF($C261&lt;$C$7,0,-MIN(BA261:BA$367)-SUM(BB$11:BB260))</f>
        <v>0</v>
      </c>
      <c r="BC261" s="104">
        <f t="shared" si="41"/>
        <v>0</v>
      </c>
      <c r="BD261" s="33"/>
    </row>
    <row r="262" spans="2:56" x14ac:dyDescent="0.2">
      <c r="B262" s="19"/>
      <c r="C262" s="105">
        <f t="shared" si="42"/>
        <v>46447</v>
      </c>
      <c r="D262" s="97" t="str">
        <f t="shared" si="43"/>
        <v>p</v>
      </c>
      <c r="E262" s="98">
        <v>0</v>
      </c>
      <c r="F262" s="98">
        <v>0</v>
      </c>
      <c r="G262" s="98">
        <v>0</v>
      </c>
      <c r="H262" s="98">
        <v>0</v>
      </c>
      <c r="I262" s="100">
        <f t="shared" si="38"/>
        <v>0</v>
      </c>
      <c r="J262" s="101"/>
      <c r="K262" s="98">
        <v>0</v>
      </c>
      <c r="L262" s="98">
        <v>0</v>
      </c>
      <c r="M262" s="98">
        <v>0</v>
      </c>
      <c r="N262" s="98">
        <v>0</v>
      </c>
      <c r="O262" s="98">
        <v>0</v>
      </c>
      <c r="P262" s="98">
        <v>0</v>
      </c>
      <c r="Q262" s="98">
        <v>0</v>
      </c>
      <c r="R262" s="98">
        <v>0</v>
      </c>
      <c r="S262" s="100">
        <f t="shared" si="44"/>
        <v>0</v>
      </c>
      <c r="T262" s="102"/>
      <c r="U262" s="98">
        <v>0</v>
      </c>
      <c r="V262" s="98">
        <v>0</v>
      </c>
      <c r="W262" s="98">
        <v>0</v>
      </c>
      <c r="X262" s="98">
        <v>0</v>
      </c>
      <c r="Y262" s="98">
        <v>0</v>
      </c>
      <c r="Z262" s="98">
        <v>0</v>
      </c>
      <c r="AA262" s="98">
        <v>0</v>
      </c>
      <c r="AB262" s="98">
        <v>0</v>
      </c>
      <c r="AC262" s="98">
        <v>0</v>
      </c>
      <c r="AD262" s="98">
        <v>0</v>
      </c>
      <c r="AE262" s="100">
        <f t="shared" si="39"/>
        <v>0</v>
      </c>
      <c r="AF262" s="102"/>
      <c r="AG262" s="98">
        <v>0</v>
      </c>
      <c r="AH262" s="98">
        <v>0</v>
      </c>
      <c r="AI262" s="98">
        <v>0</v>
      </c>
      <c r="AJ262" s="98">
        <v>0</v>
      </c>
      <c r="AK262" s="100">
        <f t="shared" si="40"/>
        <v>0</v>
      </c>
      <c r="AL262" s="102"/>
      <c r="AM262" s="98">
        <v>0</v>
      </c>
      <c r="AN262" s="98">
        <v>0</v>
      </c>
      <c r="AO262" s="98">
        <v>0</v>
      </c>
      <c r="AP262" s="98">
        <v>0</v>
      </c>
      <c r="AQ262" s="98">
        <v>0</v>
      </c>
      <c r="AR262" s="98">
        <v>0</v>
      </c>
      <c r="AS262" s="98">
        <v>0</v>
      </c>
      <c r="AT262" s="98">
        <v>0</v>
      </c>
      <c r="AU262" s="100">
        <f t="shared" si="37"/>
        <v>0</v>
      </c>
      <c r="AV262" s="102"/>
      <c r="AW262" s="104">
        <f t="shared" si="45"/>
        <v>0</v>
      </c>
      <c r="AX262" s="104">
        <f t="shared" si="46"/>
        <v>19053824.600021284</v>
      </c>
      <c r="AY262" s="102"/>
      <c r="AZ262" s="104">
        <f>IF($C262&lt;$C$7,0,MAX(-AX262-SUM(AZ$11:AZ261),0))</f>
        <v>0</v>
      </c>
      <c r="BA262" s="104">
        <f>AX262+SUM(AZ$11:AZ262)</f>
        <v>25894736.146868117</v>
      </c>
      <c r="BB262" s="104">
        <f>IF($C262&lt;$C$7,0,-MIN(BA262:BA$367)-SUM(BB$11:BB261))</f>
        <v>0</v>
      </c>
      <c r="BC262" s="104">
        <f t="shared" si="41"/>
        <v>0</v>
      </c>
      <c r="BD262" s="33"/>
    </row>
    <row r="263" spans="2:56" x14ac:dyDescent="0.2">
      <c r="B263" s="19"/>
      <c r="C263" s="105">
        <f t="shared" si="42"/>
        <v>46478</v>
      </c>
      <c r="D263" s="97" t="str">
        <f t="shared" si="43"/>
        <v>p</v>
      </c>
      <c r="E263" s="98">
        <v>0</v>
      </c>
      <c r="F263" s="98">
        <v>0</v>
      </c>
      <c r="G263" s="98">
        <v>0</v>
      </c>
      <c r="H263" s="98">
        <v>0</v>
      </c>
      <c r="I263" s="100">
        <f t="shared" si="38"/>
        <v>0</v>
      </c>
      <c r="J263" s="101"/>
      <c r="K263" s="98">
        <v>0</v>
      </c>
      <c r="L263" s="98">
        <v>0</v>
      </c>
      <c r="M263" s="98">
        <v>0</v>
      </c>
      <c r="N263" s="98">
        <v>0</v>
      </c>
      <c r="O263" s="98">
        <v>0</v>
      </c>
      <c r="P263" s="98">
        <v>0</v>
      </c>
      <c r="Q263" s="98">
        <v>0</v>
      </c>
      <c r="R263" s="98">
        <v>0</v>
      </c>
      <c r="S263" s="100">
        <f t="shared" si="44"/>
        <v>0</v>
      </c>
      <c r="T263" s="102"/>
      <c r="U263" s="98">
        <v>0</v>
      </c>
      <c r="V263" s="98">
        <v>0</v>
      </c>
      <c r="W263" s="98">
        <v>0</v>
      </c>
      <c r="X263" s="98">
        <v>0</v>
      </c>
      <c r="Y263" s="98">
        <v>0</v>
      </c>
      <c r="Z263" s="98">
        <v>0</v>
      </c>
      <c r="AA263" s="98">
        <v>0</v>
      </c>
      <c r="AB263" s="98">
        <v>0</v>
      </c>
      <c r="AC263" s="98">
        <v>0</v>
      </c>
      <c r="AD263" s="98">
        <v>0</v>
      </c>
      <c r="AE263" s="100">
        <f t="shared" si="39"/>
        <v>0</v>
      </c>
      <c r="AF263" s="102"/>
      <c r="AG263" s="98">
        <v>0</v>
      </c>
      <c r="AH263" s="98">
        <v>0</v>
      </c>
      <c r="AI263" s="98">
        <v>0</v>
      </c>
      <c r="AJ263" s="98">
        <v>0</v>
      </c>
      <c r="AK263" s="100">
        <f t="shared" si="40"/>
        <v>0</v>
      </c>
      <c r="AL263" s="102"/>
      <c r="AM263" s="98">
        <v>0</v>
      </c>
      <c r="AN263" s="98">
        <v>0</v>
      </c>
      <c r="AO263" s="98">
        <v>0</v>
      </c>
      <c r="AP263" s="98">
        <v>0</v>
      </c>
      <c r="AQ263" s="98">
        <v>0</v>
      </c>
      <c r="AR263" s="98">
        <v>0</v>
      </c>
      <c r="AS263" s="98">
        <v>0</v>
      </c>
      <c r="AT263" s="98">
        <v>0</v>
      </c>
      <c r="AU263" s="100">
        <f t="shared" si="37"/>
        <v>0</v>
      </c>
      <c r="AV263" s="102"/>
      <c r="AW263" s="104">
        <f t="shared" si="45"/>
        <v>0</v>
      </c>
      <c r="AX263" s="104">
        <f t="shared" si="46"/>
        <v>19053824.600021284</v>
      </c>
      <c r="AY263" s="102"/>
      <c r="AZ263" s="104">
        <f>IF($C263&lt;$C$7,0,MAX(-AX263-SUM(AZ$11:AZ262),0))</f>
        <v>0</v>
      </c>
      <c r="BA263" s="104">
        <f>AX263+SUM(AZ$11:AZ263)</f>
        <v>25894736.146868117</v>
      </c>
      <c r="BB263" s="104">
        <f>IF($C263&lt;$C$7,0,-MIN(BA263:BA$367)-SUM(BB$11:BB262))</f>
        <v>0</v>
      </c>
      <c r="BC263" s="104">
        <f t="shared" si="41"/>
        <v>0</v>
      </c>
      <c r="BD263" s="33"/>
    </row>
    <row r="264" spans="2:56" x14ac:dyDescent="0.2">
      <c r="B264" s="19"/>
      <c r="C264" s="105">
        <f t="shared" si="42"/>
        <v>46508</v>
      </c>
      <c r="D264" s="97" t="str">
        <f t="shared" si="43"/>
        <v>p</v>
      </c>
      <c r="E264" s="98">
        <v>0</v>
      </c>
      <c r="F264" s="98">
        <v>0</v>
      </c>
      <c r="G264" s="98">
        <v>0</v>
      </c>
      <c r="H264" s="98">
        <v>0</v>
      </c>
      <c r="I264" s="100">
        <f t="shared" si="38"/>
        <v>0</v>
      </c>
      <c r="J264" s="101"/>
      <c r="K264" s="98">
        <v>0</v>
      </c>
      <c r="L264" s="98">
        <v>0</v>
      </c>
      <c r="M264" s="98">
        <v>0</v>
      </c>
      <c r="N264" s="98">
        <v>0</v>
      </c>
      <c r="O264" s="98">
        <v>0</v>
      </c>
      <c r="P264" s="98">
        <v>0</v>
      </c>
      <c r="Q264" s="98">
        <v>0</v>
      </c>
      <c r="R264" s="98">
        <v>0</v>
      </c>
      <c r="S264" s="100">
        <f t="shared" si="44"/>
        <v>0</v>
      </c>
      <c r="T264" s="102"/>
      <c r="U264" s="98">
        <v>0</v>
      </c>
      <c r="V264" s="98">
        <v>0</v>
      </c>
      <c r="W264" s="98">
        <v>0</v>
      </c>
      <c r="X264" s="98">
        <v>0</v>
      </c>
      <c r="Y264" s="98">
        <v>0</v>
      </c>
      <c r="Z264" s="98">
        <v>0</v>
      </c>
      <c r="AA264" s="98">
        <v>0</v>
      </c>
      <c r="AB264" s="98">
        <v>0</v>
      </c>
      <c r="AC264" s="98">
        <v>0</v>
      </c>
      <c r="AD264" s="98">
        <v>0</v>
      </c>
      <c r="AE264" s="100">
        <f t="shared" si="39"/>
        <v>0</v>
      </c>
      <c r="AF264" s="102"/>
      <c r="AG264" s="98">
        <v>0</v>
      </c>
      <c r="AH264" s="98">
        <v>0</v>
      </c>
      <c r="AI264" s="98">
        <v>0</v>
      </c>
      <c r="AJ264" s="98">
        <v>0</v>
      </c>
      <c r="AK264" s="100">
        <f t="shared" si="40"/>
        <v>0</v>
      </c>
      <c r="AL264" s="102"/>
      <c r="AM264" s="98">
        <v>0</v>
      </c>
      <c r="AN264" s="98">
        <v>0</v>
      </c>
      <c r="AO264" s="98">
        <v>0</v>
      </c>
      <c r="AP264" s="98">
        <v>0</v>
      </c>
      <c r="AQ264" s="98">
        <v>0</v>
      </c>
      <c r="AR264" s="98">
        <v>0</v>
      </c>
      <c r="AS264" s="98">
        <v>0</v>
      </c>
      <c r="AT264" s="98">
        <v>0</v>
      </c>
      <c r="AU264" s="100">
        <f t="shared" si="37"/>
        <v>0</v>
      </c>
      <c r="AV264" s="102"/>
      <c r="AW264" s="104">
        <f t="shared" si="45"/>
        <v>0</v>
      </c>
      <c r="AX264" s="104">
        <f t="shared" si="46"/>
        <v>19053824.600021284</v>
      </c>
      <c r="AY264" s="102"/>
      <c r="AZ264" s="104">
        <f>IF($C264&lt;$C$7,0,MAX(-AX264-SUM(AZ$11:AZ263),0))</f>
        <v>0</v>
      </c>
      <c r="BA264" s="104">
        <f>AX264+SUM(AZ$11:AZ264)</f>
        <v>25894736.146868117</v>
      </c>
      <c r="BB264" s="104">
        <f>IF($C264&lt;$C$7,0,-MIN(BA264:BA$367)-SUM(BB$11:BB263))</f>
        <v>0</v>
      </c>
      <c r="BC264" s="104">
        <f t="shared" si="41"/>
        <v>0</v>
      </c>
      <c r="BD264" s="33"/>
    </row>
    <row r="265" spans="2:56" x14ac:dyDescent="0.2">
      <c r="B265" s="19"/>
      <c r="C265" s="105">
        <f t="shared" si="42"/>
        <v>46539</v>
      </c>
      <c r="D265" s="97" t="str">
        <f t="shared" si="43"/>
        <v>p</v>
      </c>
      <c r="E265" s="98">
        <v>0</v>
      </c>
      <c r="F265" s="98">
        <v>0</v>
      </c>
      <c r="G265" s="98">
        <v>0</v>
      </c>
      <c r="H265" s="98">
        <v>0</v>
      </c>
      <c r="I265" s="100">
        <f t="shared" si="38"/>
        <v>0</v>
      </c>
      <c r="J265" s="101"/>
      <c r="K265" s="98">
        <v>0</v>
      </c>
      <c r="L265" s="98">
        <v>0</v>
      </c>
      <c r="M265" s="98">
        <v>0</v>
      </c>
      <c r="N265" s="98">
        <v>0</v>
      </c>
      <c r="O265" s="98">
        <v>0</v>
      </c>
      <c r="P265" s="98">
        <v>0</v>
      </c>
      <c r="Q265" s="98">
        <v>0</v>
      </c>
      <c r="R265" s="98">
        <v>0</v>
      </c>
      <c r="S265" s="100">
        <f t="shared" si="44"/>
        <v>0</v>
      </c>
      <c r="T265" s="102"/>
      <c r="U265" s="98">
        <v>0</v>
      </c>
      <c r="V265" s="98">
        <v>0</v>
      </c>
      <c r="W265" s="98">
        <v>0</v>
      </c>
      <c r="X265" s="98">
        <v>0</v>
      </c>
      <c r="Y265" s="98">
        <v>0</v>
      </c>
      <c r="Z265" s="98">
        <v>0</v>
      </c>
      <c r="AA265" s="98">
        <v>0</v>
      </c>
      <c r="AB265" s="98">
        <v>0</v>
      </c>
      <c r="AC265" s="98">
        <v>0</v>
      </c>
      <c r="AD265" s="98">
        <v>0</v>
      </c>
      <c r="AE265" s="100">
        <f t="shared" si="39"/>
        <v>0</v>
      </c>
      <c r="AF265" s="102"/>
      <c r="AG265" s="98">
        <v>0</v>
      </c>
      <c r="AH265" s="98">
        <v>0</v>
      </c>
      <c r="AI265" s="98">
        <v>0</v>
      </c>
      <c r="AJ265" s="98">
        <v>0</v>
      </c>
      <c r="AK265" s="100">
        <f t="shared" si="40"/>
        <v>0</v>
      </c>
      <c r="AL265" s="102"/>
      <c r="AM265" s="98">
        <v>0</v>
      </c>
      <c r="AN265" s="98">
        <v>0</v>
      </c>
      <c r="AO265" s="98">
        <v>0</v>
      </c>
      <c r="AP265" s="98">
        <v>0</v>
      </c>
      <c r="AQ265" s="98">
        <v>0</v>
      </c>
      <c r="AR265" s="98">
        <v>0</v>
      </c>
      <c r="AS265" s="98">
        <v>0</v>
      </c>
      <c r="AT265" s="98">
        <v>0</v>
      </c>
      <c r="AU265" s="100">
        <f t="shared" si="37"/>
        <v>0</v>
      </c>
      <c r="AV265" s="102"/>
      <c r="AW265" s="104">
        <f t="shared" si="45"/>
        <v>0</v>
      </c>
      <c r="AX265" s="104">
        <f t="shared" si="46"/>
        <v>19053824.600021284</v>
      </c>
      <c r="AY265" s="102"/>
      <c r="AZ265" s="104">
        <f>IF($C265&lt;$C$7,0,MAX(-AX265-SUM(AZ$11:AZ264),0))</f>
        <v>0</v>
      </c>
      <c r="BA265" s="104">
        <f>AX265+SUM(AZ$11:AZ265)</f>
        <v>25894736.146868117</v>
      </c>
      <c r="BB265" s="104">
        <f>IF($C265&lt;$C$7,0,-MIN(BA265:BA$367)-SUM(BB$11:BB264))</f>
        <v>0</v>
      </c>
      <c r="BC265" s="104">
        <f t="shared" si="41"/>
        <v>0</v>
      </c>
      <c r="BD265" s="33"/>
    </row>
    <row r="266" spans="2:56" x14ac:dyDescent="0.2">
      <c r="B266" s="19"/>
      <c r="C266" s="105">
        <f t="shared" si="42"/>
        <v>46569</v>
      </c>
      <c r="D266" s="97" t="str">
        <f t="shared" si="43"/>
        <v>p</v>
      </c>
      <c r="E266" s="98">
        <v>0</v>
      </c>
      <c r="F266" s="98">
        <v>0</v>
      </c>
      <c r="G266" s="98">
        <v>0</v>
      </c>
      <c r="H266" s="98">
        <v>0</v>
      </c>
      <c r="I266" s="100">
        <f t="shared" si="38"/>
        <v>0</v>
      </c>
      <c r="J266" s="101"/>
      <c r="K266" s="98">
        <v>0</v>
      </c>
      <c r="L266" s="98">
        <v>0</v>
      </c>
      <c r="M266" s="98">
        <v>0</v>
      </c>
      <c r="N266" s="98">
        <v>0</v>
      </c>
      <c r="O266" s="98">
        <v>0</v>
      </c>
      <c r="P266" s="98">
        <v>0</v>
      </c>
      <c r="Q266" s="98">
        <v>0</v>
      </c>
      <c r="R266" s="98">
        <v>0</v>
      </c>
      <c r="S266" s="100">
        <f t="shared" si="44"/>
        <v>0</v>
      </c>
      <c r="T266" s="102"/>
      <c r="U266" s="98">
        <v>0</v>
      </c>
      <c r="V266" s="98">
        <v>0</v>
      </c>
      <c r="W266" s="98">
        <v>0</v>
      </c>
      <c r="X266" s="98">
        <v>0</v>
      </c>
      <c r="Y266" s="98">
        <v>0</v>
      </c>
      <c r="Z266" s="98">
        <v>0</v>
      </c>
      <c r="AA266" s="98">
        <v>0</v>
      </c>
      <c r="AB266" s="98">
        <v>0</v>
      </c>
      <c r="AC266" s="98">
        <v>0</v>
      </c>
      <c r="AD266" s="98">
        <v>0</v>
      </c>
      <c r="AE266" s="100">
        <f t="shared" si="39"/>
        <v>0</v>
      </c>
      <c r="AF266" s="102"/>
      <c r="AG266" s="98">
        <v>0</v>
      </c>
      <c r="AH266" s="98">
        <v>0</v>
      </c>
      <c r="AI266" s="98">
        <v>0</v>
      </c>
      <c r="AJ266" s="98">
        <v>0</v>
      </c>
      <c r="AK266" s="100">
        <f t="shared" si="40"/>
        <v>0</v>
      </c>
      <c r="AL266" s="102"/>
      <c r="AM266" s="98">
        <v>0</v>
      </c>
      <c r="AN266" s="98">
        <v>0</v>
      </c>
      <c r="AO266" s="98">
        <v>0</v>
      </c>
      <c r="AP266" s="98">
        <v>0</v>
      </c>
      <c r="AQ266" s="98">
        <v>0</v>
      </c>
      <c r="AR266" s="98">
        <v>0</v>
      </c>
      <c r="AS266" s="98">
        <v>0</v>
      </c>
      <c r="AT266" s="98">
        <v>0</v>
      </c>
      <c r="AU266" s="100">
        <f t="shared" si="37"/>
        <v>0</v>
      </c>
      <c r="AV266" s="102"/>
      <c r="AW266" s="104">
        <f t="shared" si="45"/>
        <v>0</v>
      </c>
      <c r="AX266" s="104">
        <f t="shared" si="46"/>
        <v>19053824.600021284</v>
      </c>
      <c r="AY266" s="102"/>
      <c r="AZ266" s="104">
        <f>IF($C266&lt;$C$7,0,MAX(-AX266-SUM(AZ$11:AZ265),0))</f>
        <v>0</v>
      </c>
      <c r="BA266" s="104">
        <f>AX266+SUM(AZ$11:AZ266)</f>
        <v>25894736.146868117</v>
      </c>
      <c r="BB266" s="104">
        <f>IF($C266&lt;$C$7,0,-MIN(BA266:BA$367)-SUM(BB$11:BB265))</f>
        <v>0</v>
      </c>
      <c r="BC266" s="104">
        <f t="shared" si="41"/>
        <v>0</v>
      </c>
      <c r="BD266" s="33"/>
    </row>
    <row r="267" spans="2:56" x14ac:dyDescent="0.2">
      <c r="B267" s="19"/>
      <c r="C267" s="105">
        <f t="shared" si="42"/>
        <v>46600</v>
      </c>
      <c r="D267" s="97" t="str">
        <f t="shared" si="43"/>
        <v>p</v>
      </c>
      <c r="E267" s="98">
        <v>0</v>
      </c>
      <c r="F267" s="98">
        <v>0</v>
      </c>
      <c r="G267" s="98">
        <v>0</v>
      </c>
      <c r="H267" s="98">
        <v>0</v>
      </c>
      <c r="I267" s="100">
        <f t="shared" si="38"/>
        <v>0</v>
      </c>
      <c r="J267" s="101"/>
      <c r="K267" s="98">
        <v>0</v>
      </c>
      <c r="L267" s="98">
        <v>0</v>
      </c>
      <c r="M267" s="98">
        <v>0</v>
      </c>
      <c r="N267" s="98">
        <v>0</v>
      </c>
      <c r="O267" s="98">
        <v>0</v>
      </c>
      <c r="P267" s="98">
        <v>0</v>
      </c>
      <c r="Q267" s="98">
        <v>0</v>
      </c>
      <c r="R267" s="98">
        <v>0</v>
      </c>
      <c r="S267" s="100">
        <f t="shared" si="44"/>
        <v>0</v>
      </c>
      <c r="T267" s="102"/>
      <c r="U267" s="98">
        <v>0</v>
      </c>
      <c r="V267" s="98">
        <v>0</v>
      </c>
      <c r="W267" s="98">
        <v>0</v>
      </c>
      <c r="X267" s="98">
        <v>0</v>
      </c>
      <c r="Y267" s="98">
        <v>0</v>
      </c>
      <c r="Z267" s="98">
        <v>0</v>
      </c>
      <c r="AA267" s="98">
        <v>0</v>
      </c>
      <c r="AB267" s="98">
        <v>0</v>
      </c>
      <c r="AC267" s="98">
        <v>0</v>
      </c>
      <c r="AD267" s="98">
        <v>0</v>
      </c>
      <c r="AE267" s="100">
        <f t="shared" si="39"/>
        <v>0</v>
      </c>
      <c r="AF267" s="102"/>
      <c r="AG267" s="98">
        <v>0</v>
      </c>
      <c r="AH267" s="98">
        <v>0</v>
      </c>
      <c r="AI267" s="98">
        <v>0</v>
      </c>
      <c r="AJ267" s="98">
        <v>0</v>
      </c>
      <c r="AK267" s="100">
        <f t="shared" si="40"/>
        <v>0</v>
      </c>
      <c r="AL267" s="102"/>
      <c r="AM267" s="98">
        <v>0</v>
      </c>
      <c r="AN267" s="98">
        <v>0</v>
      </c>
      <c r="AO267" s="98">
        <v>0</v>
      </c>
      <c r="AP267" s="98">
        <v>0</v>
      </c>
      <c r="AQ267" s="98">
        <v>0</v>
      </c>
      <c r="AR267" s="98">
        <v>0</v>
      </c>
      <c r="AS267" s="98">
        <v>0</v>
      </c>
      <c r="AT267" s="98">
        <v>0</v>
      </c>
      <c r="AU267" s="100">
        <f t="shared" ref="AU267:AU330" si="47">SUM(AM267:AT267)</f>
        <v>0</v>
      </c>
      <c r="AV267" s="102"/>
      <c r="AW267" s="104">
        <f t="shared" si="45"/>
        <v>0</v>
      </c>
      <c r="AX267" s="104">
        <f t="shared" si="46"/>
        <v>19053824.600021284</v>
      </c>
      <c r="AY267" s="102"/>
      <c r="AZ267" s="104">
        <f>IF($C267&lt;$C$7,0,MAX(-AX267-SUM(AZ$11:AZ266),0))</f>
        <v>0</v>
      </c>
      <c r="BA267" s="104">
        <f>AX267+SUM(AZ$11:AZ267)</f>
        <v>25894736.146868117</v>
      </c>
      <c r="BB267" s="104">
        <f>IF($C267&lt;$C$7,0,-MIN(BA267:BA$367)-SUM(BB$11:BB266))</f>
        <v>0</v>
      </c>
      <c r="BC267" s="104">
        <f t="shared" si="41"/>
        <v>0</v>
      </c>
      <c r="BD267" s="33"/>
    </row>
    <row r="268" spans="2:56" x14ac:dyDescent="0.2">
      <c r="B268" s="19"/>
      <c r="C268" s="105">
        <f t="shared" si="42"/>
        <v>46631</v>
      </c>
      <c r="D268" s="97" t="str">
        <f t="shared" si="43"/>
        <v>p</v>
      </c>
      <c r="E268" s="98">
        <v>0</v>
      </c>
      <c r="F268" s="98">
        <v>0</v>
      </c>
      <c r="G268" s="98">
        <v>0</v>
      </c>
      <c r="H268" s="98">
        <v>0</v>
      </c>
      <c r="I268" s="100">
        <f t="shared" ref="I268:I331" si="48">SUM(E268:H268)</f>
        <v>0</v>
      </c>
      <c r="J268" s="101"/>
      <c r="K268" s="98">
        <v>0</v>
      </c>
      <c r="L268" s="98">
        <v>0</v>
      </c>
      <c r="M268" s="98">
        <v>0</v>
      </c>
      <c r="N268" s="98">
        <v>0</v>
      </c>
      <c r="O268" s="98">
        <v>0</v>
      </c>
      <c r="P268" s="98">
        <v>0</v>
      </c>
      <c r="Q268" s="98">
        <v>0</v>
      </c>
      <c r="R268" s="98">
        <v>0</v>
      </c>
      <c r="S268" s="100">
        <f t="shared" si="44"/>
        <v>0</v>
      </c>
      <c r="T268" s="102"/>
      <c r="U268" s="98">
        <v>0</v>
      </c>
      <c r="V268" s="98">
        <v>0</v>
      </c>
      <c r="W268" s="98">
        <v>0</v>
      </c>
      <c r="X268" s="98">
        <v>0</v>
      </c>
      <c r="Y268" s="98">
        <v>0</v>
      </c>
      <c r="Z268" s="98">
        <v>0</v>
      </c>
      <c r="AA268" s="98">
        <v>0</v>
      </c>
      <c r="AB268" s="98">
        <v>0</v>
      </c>
      <c r="AC268" s="98">
        <v>0</v>
      </c>
      <c r="AD268" s="98">
        <v>0</v>
      </c>
      <c r="AE268" s="100">
        <f t="shared" ref="AE268:AE314" si="49">SUM(U268:AD268)</f>
        <v>0</v>
      </c>
      <c r="AF268" s="102"/>
      <c r="AG268" s="98">
        <v>0</v>
      </c>
      <c r="AH268" s="98">
        <v>0</v>
      </c>
      <c r="AI268" s="98">
        <v>0</v>
      </c>
      <c r="AJ268" s="98">
        <v>0</v>
      </c>
      <c r="AK268" s="100">
        <f t="shared" ref="AK268:AK331" si="50">SUM(AG268:AJ268)</f>
        <v>0</v>
      </c>
      <c r="AL268" s="102"/>
      <c r="AM268" s="98">
        <v>0</v>
      </c>
      <c r="AN268" s="98">
        <v>0</v>
      </c>
      <c r="AO268" s="98">
        <v>0</v>
      </c>
      <c r="AP268" s="98">
        <v>0</v>
      </c>
      <c r="AQ268" s="98">
        <v>0</v>
      </c>
      <c r="AR268" s="98">
        <v>0</v>
      </c>
      <c r="AS268" s="98">
        <v>0</v>
      </c>
      <c r="AT268" s="98">
        <v>0</v>
      </c>
      <c r="AU268" s="100">
        <f t="shared" si="47"/>
        <v>0</v>
      </c>
      <c r="AV268" s="102"/>
      <c r="AW268" s="104">
        <f t="shared" si="45"/>
        <v>0</v>
      </c>
      <c r="AX268" s="104">
        <f t="shared" si="46"/>
        <v>19053824.600021284</v>
      </c>
      <c r="AY268" s="102"/>
      <c r="AZ268" s="104">
        <f>IF($C268&lt;$C$7,0,MAX(-AX268-SUM(AZ$11:AZ267),0))</f>
        <v>0</v>
      </c>
      <c r="BA268" s="104">
        <f>AX268+SUM(AZ$11:AZ268)</f>
        <v>25894736.146868117</v>
      </c>
      <c r="BB268" s="104">
        <f>IF($C268&lt;$C$7,0,-MIN(BA268:BA$367)-SUM(BB$11:BB267))</f>
        <v>0</v>
      </c>
      <c r="BC268" s="104">
        <f t="shared" ref="BC268:BC331" si="51">AZ268+BB268</f>
        <v>0</v>
      </c>
      <c r="BD268" s="33"/>
    </row>
    <row r="269" spans="2:56" x14ac:dyDescent="0.2">
      <c r="B269" s="19"/>
      <c r="C269" s="105">
        <f t="shared" ref="C269:C332" si="52">VALUE(CONCATENATE(1,"/",IF(MONTH(C268)=12,1,MONTH(C268)+1),"/",IF(MONTH(C268)&lt;&gt;12,YEAR(C268),YEAR(C268)+1)))</f>
        <v>46661</v>
      </c>
      <c r="D269" s="97" t="str">
        <f t="shared" ref="D269:D332" si="53">IF(C269&lt;$C$7,"r","p")</f>
        <v>p</v>
      </c>
      <c r="E269" s="98">
        <v>0</v>
      </c>
      <c r="F269" s="98">
        <v>0</v>
      </c>
      <c r="G269" s="98">
        <v>0</v>
      </c>
      <c r="H269" s="98">
        <v>0</v>
      </c>
      <c r="I269" s="100">
        <f t="shared" si="48"/>
        <v>0</v>
      </c>
      <c r="J269" s="101"/>
      <c r="K269" s="98">
        <v>0</v>
      </c>
      <c r="L269" s="98">
        <v>0</v>
      </c>
      <c r="M269" s="98">
        <v>0</v>
      </c>
      <c r="N269" s="98">
        <v>0</v>
      </c>
      <c r="O269" s="98">
        <v>0</v>
      </c>
      <c r="P269" s="98">
        <v>0</v>
      </c>
      <c r="Q269" s="98">
        <v>0</v>
      </c>
      <c r="R269" s="98">
        <v>0</v>
      </c>
      <c r="S269" s="100">
        <f t="shared" ref="S269:S332" si="54">SUM(K269:R269)</f>
        <v>0</v>
      </c>
      <c r="T269" s="102"/>
      <c r="U269" s="98">
        <v>0</v>
      </c>
      <c r="V269" s="98">
        <v>0</v>
      </c>
      <c r="W269" s="98">
        <v>0</v>
      </c>
      <c r="X269" s="98">
        <v>0</v>
      </c>
      <c r="Y269" s="98">
        <v>0</v>
      </c>
      <c r="Z269" s="98">
        <v>0</v>
      </c>
      <c r="AA269" s="98">
        <v>0</v>
      </c>
      <c r="AB269" s="98">
        <v>0</v>
      </c>
      <c r="AC269" s="98">
        <v>0</v>
      </c>
      <c r="AD269" s="98">
        <v>0</v>
      </c>
      <c r="AE269" s="100">
        <f t="shared" si="49"/>
        <v>0</v>
      </c>
      <c r="AF269" s="102"/>
      <c r="AG269" s="98">
        <v>0</v>
      </c>
      <c r="AH269" s="98">
        <v>0</v>
      </c>
      <c r="AI269" s="98">
        <v>0</v>
      </c>
      <c r="AJ269" s="98">
        <v>0</v>
      </c>
      <c r="AK269" s="100">
        <f t="shared" si="50"/>
        <v>0</v>
      </c>
      <c r="AL269" s="102"/>
      <c r="AM269" s="98">
        <v>0</v>
      </c>
      <c r="AN269" s="98">
        <v>0</v>
      </c>
      <c r="AO269" s="98">
        <v>0</v>
      </c>
      <c r="AP269" s="98">
        <v>0</v>
      </c>
      <c r="AQ269" s="98">
        <v>0</v>
      </c>
      <c r="AR269" s="98">
        <v>0</v>
      </c>
      <c r="AS269" s="98">
        <v>0</v>
      </c>
      <c r="AT269" s="98">
        <v>0</v>
      </c>
      <c r="AU269" s="100">
        <f t="shared" si="47"/>
        <v>0</v>
      </c>
      <c r="AV269" s="102"/>
      <c r="AW269" s="104">
        <f t="shared" ref="AW269:AW332" si="55">SUM(I269,-S269,-AE269,AK269,AU269)</f>
        <v>0</v>
      </c>
      <c r="AX269" s="104">
        <f t="shared" ref="AX269:AX332" si="56">AW269+AX268</f>
        <v>19053824.600021284</v>
      </c>
      <c r="AY269" s="102"/>
      <c r="AZ269" s="104">
        <f>IF($C269&lt;$C$7,0,MAX(-AX269-SUM(AZ$11:AZ268),0))</f>
        <v>0</v>
      </c>
      <c r="BA269" s="104">
        <f>AX269+SUM(AZ$11:AZ269)</f>
        <v>25894736.146868117</v>
      </c>
      <c r="BB269" s="104">
        <f>IF($C269&lt;$C$7,0,-MIN(BA269:BA$367)-SUM(BB$11:BB268))</f>
        <v>0</v>
      </c>
      <c r="BC269" s="104">
        <f t="shared" si="51"/>
        <v>0</v>
      </c>
      <c r="BD269" s="33"/>
    </row>
    <row r="270" spans="2:56" x14ac:dyDescent="0.2">
      <c r="B270" s="19"/>
      <c r="C270" s="105">
        <f t="shared" si="52"/>
        <v>46692</v>
      </c>
      <c r="D270" s="97" t="str">
        <f t="shared" si="53"/>
        <v>p</v>
      </c>
      <c r="E270" s="98">
        <v>0</v>
      </c>
      <c r="F270" s="98">
        <v>0</v>
      </c>
      <c r="G270" s="98">
        <v>0</v>
      </c>
      <c r="H270" s="98">
        <v>0</v>
      </c>
      <c r="I270" s="100">
        <f t="shared" si="48"/>
        <v>0</v>
      </c>
      <c r="J270" s="101"/>
      <c r="K270" s="98">
        <v>0</v>
      </c>
      <c r="L270" s="98">
        <v>0</v>
      </c>
      <c r="M270" s="98">
        <v>0</v>
      </c>
      <c r="N270" s="98">
        <v>0</v>
      </c>
      <c r="O270" s="98">
        <v>0</v>
      </c>
      <c r="P270" s="98">
        <v>0</v>
      </c>
      <c r="Q270" s="98">
        <v>0</v>
      </c>
      <c r="R270" s="98">
        <v>0</v>
      </c>
      <c r="S270" s="100">
        <f t="shared" si="54"/>
        <v>0</v>
      </c>
      <c r="T270" s="102"/>
      <c r="U270" s="98">
        <v>0</v>
      </c>
      <c r="V270" s="98">
        <v>0</v>
      </c>
      <c r="W270" s="98">
        <v>0</v>
      </c>
      <c r="X270" s="98">
        <v>0</v>
      </c>
      <c r="Y270" s="98">
        <v>0</v>
      </c>
      <c r="Z270" s="98">
        <v>0</v>
      </c>
      <c r="AA270" s="98">
        <v>0</v>
      </c>
      <c r="AB270" s="98">
        <v>0</v>
      </c>
      <c r="AC270" s="98">
        <v>0</v>
      </c>
      <c r="AD270" s="98">
        <v>0</v>
      </c>
      <c r="AE270" s="100">
        <f t="shared" si="49"/>
        <v>0</v>
      </c>
      <c r="AF270" s="102"/>
      <c r="AG270" s="98">
        <v>0</v>
      </c>
      <c r="AH270" s="98">
        <v>0</v>
      </c>
      <c r="AI270" s="98">
        <v>0</v>
      </c>
      <c r="AJ270" s="98">
        <v>0</v>
      </c>
      <c r="AK270" s="100">
        <f t="shared" si="50"/>
        <v>0</v>
      </c>
      <c r="AL270" s="102"/>
      <c r="AM270" s="98">
        <v>0</v>
      </c>
      <c r="AN270" s="98">
        <v>0</v>
      </c>
      <c r="AO270" s="98">
        <v>0</v>
      </c>
      <c r="AP270" s="98">
        <v>0</v>
      </c>
      <c r="AQ270" s="98">
        <v>0</v>
      </c>
      <c r="AR270" s="98">
        <v>0</v>
      </c>
      <c r="AS270" s="98">
        <v>0</v>
      </c>
      <c r="AT270" s="98">
        <v>0</v>
      </c>
      <c r="AU270" s="100">
        <f t="shared" si="47"/>
        <v>0</v>
      </c>
      <c r="AV270" s="102"/>
      <c r="AW270" s="104">
        <f t="shared" si="55"/>
        <v>0</v>
      </c>
      <c r="AX270" s="104">
        <f t="shared" si="56"/>
        <v>19053824.600021284</v>
      </c>
      <c r="AY270" s="102"/>
      <c r="AZ270" s="104">
        <f>IF($C270&lt;$C$7,0,MAX(-AX270-SUM(AZ$11:AZ269),0))</f>
        <v>0</v>
      </c>
      <c r="BA270" s="104">
        <f>AX270+SUM(AZ$11:AZ270)</f>
        <v>25894736.146868117</v>
      </c>
      <c r="BB270" s="104">
        <f>IF($C270&lt;$C$7,0,-MIN(BA270:BA$367)-SUM(BB$11:BB269))</f>
        <v>0</v>
      </c>
      <c r="BC270" s="104">
        <f t="shared" si="51"/>
        <v>0</v>
      </c>
      <c r="BD270" s="33"/>
    </row>
    <row r="271" spans="2:56" x14ac:dyDescent="0.2">
      <c r="B271" s="19"/>
      <c r="C271" s="105">
        <f t="shared" si="52"/>
        <v>46722</v>
      </c>
      <c r="D271" s="97" t="str">
        <f t="shared" si="53"/>
        <v>p</v>
      </c>
      <c r="E271" s="98">
        <v>0</v>
      </c>
      <c r="F271" s="98">
        <v>0</v>
      </c>
      <c r="G271" s="98">
        <v>0</v>
      </c>
      <c r="H271" s="98">
        <v>0</v>
      </c>
      <c r="I271" s="100">
        <f t="shared" si="48"/>
        <v>0</v>
      </c>
      <c r="J271" s="101"/>
      <c r="K271" s="98">
        <v>0</v>
      </c>
      <c r="L271" s="98">
        <v>0</v>
      </c>
      <c r="M271" s="98">
        <v>0</v>
      </c>
      <c r="N271" s="98">
        <v>0</v>
      </c>
      <c r="O271" s="98">
        <v>0</v>
      </c>
      <c r="P271" s="98">
        <v>0</v>
      </c>
      <c r="Q271" s="98">
        <v>0</v>
      </c>
      <c r="R271" s="98">
        <v>0</v>
      </c>
      <c r="S271" s="100">
        <f t="shared" si="54"/>
        <v>0</v>
      </c>
      <c r="T271" s="102"/>
      <c r="U271" s="98">
        <v>0</v>
      </c>
      <c r="V271" s="98">
        <v>0</v>
      </c>
      <c r="W271" s="98">
        <v>0</v>
      </c>
      <c r="X271" s="98">
        <v>0</v>
      </c>
      <c r="Y271" s="98">
        <v>0</v>
      </c>
      <c r="Z271" s="98">
        <v>0</v>
      </c>
      <c r="AA271" s="98">
        <v>0</v>
      </c>
      <c r="AB271" s="98">
        <v>0</v>
      </c>
      <c r="AC271" s="98">
        <v>0</v>
      </c>
      <c r="AD271" s="98">
        <v>0</v>
      </c>
      <c r="AE271" s="100">
        <f t="shared" si="49"/>
        <v>0</v>
      </c>
      <c r="AF271" s="102"/>
      <c r="AG271" s="98">
        <v>0</v>
      </c>
      <c r="AH271" s="98">
        <v>0</v>
      </c>
      <c r="AI271" s="98">
        <v>0</v>
      </c>
      <c r="AJ271" s="98">
        <v>0</v>
      </c>
      <c r="AK271" s="100">
        <f t="shared" si="50"/>
        <v>0</v>
      </c>
      <c r="AL271" s="102"/>
      <c r="AM271" s="98">
        <v>0</v>
      </c>
      <c r="AN271" s="98">
        <v>0</v>
      </c>
      <c r="AO271" s="98">
        <v>0</v>
      </c>
      <c r="AP271" s="98">
        <v>0</v>
      </c>
      <c r="AQ271" s="98">
        <v>0</v>
      </c>
      <c r="AR271" s="98">
        <v>0</v>
      </c>
      <c r="AS271" s="98">
        <v>0</v>
      </c>
      <c r="AT271" s="98">
        <v>0</v>
      </c>
      <c r="AU271" s="100">
        <f t="shared" si="47"/>
        <v>0</v>
      </c>
      <c r="AV271" s="102"/>
      <c r="AW271" s="104">
        <f t="shared" si="55"/>
        <v>0</v>
      </c>
      <c r="AX271" s="104">
        <f t="shared" si="56"/>
        <v>19053824.600021284</v>
      </c>
      <c r="AY271" s="102"/>
      <c r="AZ271" s="104">
        <f>IF($C271&lt;$C$7,0,MAX(-AX271-SUM(AZ$11:AZ270),0))</f>
        <v>0</v>
      </c>
      <c r="BA271" s="104">
        <f>AX271+SUM(AZ$11:AZ271)</f>
        <v>25894736.146868117</v>
      </c>
      <c r="BB271" s="104">
        <f>IF($C271&lt;$C$7,0,-MIN(BA271:BA$367)-SUM(BB$11:BB270))</f>
        <v>0</v>
      </c>
      <c r="BC271" s="104">
        <f t="shared" si="51"/>
        <v>0</v>
      </c>
      <c r="BD271" s="33"/>
    </row>
    <row r="272" spans="2:56" x14ac:dyDescent="0.2">
      <c r="B272" s="19"/>
      <c r="C272" s="105">
        <f t="shared" si="52"/>
        <v>46753</v>
      </c>
      <c r="D272" s="97" t="str">
        <f t="shared" si="53"/>
        <v>p</v>
      </c>
      <c r="E272" s="98">
        <v>0</v>
      </c>
      <c r="F272" s="98">
        <v>0</v>
      </c>
      <c r="G272" s="98">
        <v>0</v>
      </c>
      <c r="H272" s="98">
        <v>0</v>
      </c>
      <c r="I272" s="100">
        <f t="shared" si="48"/>
        <v>0</v>
      </c>
      <c r="J272" s="101"/>
      <c r="K272" s="98">
        <v>0</v>
      </c>
      <c r="L272" s="98">
        <v>0</v>
      </c>
      <c r="M272" s="98">
        <v>0</v>
      </c>
      <c r="N272" s="98">
        <v>0</v>
      </c>
      <c r="O272" s="98">
        <v>0</v>
      </c>
      <c r="P272" s="98">
        <v>0</v>
      </c>
      <c r="Q272" s="98">
        <v>0</v>
      </c>
      <c r="R272" s="98">
        <v>0</v>
      </c>
      <c r="S272" s="100">
        <f t="shared" si="54"/>
        <v>0</v>
      </c>
      <c r="T272" s="102"/>
      <c r="U272" s="98">
        <v>0</v>
      </c>
      <c r="V272" s="98">
        <v>0</v>
      </c>
      <c r="W272" s="98">
        <v>0</v>
      </c>
      <c r="X272" s="98">
        <v>0</v>
      </c>
      <c r="Y272" s="98">
        <v>0</v>
      </c>
      <c r="Z272" s="98">
        <v>0</v>
      </c>
      <c r="AA272" s="98">
        <v>0</v>
      </c>
      <c r="AB272" s="98">
        <v>0</v>
      </c>
      <c r="AC272" s="98">
        <v>0</v>
      </c>
      <c r="AD272" s="98">
        <v>0</v>
      </c>
      <c r="AE272" s="100">
        <f t="shared" si="49"/>
        <v>0</v>
      </c>
      <c r="AF272" s="102"/>
      <c r="AG272" s="98">
        <v>0</v>
      </c>
      <c r="AH272" s="98">
        <v>0</v>
      </c>
      <c r="AI272" s="98">
        <v>0</v>
      </c>
      <c r="AJ272" s="98">
        <v>0</v>
      </c>
      <c r="AK272" s="100">
        <f t="shared" si="50"/>
        <v>0</v>
      </c>
      <c r="AL272" s="102"/>
      <c r="AM272" s="98">
        <v>0</v>
      </c>
      <c r="AN272" s="98">
        <v>0</v>
      </c>
      <c r="AO272" s="98">
        <v>0</v>
      </c>
      <c r="AP272" s="98">
        <v>0</v>
      </c>
      <c r="AQ272" s="98">
        <v>0</v>
      </c>
      <c r="AR272" s="98">
        <v>0</v>
      </c>
      <c r="AS272" s="98">
        <v>0</v>
      </c>
      <c r="AT272" s="98">
        <v>0</v>
      </c>
      <c r="AU272" s="100">
        <f t="shared" si="47"/>
        <v>0</v>
      </c>
      <c r="AV272" s="102"/>
      <c r="AW272" s="104">
        <f t="shared" si="55"/>
        <v>0</v>
      </c>
      <c r="AX272" s="104">
        <f t="shared" si="56"/>
        <v>19053824.600021284</v>
      </c>
      <c r="AY272" s="102"/>
      <c r="AZ272" s="104">
        <f>IF($C272&lt;$C$7,0,MAX(-AX272-SUM(AZ$11:AZ271),0))</f>
        <v>0</v>
      </c>
      <c r="BA272" s="104">
        <f>AX272+SUM(AZ$11:AZ272)</f>
        <v>25894736.146868117</v>
      </c>
      <c r="BB272" s="104">
        <f>IF($C272&lt;$C$7,0,-MIN(BA272:BA$367)-SUM(BB$11:BB271))</f>
        <v>0</v>
      </c>
      <c r="BC272" s="104">
        <f t="shared" si="51"/>
        <v>0</v>
      </c>
      <c r="BD272" s="33"/>
    </row>
    <row r="273" spans="2:56" x14ac:dyDescent="0.2">
      <c r="B273" s="19"/>
      <c r="C273" s="105">
        <f t="shared" si="52"/>
        <v>46784</v>
      </c>
      <c r="D273" s="97" t="str">
        <f t="shared" si="53"/>
        <v>p</v>
      </c>
      <c r="E273" s="98">
        <v>0</v>
      </c>
      <c r="F273" s="98">
        <v>0</v>
      </c>
      <c r="G273" s="98">
        <v>0</v>
      </c>
      <c r="H273" s="98">
        <v>0</v>
      </c>
      <c r="I273" s="100">
        <f t="shared" si="48"/>
        <v>0</v>
      </c>
      <c r="J273" s="101"/>
      <c r="K273" s="98">
        <v>0</v>
      </c>
      <c r="L273" s="98">
        <v>0</v>
      </c>
      <c r="M273" s="98">
        <v>0</v>
      </c>
      <c r="N273" s="98">
        <v>0</v>
      </c>
      <c r="O273" s="98">
        <v>0</v>
      </c>
      <c r="P273" s="98">
        <v>0</v>
      </c>
      <c r="Q273" s="98">
        <v>0</v>
      </c>
      <c r="R273" s="98">
        <v>0</v>
      </c>
      <c r="S273" s="100">
        <f t="shared" si="54"/>
        <v>0</v>
      </c>
      <c r="T273" s="102"/>
      <c r="U273" s="98">
        <v>0</v>
      </c>
      <c r="V273" s="98">
        <v>0</v>
      </c>
      <c r="W273" s="98">
        <v>0</v>
      </c>
      <c r="X273" s="98">
        <v>0</v>
      </c>
      <c r="Y273" s="98">
        <v>0</v>
      </c>
      <c r="Z273" s="98">
        <v>0</v>
      </c>
      <c r="AA273" s="98">
        <v>0</v>
      </c>
      <c r="AB273" s="98">
        <v>0</v>
      </c>
      <c r="AC273" s="98">
        <v>0</v>
      </c>
      <c r="AD273" s="98">
        <v>0</v>
      </c>
      <c r="AE273" s="100">
        <f t="shared" si="49"/>
        <v>0</v>
      </c>
      <c r="AF273" s="102"/>
      <c r="AG273" s="98">
        <v>0</v>
      </c>
      <c r="AH273" s="98">
        <v>0</v>
      </c>
      <c r="AI273" s="98">
        <v>0</v>
      </c>
      <c r="AJ273" s="98">
        <v>0</v>
      </c>
      <c r="AK273" s="100">
        <f t="shared" si="50"/>
        <v>0</v>
      </c>
      <c r="AL273" s="102"/>
      <c r="AM273" s="98">
        <v>0</v>
      </c>
      <c r="AN273" s="98">
        <v>0</v>
      </c>
      <c r="AO273" s="98">
        <v>0</v>
      </c>
      <c r="AP273" s="98">
        <v>0</v>
      </c>
      <c r="AQ273" s="98">
        <v>0</v>
      </c>
      <c r="AR273" s="98">
        <v>0</v>
      </c>
      <c r="AS273" s="98">
        <v>0</v>
      </c>
      <c r="AT273" s="98">
        <v>0</v>
      </c>
      <c r="AU273" s="100">
        <f t="shared" si="47"/>
        <v>0</v>
      </c>
      <c r="AV273" s="102"/>
      <c r="AW273" s="104">
        <f t="shared" si="55"/>
        <v>0</v>
      </c>
      <c r="AX273" s="104">
        <f t="shared" si="56"/>
        <v>19053824.600021284</v>
      </c>
      <c r="AY273" s="102"/>
      <c r="AZ273" s="104">
        <f>IF($C273&lt;$C$7,0,MAX(-AX273-SUM(AZ$11:AZ272),0))</f>
        <v>0</v>
      </c>
      <c r="BA273" s="104">
        <f>AX273+SUM(AZ$11:AZ273)</f>
        <v>25894736.146868117</v>
      </c>
      <c r="BB273" s="104">
        <f>IF($C273&lt;$C$7,0,-MIN(BA273:BA$367)-SUM(BB$11:BB272))</f>
        <v>0</v>
      </c>
      <c r="BC273" s="104">
        <f t="shared" si="51"/>
        <v>0</v>
      </c>
      <c r="BD273" s="33"/>
    </row>
    <row r="274" spans="2:56" x14ac:dyDescent="0.2">
      <c r="B274" s="19"/>
      <c r="C274" s="105">
        <f t="shared" si="52"/>
        <v>46813</v>
      </c>
      <c r="D274" s="97" t="str">
        <f t="shared" si="53"/>
        <v>p</v>
      </c>
      <c r="E274" s="98">
        <v>0</v>
      </c>
      <c r="F274" s="98">
        <v>0</v>
      </c>
      <c r="G274" s="98">
        <v>0</v>
      </c>
      <c r="H274" s="98">
        <v>0</v>
      </c>
      <c r="I274" s="100">
        <f t="shared" si="48"/>
        <v>0</v>
      </c>
      <c r="J274" s="101"/>
      <c r="K274" s="98">
        <v>0</v>
      </c>
      <c r="L274" s="98">
        <v>0</v>
      </c>
      <c r="M274" s="98">
        <v>0</v>
      </c>
      <c r="N274" s="98">
        <v>0</v>
      </c>
      <c r="O274" s="98">
        <v>0</v>
      </c>
      <c r="P274" s="98">
        <v>0</v>
      </c>
      <c r="Q274" s="98">
        <v>0</v>
      </c>
      <c r="R274" s="98">
        <v>0</v>
      </c>
      <c r="S274" s="100">
        <f t="shared" si="54"/>
        <v>0</v>
      </c>
      <c r="T274" s="102"/>
      <c r="U274" s="98">
        <v>0</v>
      </c>
      <c r="V274" s="98">
        <v>0</v>
      </c>
      <c r="W274" s="98">
        <v>0</v>
      </c>
      <c r="X274" s="98">
        <v>0</v>
      </c>
      <c r="Y274" s="98">
        <v>0</v>
      </c>
      <c r="Z274" s="98">
        <v>0</v>
      </c>
      <c r="AA274" s="98">
        <v>0</v>
      </c>
      <c r="AB274" s="98">
        <v>0</v>
      </c>
      <c r="AC274" s="98">
        <v>0</v>
      </c>
      <c r="AD274" s="98">
        <v>0</v>
      </c>
      <c r="AE274" s="100">
        <f t="shared" si="49"/>
        <v>0</v>
      </c>
      <c r="AF274" s="102"/>
      <c r="AG274" s="98">
        <v>0</v>
      </c>
      <c r="AH274" s="98">
        <v>0</v>
      </c>
      <c r="AI274" s="98">
        <v>0</v>
      </c>
      <c r="AJ274" s="98">
        <v>0</v>
      </c>
      <c r="AK274" s="100">
        <f t="shared" si="50"/>
        <v>0</v>
      </c>
      <c r="AL274" s="102"/>
      <c r="AM274" s="98">
        <v>0</v>
      </c>
      <c r="AN274" s="98">
        <v>0</v>
      </c>
      <c r="AO274" s="98">
        <v>0</v>
      </c>
      <c r="AP274" s="98">
        <v>0</v>
      </c>
      <c r="AQ274" s="98">
        <v>0</v>
      </c>
      <c r="AR274" s="98">
        <v>0</v>
      </c>
      <c r="AS274" s="98">
        <v>0</v>
      </c>
      <c r="AT274" s="98">
        <v>0</v>
      </c>
      <c r="AU274" s="100">
        <f t="shared" si="47"/>
        <v>0</v>
      </c>
      <c r="AV274" s="102"/>
      <c r="AW274" s="104">
        <f t="shared" si="55"/>
        <v>0</v>
      </c>
      <c r="AX274" s="104">
        <f t="shared" si="56"/>
        <v>19053824.600021284</v>
      </c>
      <c r="AY274" s="102"/>
      <c r="AZ274" s="104">
        <f>IF($C274&lt;$C$7,0,MAX(-AX274-SUM(AZ$11:AZ273),0))</f>
        <v>0</v>
      </c>
      <c r="BA274" s="104">
        <f>AX274+SUM(AZ$11:AZ274)</f>
        <v>25894736.146868117</v>
      </c>
      <c r="BB274" s="104">
        <f>IF($C274&lt;$C$7,0,-MIN(BA274:BA$367)-SUM(BB$11:BB273))</f>
        <v>0</v>
      </c>
      <c r="BC274" s="104">
        <f t="shared" si="51"/>
        <v>0</v>
      </c>
      <c r="BD274" s="33"/>
    </row>
    <row r="275" spans="2:56" x14ac:dyDescent="0.2">
      <c r="B275" s="19"/>
      <c r="C275" s="105">
        <f t="shared" si="52"/>
        <v>46844</v>
      </c>
      <c r="D275" s="97" t="str">
        <f t="shared" si="53"/>
        <v>p</v>
      </c>
      <c r="E275" s="98">
        <v>0</v>
      </c>
      <c r="F275" s="98">
        <v>0</v>
      </c>
      <c r="G275" s="98">
        <v>0</v>
      </c>
      <c r="H275" s="98">
        <v>0</v>
      </c>
      <c r="I275" s="100">
        <f t="shared" si="48"/>
        <v>0</v>
      </c>
      <c r="J275" s="101"/>
      <c r="K275" s="98">
        <v>0</v>
      </c>
      <c r="L275" s="98">
        <v>0</v>
      </c>
      <c r="M275" s="98">
        <v>0</v>
      </c>
      <c r="N275" s="98">
        <v>0</v>
      </c>
      <c r="O275" s="98">
        <v>0</v>
      </c>
      <c r="P275" s="98">
        <v>0</v>
      </c>
      <c r="Q275" s="98">
        <v>0</v>
      </c>
      <c r="R275" s="98">
        <v>0</v>
      </c>
      <c r="S275" s="100">
        <f t="shared" si="54"/>
        <v>0</v>
      </c>
      <c r="T275" s="102"/>
      <c r="U275" s="98">
        <v>0</v>
      </c>
      <c r="V275" s="98">
        <v>0</v>
      </c>
      <c r="W275" s="98">
        <v>0</v>
      </c>
      <c r="X275" s="98">
        <v>0</v>
      </c>
      <c r="Y275" s="98">
        <v>0</v>
      </c>
      <c r="Z275" s="98">
        <v>0</v>
      </c>
      <c r="AA275" s="98">
        <v>0</v>
      </c>
      <c r="AB275" s="98">
        <v>0</v>
      </c>
      <c r="AC275" s="98">
        <v>0</v>
      </c>
      <c r="AD275" s="98">
        <v>0</v>
      </c>
      <c r="AE275" s="100">
        <f t="shared" si="49"/>
        <v>0</v>
      </c>
      <c r="AF275" s="102"/>
      <c r="AG275" s="98">
        <v>0</v>
      </c>
      <c r="AH275" s="98">
        <v>0</v>
      </c>
      <c r="AI275" s="98">
        <v>0</v>
      </c>
      <c r="AJ275" s="98">
        <v>0</v>
      </c>
      <c r="AK275" s="100">
        <f t="shared" si="50"/>
        <v>0</v>
      </c>
      <c r="AL275" s="102"/>
      <c r="AM275" s="98">
        <v>0</v>
      </c>
      <c r="AN275" s="98">
        <v>0</v>
      </c>
      <c r="AO275" s="98">
        <v>0</v>
      </c>
      <c r="AP275" s="98">
        <v>0</v>
      </c>
      <c r="AQ275" s="98">
        <v>0</v>
      </c>
      <c r="AR275" s="98">
        <v>0</v>
      </c>
      <c r="AS275" s="98">
        <v>0</v>
      </c>
      <c r="AT275" s="98">
        <v>0</v>
      </c>
      <c r="AU275" s="100">
        <f t="shared" si="47"/>
        <v>0</v>
      </c>
      <c r="AV275" s="102"/>
      <c r="AW275" s="104">
        <f t="shared" si="55"/>
        <v>0</v>
      </c>
      <c r="AX275" s="104">
        <f t="shared" si="56"/>
        <v>19053824.600021284</v>
      </c>
      <c r="AY275" s="102"/>
      <c r="AZ275" s="104">
        <f>IF($C275&lt;$C$7,0,MAX(-AX275-SUM(AZ$11:AZ274),0))</f>
        <v>0</v>
      </c>
      <c r="BA275" s="104">
        <f>AX275+SUM(AZ$11:AZ275)</f>
        <v>25894736.146868117</v>
      </c>
      <c r="BB275" s="104">
        <f>IF($C275&lt;$C$7,0,-MIN(BA275:BA$367)-SUM(BB$11:BB274))</f>
        <v>0</v>
      </c>
      <c r="BC275" s="104">
        <f t="shared" si="51"/>
        <v>0</v>
      </c>
      <c r="BD275" s="33"/>
    </row>
    <row r="276" spans="2:56" x14ac:dyDescent="0.2">
      <c r="B276" s="19"/>
      <c r="C276" s="105">
        <f t="shared" si="52"/>
        <v>46874</v>
      </c>
      <c r="D276" s="97" t="str">
        <f t="shared" si="53"/>
        <v>p</v>
      </c>
      <c r="E276" s="98">
        <v>0</v>
      </c>
      <c r="F276" s="98">
        <v>0</v>
      </c>
      <c r="G276" s="98">
        <v>0</v>
      </c>
      <c r="H276" s="98">
        <v>0</v>
      </c>
      <c r="I276" s="100">
        <f t="shared" si="48"/>
        <v>0</v>
      </c>
      <c r="J276" s="101"/>
      <c r="K276" s="98">
        <v>0</v>
      </c>
      <c r="L276" s="98">
        <v>0</v>
      </c>
      <c r="M276" s="98">
        <v>0</v>
      </c>
      <c r="N276" s="98">
        <v>0</v>
      </c>
      <c r="O276" s="98">
        <v>0</v>
      </c>
      <c r="P276" s="98">
        <v>0</v>
      </c>
      <c r="Q276" s="98">
        <v>0</v>
      </c>
      <c r="R276" s="98">
        <v>0</v>
      </c>
      <c r="S276" s="100">
        <f t="shared" si="54"/>
        <v>0</v>
      </c>
      <c r="T276" s="102"/>
      <c r="U276" s="98">
        <v>0</v>
      </c>
      <c r="V276" s="98">
        <v>0</v>
      </c>
      <c r="W276" s="98">
        <v>0</v>
      </c>
      <c r="X276" s="98">
        <v>0</v>
      </c>
      <c r="Y276" s="98">
        <v>0</v>
      </c>
      <c r="Z276" s="98">
        <v>0</v>
      </c>
      <c r="AA276" s="98">
        <v>0</v>
      </c>
      <c r="AB276" s="98">
        <v>0</v>
      </c>
      <c r="AC276" s="98">
        <v>0</v>
      </c>
      <c r="AD276" s="98">
        <v>0</v>
      </c>
      <c r="AE276" s="100">
        <f t="shared" si="49"/>
        <v>0</v>
      </c>
      <c r="AF276" s="102"/>
      <c r="AG276" s="98">
        <v>0</v>
      </c>
      <c r="AH276" s="98">
        <v>0</v>
      </c>
      <c r="AI276" s="98">
        <v>0</v>
      </c>
      <c r="AJ276" s="98">
        <v>0</v>
      </c>
      <c r="AK276" s="100">
        <f t="shared" si="50"/>
        <v>0</v>
      </c>
      <c r="AL276" s="102"/>
      <c r="AM276" s="98">
        <v>0</v>
      </c>
      <c r="AN276" s="98">
        <v>0</v>
      </c>
      <c r="AO276" s="98">
        <v>0</v>
      </c>
      <c r="AP276" s="98">
        <v>0</v>
      </c>
      <c r="AQ276" s="98">
        <v>0</v>
      </c>
      <c r="AR276" s="98">
        <v>0</v>
      </c>
      <c r="AS276" s="98">
        <v>0</v>
      </c>
      <c r="AT276" s="98">
        <v>0</v>
      </c>
      <c r="AU276" s="100">
        <f t="shared" si="47"/>
        <v>0</v>
      </c>
      <c r="AV276" s="102"/>
      <c r="AW276" s="104">
        <f t="shared" si="55"/>
        <v>0</v>
      </c>
      <c r="AX276" s="104">
        <f t="shared" si="56"/>
        <v>19053824.600021284</v>
      </c>
      <c r="AY276" s="102"/>
      <c r="AZ276" s="104">
        <f>IF($C276&lt;$C$7,0,MAX(-AX276-SUM(AZ$11:AZ275),0))</f>
        <v>0</v>
      </c>
      <c r="BA276" s="104">
        <f>AX276+SUM(AZ$11:AZ276)</f>
        <v>25894736.146868117</v>
      </c>
      <c r="BB276" s="104">
        <f>IF($C276&lt;$C$7,0,-MIN(BA276:BA$367)-SUM(BB$11:BB275))</f>
        <v>0</v>
      </c>
      <c r="BC276" s="104">
        <f t="shared" si="51"/>
        <v>0</v>
      </c>
      <c r="BD276" s="33"/>
    </row>
    <row r="277" spans="2:56" x14ac:dyDescent="0.2">
      <c r="B277" s="19"/>
      <c r="C277" s="105">
        <f t="shared" si="52"/>
        <v>46905</v>
      </c>
      <c r="D277" s="97" t="str">
        <f t="shared" si="53"/>
        <v>p</v>
      </c>
      <c r="E277" s="98">
        <v>0</v>
      </c>
      <c r="F277" s="98">
        <v>0</v>
      </c>
      <c r="G277" s="98">
        <v>0</v>
      </c>
      <c r="H277" s="98">
        <v>0</v>
      </c>
      <c r="I277" s="100">
        <f t="shared" si="48"/>
        <v>0</v>
      </c>
      <c r="J277" s="101"/>
      <c r="K277" s="98">
        <v>0</v>
      </c>
      <c r="L277" s="98">
        <v>0</v>
      </c>
      <c r="M277" s="98">
        <v>0</v>
      </c>
      <c r="N277" s="98">
        <v>0</v>
      </c>
      <c r="O277" s="98">
        <v>0</v>
      </c>
      <c r="P277" s="98">
        <v>0</v>
      </c>
      <c r="Q277" s="98">
        <v>0</v>
      </c>
      <c r="R277" s="98">
        <v>0</v>
      </c>
      <c r="S277" s="100">
        <f t="shared" si="54"/>
        <v>0</v>
      </c>
      <c r="T277" s="102"/>
      <c r="U277" s="98">
        <v>0</v>
      </c>
      <c r="V277" s="98">
        <v>0</v>
      </c>
      <c r="W277" s="98">
        <v>0</v>
      </c>
      <c r="X277" s="98">
        <v>0</v>
      </c>
      <c r="Y277" s="98">
        <v>0</v>
      </c>
      <c r="Z277" s="98">
        <v>0</v>
      </c>
      <c r="AA277" s="98">
        <v>0</v>
      </c>
      <c r="AB277" s="98">
        <v>0</v>
      </c>
      <c r="AC277" s="98">
        <v>0</v>
      </c>
      <c r="AD277" s="98">
        <v>0</v>
      </c>
      <c r="AE277" s="100">
        <f t="shared" si="49"/>
        <v>0</v>
      </c>
      <c r="AF277" s="102"/>
      <c r="AG277" s="98">
        <v>0</v>
      </c>
      <c r="AH277" s="98">
        <v>0</v>
      </c>
      <c r="AI277" s="98">
        <v>0</v>
      </c>
      <c r="AJ277" s="98">
        <v>0</v>
      </c>
      <c r="AK277" s="100">
        <f t="shared" si="50"/>
        <v>0</v>
      </c>
      <c r="AL277" s="102"/>
      <c r="AM277" s="98">
        <v>0</v>
      </c>
      <c r="AN277" s="98">
        <v>0</v>
      </c>
      <c r="AO277" s="98">
        <v>0</v>
      </c>
      <c r="AP277" s="98">
        <v>0</v>
      </c>
      <c r="AQ277" s="98">
        <v>0</v>
      </c>
      <c r="AR277" s="98">
        <v>0</v>
      </c>
      <c r="AS277" s="98">
        <v>0</v>
      </c>
      <c r="AT277" s="98">
        <v>0</v>
      </c>
      <c r="AU277" s="100">
        <f t="shared" si="47"/>
        <v>0</v>
      </c>
      <c r="AV277" s="102"/>
      <c r="AW277" s="104">
        <f t="shared" si="55"/>
        <v>0</v>
      </c>
      <c r="AX277" s="104">
        <f t="shared" si="56"/>
        <v>19053824.600021284</v>
      </c>
      <c r="AY277" s="102"/>
      <c r="AZ277" s="104">
        <f>IF($C277&lt;$C$7,0,MAX(-AX277-SUM(AZ$11:AZ276),0))</f>
        <v>0</v>
      </c>
      <c r="BA277" s="104">
        <f>AX277+SUM(AZ$11:AZ277)</f>
        <v>25894736.146868117</v>
      </c>
      <c r="BB277" s="104">
        <f>IF($C277&lt;$C$7,0,-MIN(BA277:BA$367)-SUM(BB$11:BB276))</f>
        <v>0</v>
      </c>
      <c r="BC277" s="104">
        <f t="shared" si="51"/>
        <v>0</v>
      </c>
      <c r="BD277" s="33"/>
    </row>
    <row r="278" spans="2:56" x14ac:dyDescent="0.2">
      <c r="B278" s="19"/>
      <c r="C278" s="105">
        <f t="shared" si="52"/>
        <v>46935</v>
      </c>
      <c r="D278" s="97" t="str">
        <f t="shared" si="53"/>
        <v>p</v>
      </c>
      <c r="E278" s="98">
        <v>0</v>
      </c>
      <c r="F278" s="98">
        <v>0</v>
      </c>
      <c r="G278" s="98">
        <v>0</v>
      </c>
      <c r="H278" s="98">
        <v>0</v>
      </c>
      <c r="I278" s="100">
        <f t="shared" si="48"/>
        <v>0</v>
      </c>
      <c r="J278" s="101"/>
      <c r="K278" s="98">
        <v>0</v>
      </c>
      <c r="L278" s="98">
        <v>0</v>
      </c>
      <c r="M278" s="98">
        <v>0</v>
      </c>
      <c r="N278" s="98">
        <v>0</v>
      </c>
      <c r="O278" s="98">
        <v>0</v>
      </c>
      <c r="P278" s="98">
        <v>0</v>
      </c>
      <c r="Q278" s="98">
        <v>0</v>
      </c>
      <c r="R278" s="98">
        <v>0</v>
      </c>
      <c r="S278" s="100">
        <f t="shared" si="54"/>
        <v>0</v>
      </c>
      <c r="T278" s="102"/>
      <c r="U278" s="98">
        <v>0</v>
      </c>
      <c r="V278" s="98">
        <v>0</v>
      </c>
      <c r="W278" s="98">
        <v>0</v>
      </c>
      <c r="X278" s="98">
        <v>0</v>
      </c>
      <c r="Y278" s="98">
        <v>0</v>
      </c>
      <c r="Z278" s="98">
        <v>0</v>
      </c>
      <c r="AA278" s="98">
        <v>0</v>
      </c>
      <c r="AB278" s="98">
        <v>0</v>
      </c>
      <c r="AC278" s="98">
        <v>0</v>
      </c>
      <c r="AD278" s="98">
        <v>0</v>
      </c>
      <c r="AE278" s="100">
        <f t="shared" si="49"/>
        <v>0</v>
      </c>
      <c r="AF278" s="102"/>
      <c r="AG278" s="98">
        <v>0</v>
      </c>
      <c r="AH278" s="98">
        <v>0</v>
      </c>
      <c r="AI278" s="98">
        <v>0</v>
      </c>
      <c r="AJ278" s="98">
        <v>0</v>
      </c>
      <c r="AK278" s="100">
        <f t="shared" si="50"/>
        <v>0</v>
      </c>
      <c r="AL278" s="102"/>
      <c r="AM278" s="98">
        <v>0</v>
      </c>
      <c r="AN278" s="98">
        <v>0</v>
      </c>
      <c r="AO278" s="98">
        <v>0</v>
      </c>
      <c r="AP278" s="98">
        <v>0</v>
      </c>
      <c r="AQ278" s="98">
        <v>0</v>
      </c>
      <c r="AR278" s="98">
        <v>0</v>
      </c>
      <c r="AS278" s="98">
        <v>0</v>
      </c>
      <c r="AT278" s="98">
        <v>0</v>
      </c>
      <c r="AU278" s="100">
        <f t="shared" si="47"/>
        <v>0</v>
      </c>
      <c r="AV278" s="102"/>
      <c r="AW278" s="104">
        <f t="shared" si="55"/>
        <v>0</v>
      </c>
      <c r="AX278" s="104">
        <f t="shared" si="56"/>
        <v>19053824.600021284</v>
      </c>
      <c r="AY278" s="102"/>
      <c r="AZ278" s="104">
        <f>IF($C278&lt;$C$7,0,MAX(-AX278-SUM(AZ$11:AZ277),0))</f>
        <v>0</v>
      </c>
      <c r="BA278" s="104">
        <f>AX278+SUM(AZ$11:AZ278)</f>
        <v>25894736.146868117</v>
      </c>
      <c r="BB278" s="104">
        <f>IF($C278&lt;$C$7,0,-MIN(BA278:BA$367)-SUM(BB$11:BB277))</f>
        <v>0</v>
      </c>
      <c r="BC278" s="104">
        <f t="shared" si="51"/>
        <v>0</v>
      </c>
      <c r="BD278" s="33"/>
    </row>
    <row r="279" spans="2:56" x14ac:dyDescent="0.2">
      <c r="B279" s="19"/>
      <c r="C279" s="105">
        <f t="shared" si="52"/>
        <v>46966</v>
      </c>
      <c r="D279" s="97" t="str">
        <f t="shared" si="53"/>
        <v>p</v>
      </c>
      <c r="E279" s="98">
        <v>0</v>
      </c>
      <c r="F279" s="98">
        <v>0</v>
      </c>
      <c r="G279" s="98">
        <v>0</v>
      </c>
      <c r="H279" s="98">
        <v>0</v>
      </c>
      <c r="I279" s="100">
        <f t="shared" si="48"/>
        <v>0</v>
      </c>
      <c r="J279" s="101"/>
      <c r="K279" s="98">
        <v>0</v>
      </c>
      <c r="L279" s="98">
        <v>0</v>
      </c>
      <c r="M279" s="98">
        <v>0</v>
      </c>
      <c r="N279" s="98">
        <v>0</v>
      </c>
      <c r="O279" s="98">
        <v>0</v>
      </c>
      <c r="P279" s="98">
        <v>0</v>
      </c>
      <c r="Q279" s="98">
        <v>0</v>
      </c>
      <c r="R279" s="98">
        <v>0</v>
      </c>
      <c r="S279" s="100">
        <f t="shared" si="54"/>
        <v>0</v>
      </c>
      <c r="T279" s="102"/>
      <c r="U279" s="98">
        <v>0</v>
      </c>
      <c r="V279" s="98">
        <v>0</v>
      </c>
      <c r="W279" s="98">
        <v>0</v>
      </c>
      <c r="X279" s="98">
        <v>0</v>
      </c>
      <c r="Y279" s="98">
        <v>0</v>
      </c>
      <c r="Z279" s="98">
        <v>0</v>
      </c>
      <c r="AA279" s="98">
        <v>0</v>
      </c>
      <c r="AB279" s="98">
        <v>0</v>
      </c>
      <c r="AC279" s="98">
        <v>0</v>
      </c>
      <c r="AD279" s="98">
        <v>0</v>
      </c>
      <c r="AE279" s="100">
        <f t="shared" si="49"/>
        <v>0</v>
      </c>
      <c r="AF279" s="102"/>
      <c r="AG279" s="98">
        <v>0</v>
      </c>
      <c r="AH279" s="98">
        <v>0</v>
      </c>
      <c r="AI279" s="98">
        <v>0</v>
      </c>
      <c r="AJ279" s="98">
        <v>0</v>
      </c>
      <c r="AK279" s="100">
        <f t="shared" si="50"/>
        <v>0</v>
      </c>
      <c r="AL279" s="102"/>
      <c r="AM279" s="98">
        <v>0</v>
      </c>
      <c r="AN279" s="98">
        <v>0</v>
      </c>
      <c r="AO279" s="98">
        <v>0</v>
      </c>
      <c r="AP279" s="98">
        <v>0</v>
      </c>
      <c r="AQ279" s="98">
        <v>0</v>
      </c>
      <c r="AR279" s="98">
        <v>0</v>
      </c>
      <c r="AS279" s="98">
        <v>0</v>
      </c>
      <c r="AT279" s="98">
        <v>0</v>
      </c>
      <c r="AU279" s="100">
        <f t="shared" si="47"/>
        <v>0</v>
      </c>
      <c r="AV279" s="102"/>
      <c r="AW279" s="104">
        <f t="shared" si="55"/>
        <v>0</v>
      </c>
      <c r="AX279" s="104">
        <f t="shared" si="56"/>
        <v>19053824.600021284</v>
      </c>
      <c r="AY279" s="102"/>
      <c r="AZ279" s="104">
        <f>IF($C279&lt;$C$7,0,MAX(-AX279-SUM(AZ$11:AZ278),0))</f>
        <v>0</v>
      </c>
      <c r="BA279" s="104">
        <f>AX279+SUM(AZ$11:AZ279)</f>
        <v>25894736.146868117</v>
      </c>
      <c r="BB279" s="104">
        <f>IF($C279&lt;$C$7,0,-MIN(BA279:BA$367)-SUM(BB$11:BB278))</f>
        <v>0</v>
      </c>
      <c r="BC279" s="104">
        <f t="shared" si="51"/>
        <v>0</v>
      </c>
      <c r="BD279" s="33"/>
    </row>
    <row r="280" spans="2:56" x14ac:dyDescent="0.2">
      <c r="B280" s="19"/>
      <c r="C280" s="105">
        <f t="shared" si="52"/>
        <v>46997</v>
      </c>
      <c r="D280" s="97" t="str">
        <f t="shared" si="53"/>
        <v>p</v>
      </c>
      <c r="E280" s="98">
        <v>0</v>
      </c>
      <c r="F280" s="98">
        <v>0</v>
      </c>
      <c r="G280" s="98">
        <v>0</v>
      </c>
      <c r="H280" s="98">
        <v>0</v>
      </c>
      <c r="I280" s="100">
        <f t="shared" si="48"/>
        <v>0</v>
      </c>
      <c r="J280" s="101"/>
      <c r="K280" s="98">
        <v>0</v>
      </c>
      <c r="L280" s="98">
        <v>0</v>
      </c>
      <c r="M280" s="98">
        <v>0</v>
      </c>
      <c r="N280" s="98">
        <v>0</v>
      </c>
      <c r="O280" s="98">
        <v>0</v>
      </c>
      <c r="P280" s="98">
        <v>0</v>
      </c>
      <c r="Q280" s="98">
        <v>0</v>
      </c>
      <c r="R280" s="98">
        <v>0</v>
      </c>
      <c r="S280" s="100">
        <f t="shared" si="54"/>
        <v>0</v>
      </c>
      <c r="T280" s="102"/>
      <c r="U280" s="98">
        <v>0</v>
      </c>
      <c r="V280" s="98">
        <v>0</v>
      </c>
      <c r="W280" s="98">
        <v>0</v>
      </c>
      <c r="X280" s="98">
        <v>0</v>
      </c>
      <c r="Y280" s="98">
        <v>0</v>
      </c>
      <c r="Z280" s="98">
        <v>0</v>
      </c>
      <c r="AA280" s="98">
        <v>0</v>
      </c>
      <c r="AB280" s="98">
        <v>0</v>
      </c>
      <c r="AC280" s="98">
        <v>0</v>
      </c>
      <c r="AD280" s="98">
        <v>0</v>
      </c>
      <c r="AE280" s="100">
        <f t="shared" si="49"/>
        <v>0</v>
      </c>
      <c r="AF280" s="102"/>
      <c r="AG280" s="98">
        <v>0</v>
      </c>
      <c r="AH280" s="98">
        <v>0</v>
      </c>
      <c r="AI280" s="98">
        <v>0</v>
      </c>
      <c r="AJ280" s="98">
        <v>0</v>
      </c>
      <c r="AK280" s="100">
        <f t="shared" si="50"/>
        <v>0</v>
      </c>
      <c r="AL280" s="102"/>
      <c r="AM280" s="98">
        <v>0</v>
      </c>
      <c r="AN280" s="98">
        <v>0</v>
      </c>
      <c r="AO280" s="98">
        <v>0</v>
      </c>
      <c r="AP280" s="98">
        <v>0</v>
      </c>
      <c r="AQ280" s="98">
        <v>0</v>
      </c>
      <c r="AR280" s="98">
        <v>0</v>
      </c>
      <c r="AS280" s="98">
        <v>0</v>
      </c>
      <c r="AT280" s="98">
        <v>0</v>
      </c>
      <c r="AU280" s="100">
        <f t="shared" si="47"/>
        <v>0</v>
      </c>
      <c r="AV280" s="102"/>
      <c r="AW280" s="104">
        <f t="shared" si="55"/>
        <v>0</v>
      </c>
      <c r="AX280" s="104">
        <f t="shared" si="56"/>
        <v>19053824.600021284</v>
      </c>
      <c r="AY280" s="102"/>
      <c r="AZ280" s="104">
        <f>IF($C280&lt;$C$7,0,MAX(-AX280-SUM(AZ$11:AZ279),0))</f>
        <v>0</v>
      </c>
      <c r="BA280" s="104">
        <f>AX280+SUM(AZ$11:AZ280)</f>
        <v>25894736.146868117</v>
      </c>
      <c r="BB280" s="104">
        <f>IF($C280&lt;$C$7,0,-MIN(BA280:BA$367)-SUM(BB$11:BB279))</f>
        <v>0</v>
      </c>
      <c r="BC280" s="104">
        <f t="shared" si="51"/>
        <v>0</v>
      </c>
      <c r="BD280" s="33"/>
    </row>
    <row r="281" spans="2:56" x14ac:dyDescent="0.2">
      <c r="B281" s="19"/>
      <c r="C281" s="105">
        <f t="shared" si="52"/>
        <v>47027</v>
      </c>
      <c r="D281" s="97" t="str">
        <f t="shared" si="53"/>
        <v>p</v>
      </c>
      <c r="E281" s="98">
        <v>0</v>
      </c>
      <c r="F281" s="98">
        <v>0</v>
      </c>
      <c r="G281" s="98">
        <v>0</v>
      </c>
      <c r="H281" s="98">
        <v>0</v>
      </c>
      <c r="I281" s="100">
        <f t="shared" si="48"/>
        <v>0</v>
      </c>
      <c r="J281" s="101"/>
      <c r="K281" s="98">
        <v>0</v>
      </c>
      <c r="L281" s="98">
        <v>0</v>
      </c>
      <c r="M281" s="98">
        <v>0</v>
      </c>
      <c r="N281" s="98">
        <v>0</v>
      </c>
      <c r="O281" s="98">
        <v>0</v>
      </c>
      <c r="P281" s="98">
        <v>0</v>
      </c>
      <c r="Q281" s="98">
        <v>0</v>
      </c>
      <c r="R281" s="98">
        <v>0</v>
      </c>
      <c r="S281" s="100">
        <f t="shared" si="54"/>
        <v>0</v>
      </c>
      <c r="T281" s="102"/>
      <c r="U281" s="98">
        <v>0</v>
      </c>
      <c r="V281" s="98">
        <v>0</v>
      </c>
      <c r="W281" s="98">
        <v>0</v>
      </c>
      <c r="X281" s="98">
        <v>0</v>
      </c>
      <c r="Y281" s="98">
        <v>0</v>
      </c>
      <c r="Z281" s="98">
        <v>0</v>
      </c>
      <c r="AA281" s="98">
        <v>0</v>
      </c>
      <c r="AB281" s="98">
        <v>0</v>
      </c>
      <c r="AC281" s="98">
        <v>0</v>
      </c>
      <c r="AD281" s="98">
        <v>0</v>
      </c>
      <c r="AE281" s="100">
        <f t="shared" si="49"/>
        <v>0</v>
      </c>
      <c r="AF281" s="102"/>
      <c r="AG281" s="98">
        <v>0</v>
      </c>
      <c r="AH281" s="98">
        <v>0</v>
      </c>
      <c r="AI281" s="98">
        <v>0</v>
      </c>
      <c r="AJ281" s="98">
        <v>0</v>
      </c>
      <c r="AK281" s="100">
        <f t="shared" si="50"/>
        <v>0</v>
      </c>
      <c r="AL281" s="102"/>
      <c r="AM281" s="98">
        <v>0</v>
      </c>
      <c r="AN281" s="98">
        <v>0</v>
      </c>
      <c r="AO281" s="98">
        <v>0</v>
      </c>
      <c r="AP281" s="98">
        <v>0</v>
      </c>
      <c r="AQ281" s="98">
        <v>0</v>
      </c>
      <c r="AR281" s="98">
        <v>0</v>
      </c>
      <c r="AS281" s="98">
        <v>0</v>
      </c>
      <c r="AT281" s="98">
        <v>0</v>
      </c>
      <c r="AU281" s="100">
        <f t="shared" si="47"/>
        <v>0</v>
      </c>
      <c r="AV281" s="102"/>
      <c r="AW281" s="104">
        <f t="shared" si="55"/>
        <v>0</v>
      </c>
      <c r="AX281" s="104">
        <f t="shared" si="56"/>
        <v>19053824.600021284</v>
      </c>
      <c r="AY281" s="102"/>
      <c r="AZ281" s="104">
        <f>IF($C281&lt;$C$7,0,MAX(-AX281-SUM(AZ$11:AZ280),0))</f>
        <v>0</v>
      </c>
      <c r="BA281" s="104">
        <f>AX281+SUM(AZ$11:AZ281)</f>
        <v>25894736.146868117</v>
      </c>
      <c r="BB281" s="104">
        <f>IF($C281&lt;$C$7,0,-MIN(BA281:BA$367)-SUM(BB$11:BB280))</f>
        <v>0</v>
      </c>
      <c r="BC281" s="104">
        <f t="shared" si="51"/>
        <v>0</v>
      </c>
      <c r="BD281" s="33"/>
    </row>
    <row r="282" spans="2:56" x14ac:dyDescent="0.2">
      <c r="B282" s="19"/>
      <c r="C282" s="105">
        <f t="shared" si="52"/>
        <v>47058</v>
      </c>
      <c r="D282" s="97" t="str">
        <f t="shared" si="53"/>
        <v>p</v>
      </c>
      <c r="E282" s="98">
        <v>0</v>
      </c>
      <c r="F282" s="98">
        <v>0</v>
      </c>
      <c r="G282" s="98">
        <v>0</v>
      </c>
      <c r="H282" s="98">
        <v>0</v>
      </c>
      <c r="I282" s="100">
        <f t="shared" si="48"/>
        <v>0</v>
      </c>
      <c r="J282" s="101"/>
      <c r="K282" s="98">
        <v>0</v>
      </c>
      <c r="L282" s="98">
        <v>0</v>
      </c>
      <c r="M282" s="98">
        <v>0</v>
      </c>
      <c r="N282" s="98">
        <v>0</v>
      </c>
      <c r="O282" s="98">
        <v>0</v>
      </c>
      <c r="P282" s="98">
        <v>0</v>
      </c>
      <c r="Q282" s="98">
        <v>0</v>
      </c>
      <c r="R282" s="98">
        <v>0</v>
      </c>
      <c r="S282" s="100">
        <f t="shared" si="54"/>
        <v>0</v>
      </c>
      <c r="T282" s="102"/>
      <c r="U282" s="98">
        <v>0</v>
      </c>
      <c r="V282" s="98">
        <v>0</v>
      </c>
      <c r="W282" s="98">
        <v>0</v>
      </c>
      <c r="X282" s="98">
        <v>0</v>
      </c>
      <c r="Y282" s="98">
        <v>0</v>
      </c>
      <c r="Z282" s="98">
        <v>0</v>
      </c>
      <c r="AA282" s="98">
        <v>0</v>
      </c>
      <c r="AB282" s="98">
        <v>0</v>
      </c>
      <c r="AC282" s="98">
        <v>0</v>
      </c>
      <c r="AD282" s="98">
        <v>0</v>
      </c>
      <c r="AE282" s="100">
        <f t="shared" si="49"/>
        <v>0</v>
      </c>
      <c r="AF282" s="102"/>
      <c r="AG282" s="98">
        <v>0</v>
      </c>
      <c r="AH282" s="98">
        <v>0</v>
      </c>
      <c r="AI282" s="98">
        <v>0</v>
      </c>
      <c r="AJ282" s="98">
        <v>0</v>
      </c>
      <c r="AK282" s="100">
        <f t="shared" si="50"/>
        <v>0</v>
      </c>
      <c r="AL282" s="102"/>
      <c r="AM282" s="98">
        <v>0</v>
      </c>
      <c r="AN282" s="98">
        <v>0</v>
      </c>
      <c r="AO282" s="98">
        <v>0</v>
      </c>
      <c r="AP282" s="98">
        <v>0</v>
      </c>
      <c r="AQ282" s="98">
        <v>0</v>
      </c>
      <c r="AR282" s="98">
        <v>0</v>
      </c>
      <c r="AS282" s="98">
        <v>0</v>
      </c>
      <c r="AT282" s="98">
        <v>0</v>
      </c>
      <c r="AU282" s="100">
        <f t="shared" si="47"/>
        <v>0</v>
      </c>
      <c r="AV282" s="102"/>
      <c r="AW282" s="104">
        <f t="shared" si="55"/>
        <v>0</v>
      </c>
      <c r="AX282" s="104">
        <f t="shared" si="56"/>
        <v>19053824.600021284</v>
      </c>
      <c r="AY282" s="102"/>
      <c r="AZ282" s="104">
        <f>IF($C282&lt;$C$7,0,MAX(-AX282-SUM(AZ$11:AZ281),0))</f>
        <v>0</v>
      </c>
      <c r="BA282" s="104">
        <f>AX282+SUM(AZ$11:AZ282)</f>
        <v>25894736.146868117</v>
      </c>
      <c r="BB282" s="104">
        <f>IF($C282&lt;$C$7,0,-MIN(BA282:BA$367)-SUM(BB$11:BB281))</f>
        <v>0</v>
      </c>
      <c r="BC282" s="104">
        <f t="shared" si="51"/>
        <v>0</v>
      </c>
      <c r="BD282" s="33"/>
    </row>
    <row r="283" spans="2:56" x14ac:dyDescent="0.2">
      <c r="B283" s="19"/>
      <c r="C283" s="105">
        <f t="shared" si="52"/>
        <v>47088</v>
      </c>
      <c r="D283" s="97" t="str">
        <f t="shared" si="53"/>
        <v>p</v>
      </c>
      <c r="E283" s="98">
        <v>0</v>
      </c>
      <c r="F283" s="98">
        <v>0</v>
      </c>
      <c r="G283" s="98">
        <v>0</v>
      </c>
      <c r="H283" s="98">
        <v>0</v>
      </c>
      <c r="I283" s="100">
        <f t="shared" si="48"/>
        <v>0</v>
      </c>
      <c r="J283" s="101"/>
      <c r="K283" s="98">
        <v>0</v>
      </c>
      <c r="L283" s="98">
        <v>0</v>
      </c>
      <c r="M283" s="98">
        <v>0</v>
      </c>
      <c r="N283" s="98">
        <v>0</v>
      </c>
      <c r="O283" s="98">
        <v>0</v>
      </c>
      <c r="P283" s="98">
        <v>0</v>
      </c>
      <c r="Q283" s="98">
        <v>0</v>
      </c>
      <c r="R283" s="98">
        <v>0</v>
      </c>
      <c r="S283" s="100">
        <f t="shared" si="54"/>
        <v>0</v>
      </c>
      <c r="T283" s="102"/>
      <c r="U283" s="98">
        <v>0</v>
      </c>
      <c r="V283" s="98">
        <v>0</v>
      </c>
      <c r="W283" s="98">
        <v>0</v>
      </c>
      <c r="X283" s="98">
        <v>0</v>
      </c>
      <c r="Y283" s="98">
        <v>0</v>
      </c>
      <c r="Z283" s="98">
        <v>0</v>
      </c>
      <c r="AA283" s="98">
        <v>0</v>
      </c>
      <c r="AB283" s="98">
        <v>0</v>
      </c>
      <c r="AC283" s="98">
        <v>0</v>
      </c>
      <c r="AD283" s="98">
        <v>0</v>
      </c>
      <c r="AE283" s="100">
        <f t="shared" si="49"/>
        <v>0</v>
      </c>
      <c r="AF283" s="102"/>
      <c r="AG283" s="98">
        <v>0</v>
      </c>
      <c r="AH283" s="98">
        <v>0</v>
      </c>
      <c r="AI283" s="98">
        <v>0</v>
      </c>
      <c r="AJ283" s="98">
        <v>0</v>
      </c>
      <c r="AK283" s="100">
        <f t="shared" si="50"/>
        <v>0</v>
      </c>
      <c r="AL283" s="102"/>
      <c r="AM283" s="98">
        <v>0</v>
      </c>
      <c r="AN283" s="98">
        <v>0</v>
      </c>
      <c r="AO283" s="98">
        <v>0</v>
      </c>
      <c r="AP283" s="98">
        <v>0</v>
      </c>
      <c r="AQ283" s="98">
        <v>0</v>
      </c>
      <c r="AR283" s="98">
        <v>0</v>
      </c>
      <c r="AS283" s="98">
        <v>0</v>
      </c>
      <c r="AT283" s="98">
        <v>0</v>
      </c>
      <c r="AU283" s="100">
        <f t="shared" si="47"/>
        <v>0</v>
      </c>
      <c r="AV283" s="102"/>
      <c r="AW283" s="104">
        <f t="shared" si="55"/>
        <v>0</v>
      </c>
      <c r="AX283" s="104">
        <f t="shared" si="56"/>
        <v>19053824.600021284</v>
      </c>
      <c r="AY283" s="102"/>
      <c r="AZ283" s="104">
        <f>IF($C283&lt;$C$7,0,MAX(-AX283-SUM(AZ$11:AZ282),0))</f>
        <v>0</v>
      </c>
      <c r="BA283" s="104">
        <f>AX283+SUM(AZ$11:AZ283)</f>
        <v>25894736.146868117</v>
      </c>
      <c r="BB283" s="104">
        <f>IF($C283&lt;$C$7,0,-MIN(BA283:BA$367)-SUM(BB$11:BB282))</f>
        <v>0</v>
      </c>
      <c r="BC283" s="104">
        <f t="shared" si="51"/>
        <v>0</v>
      </c>
      <c r="BD283" s="33"/>
    </row>
    <row r="284" spans="2:56" x14ac:dyDescent="0.2">
      <c r="B284" s="19"/>
      <c r="C284" s="105">
        <f t="shared" si="52"/>
        <v>47119</v>
      </c>
      <c r="D284" s="97" t="str">
        <f t="shared" si="53"/>
        <v>p</v>
      </c>
      <c r="E284" s="98">
        <v>0</v>
      </c>
      <c r="F284" s="98">
        <v>0</v>
      </c>
      <c r="G284" s="98">
        <v>0</v>
      </c>
      <c r="H284" s="98">
        <v>0</v>
      </c>
      <c r="I284" s="100">
        <f t="shared" si="48"/>
        <v>0</v>
      </c>
      <c r="J284" s="101"/>
      <c r="K284" s="98">
        <v>0</v>
      </c>
      <c r="L284" s="98">
        <v>0</v>
      </c>
      <c r="M284" s="98">
        <v>0</v>
      </c>
      <c r="N284" s="98">
        <v>0</v>
      </c>
      <c r="O284" s="98">
        <v>0</v>
      </c>
      <c r="P284" s="98">
        <v>0</v>
      </c>
      <c r="Q284" s="98">
        <v>0</v>
      </c>
      <c r="R284" s="98">
        <v>0</v>
      </c>
      <c r="S284" s="100">
        <f t="shared" si="54"/>
        <v>0</v>
      </c>
      <c r="T284" s="102"/>
      <c r="U284" s="98">
        <v>0</v>
      </c>
      <c r="V284" s="98">
        <v>0</v>
      </c>
      <c r="W284" s="98">
        <v>0</v>
      </c>
      <c r="X284" s="98">
        <v>0</v>
      </c>
      <c r="Y284" s="98">
        <v>0</v>
      </c>
      <c r="Z284" s="98">
        <v>0</v>
      </c>
      <c r="AA284" s="98">
        <v>0</v>
      </c>
      <c r="AB284" s="98">
        <v>0</v>
      </c>
      <c r="AC284" s="98">
        <v>0</v>
      </c>
      <c r="AD284" s="98">
        <v>0</v>
      </c>
      <c r="AE284" s="100">
        <f t="shared" si="49"/>
        <v>0</v>
      </c>
      <c r="AF284" s="102"/>
      <c r="AG284" s="98">
        <v>0</v>
      </c>
      <c r="AH284" s="98">
        <v>0</v>
      </c>
      <c r="AI284" s="98">
        <v>0</v>
      </c>
      <c r="AJ284" s="98">
        <v>0</v>
      </c>
      <c r="AK284" s="100">
        <f t="shared" si="50"/>
        <v>0</v>
      </c>
      <c r="AL284" s="102"/>
      <c r="AM284" s="98">
        <v>0</v>
      </c>
      <c r="AN284" s="98">
        <v>0</v>
      </c>
      <c r="AO284" s="98">
        <v>0</v>
      </c>
      <c r="AP284" s="98">
        <v>0</v>
      </c>
      <c r="AQ284" s="98">
        <v>0</v>
      </c>
      <c r="AR284" s="98">
        <v>0</v>
      </c>
      <c r="AS284" s="98">
        <v>0</v>
      </c>
      <c r="AT284" s="98">
        <v>0</v>
      </c>
      <c r="AU284" s="100">
        <f t="shared" si="47"/>
        <v>0</v>
      </c>
      <c r="AV284" s="102"/>
      <c r="AW284" s="104">
        <f t="shared" si="55"/>
        <v>0</v>
      </c>
      <c r="AX284" s="104">
        <f t="shared" si="56"/>
        <v>19053824.600021284</v>
      </c>
      <c r="AY284" s="102"/>
      <c r="AZ284" s="104">
        <f>IF($C284&lt;$C$7,0,MAX(-AX284-SUM(AZ$11:AZ283),0))</f>
        <v>0</v>
      </c>
      <c r="BA284" s="104">
        <f>AX284+SUM(AZ$11:AZ284)</f>
        <v>25894736.146868117</v>
      </c>
      <c r="BB284" s="104">
        <f>IF($C284&lt;$C$7,0,-MIN(BA284:BA$367)-SUM(BB$11:BB283))</f>
        <v>0</v>
      </c>
      <c r="BC284" s="104">
        <f t="shared" si="51"/>
        <v>0</v>
      </c>
      <c r="BD284" s="33"/>
    </row>
    <row r="285" spans="2:56" x14ac:dyDescent="0.2">
      <c r="B285" s="19"/>
      <c r="C285" s="105">
        <f t="shared" si="52"/>
        <v>47150</v>
      </c>
      <c r="D285" s="97" t="str">
        <f t="shared" si="53"/>
        <v>p</v>
      </c>
      <c r="E285" s="98">
        <v>0</v>
      </c>
      <c r="F285" s="98">
        <v>0</v>
      </c>
      <c r="G285" s="98">
        <v>0</v>
      </c>
      <c r="H285" s="98">
        <v>0</v>
      </c>
      <c r="I285" s="100">
        <f t="shared" si="48"/>
        <v>0</v>
      </c>
      <c r="J285" s="101"/>
      <c r="K285" s="98">
        <v>0</v>
      </c>
      <c r="L285" s="98">
        <v>0</v>
      </c>
      <c r="M285" s="98">
        <v>0</v>
      </c>
      <c r="N285" s="98">
        <v>0</v>
      </c>
      <c r="O285" s="98">
        <v>0</v>
      </c>
      <c r="P285" s="98">
        <v>0</v>
      </c>
      <c r="Q285" s="98">
        <v>0</v>
      </c>
      <c r="R285" s="98">
        <v>0</v>
      </c>
      <c r="S285" s="100">
        <f t="shared" si="54"/>
        <v>0</v>
      </c>
      <c r="T285" s="102"/>
      <c r="U285" s="98">
        <v>0</v>
      </c>
      <c r="V285" s="98">
        <v>0</v>
      </c>
      <c r="W285" s="98">
        <v>0</v>
      </c>
      <c r="X285" s="98">
        <v>0</v>
      </c>
      <c r="Y285" s="98">
        <v>0</v>
      </c>
      <c r="Z285" s="98">
        <v>0</v>
      </c>
      <c r="AA285" s="98">
        <v>0</v>
      </c>
      <c r="AB285" s="98">
        <v>0</v>
      </c>
      <c r="AC285" s="98">
        <v>0</v>
      </c>
      <c r="AD285" s="98">
        <v>0</v>
      </c>
      <c r="AE285" s="100">
        <f t="shared" si="49"/>
        <v>0</v>
      </c>
      <c r="AF285" s="102"/>
      <c r="AG285" s="98">
        <v>0</v>
      </c>
      <c r="AH285" s="98">
        <v>0</v>
      </c>
      <c r="AI285" s="98">
        <v>0</v>
      </c>
      <c r="AJ285" s="98">
        <v>0</v>
      </c>
      <c r="AK285" s="100">
        <f t="shared" si="50"/>
        <v>0</v>
      </c>
      <c r="AL285" s="102"/>
      <c r="AM285" s="98">
        <v>0</v>
      </c>
      <c r="AN285" s="98">
        <v>0</v>
      </c>
      <c r="AO285" s="98">
        <v>0</v>
      </c>
      <c r="AP285" s="98">
        <v>0</v>
      </c>
      <c r="AQ285" s="98">
        <v>0</v>
      </c>
      <c r="AR285" s="98">
        <v>0</v>
      </c>
      <c r="AS285" s="98">
        <v>0</v>
      </c>
      <c r="AT285" s="98">
        <v>0</v>
      </c>
      <c r="AU285" s="100">
        <f t="shared" si="47"/>
        <v>0</v>
      </c>
      <c r="AV285" s="102"/>
      <c r="AW285" s="104">
        <f t="shared" si="55"/>
        <v>0</v>
      </c>
      <c r="AX285" s="104">
        <f t="shared" si="56"/>
        <v>19053824.600021284</v>
      </c>
      <c r="AY285" s="102"/>
      <c r="AZ285" s="104">
        <f>IF($C285&lt;$C$7,0,MAX(-AX285-SUM(AZ$11:AZ284),0))</f>
        <v>0</v>
      </c>
      <c r="BA285" s="104">
        <f>AX285+SUM(AZ$11:AZ285)</f>
        <v>25894736.146868117</v>
      </c>
      <c r="BB285" s="104">
        <f>IF($C285&lt;$C$7,0,-MIN(BA285:BA$367)-SUM(BB$11:BB284))</f>
        <v>0</v>
      </c>
      <c r="BC285" s="104">
        <f t="shared" si="51"/>
        <v>0</v>
      </c>
      <c r="BD285" s="33"/>
    </row>
    <row r="286" spans="2:56" x14ac:dyDescent="0.2">
      <c r="B286" s="19"/>
      <c r="C286" s="105">
        <f t="shared" si="52"/>
        <v>47178</v>
      </c>
      <c r="D286" s="97" t="str">
        <f t="shared" si="53"/>
        <v>p</v>
      </c>
      <c r="E286" s="98">
        <v>0</v>
      </c>
      <c r="F286" s="98">
        <v>0</v>
      </c>
      <c r="G286" s="98">
        <v>0</v>
      </c>
      <c r="H286" s="98">
        <v>0</v>
      </c>
      <c r="I286" s="100">
        <f t="shared" si="48"/>
        <v>0</v>
      </c>
      <c r="J286" s="101"/>
      <c r="K286" s="98">
        <v>0</v>
      </c>
      <c r="L286" s="98">
        <v>0</v>
      </c>
      <c r="M286" s="98">
        <v>0</v>
      </c>
      <c r="N286" s="98">
        <v>0</v>
      </c>
      <c r="O286" s="98">
        <v>0</v>
      </c>
      <c r="P286" s="98">
        <v>0</v>
      </c>
      <c r="Q286" s="98">
        <v>0</v>
      </c>
      <c r="R286" s="98">
        <v>0</v>
      </c>
      <c r="S286" s="100">
        <f t="shared" si="54"/>
        <v>0</v>
      </c>
      <c r="T286" s="102"/>
      <c r="U286" s="98">
        <v>0</v>
      </c>
      <c r="V286" s="98">
        <v>0</v>
      </c>
      <c r="W286" s="98">
        <v>0</v>
      </c>
      <c r="X286" s="98">
        <v>0</v>
      </c>
      <c r="Y286" s="98">
        <v>0</v>
      </c>
      <c r="Z286" s="98">
        <v>0</v>
      </c>
      <c r="AA286" s="98">
        <v>0</v>
      </c>
      <c r="AB286" s="98">
        <v>0</v>
      </c>
      <c r="AC286" s="98">
        <v>0</v>
      </c>
      <c r="AD286" s="98">
        <v>0</v>
      </c>
      <c r="AE286" s="100">
        <f t="shared" si="49"/>
        <v>0</v>
      </c>
      <c r="AF286" s="102"/>
      <c r="AG286" s="98">
        <v>0</v>
      </c>
      <c r="AH286" s="98">
        <v>0</v>
      </c>
      <c r="AI286" s="98">
        <v>0</v>
      </c>
      <c r="AJ286" s="98">
        <v>0</v>
      </c>
      <c r="AK286" s="100">
        <f t="shared" si="50"/>
        <v>0</v>
      </c>
      <c r="AL286" s="102"/>
      <c r="AM286" s="98">
        <v>0</v>
      </c>
      <c r="AN286" s="98">
        <v>0</v>
      </c>
      <c r="AO286" s="98">
        <v>0</v>
      </c>
      <c r="AP286" s="98">
        <v>0</v>
      </c>
      <c r="AQ286" s="98">
        <v>0</v>
      </c>
      <c r="AR286" s="98">
        <v>0</v>
      </c>
      <c r="AS286" s="98">
        <v>0</v>
      </c>
      <c r="AT286" s="98">
        <v>0</v>
      </c>
      <c r="AU286" s="100">
        <f t="shared" si="47"/>
        <v>0</v>
      </c>
      <c r="AV286" s="102"/>
      <c r="AW286" s="104">
        <f t="shared" si="55"/>
        <v>0</v>
      </c>
      <c r="AX286" s="104">
        <f t="shared" si="56"/>
        <v>19053824.600021284</v>
      </c>
      <c r="AY286" s="102"/>
      <c r="AZ286" s="104">
        <f>IF($C286&lt;$C$7,0,MAX(-AX286-SUM(AZ$11:AZ285),0))</f>
        <v>0</v>
      </c>
      <c r="BA286" s="104">
        <f>AX286+SUM(AZ$11:AZ286)</f>
        <v>25894736.146868117</v>
      </c>
      <c r="BB286" s="104">
        <f>IF($C286&lt;$C$7,0,-MIN(BA286:BA$367)-SUM(BB$11:BB285))</f>
        <v>0</v>
      </c>
      <c r="BC286" s="104">
        <f t="shared" si="51"/>
        <v>0</v>
      </c>
      <c r="BD286" s="33"/>
    </row>
    <row r="287" spans="2:56" x14ac:dyDescent="0.2">
      <c r="B287" s="19"/>
      <c r="C287" s="105">
        <f t="shared" si="52"/>
        <v>47209</v>
      </c>
      <c r="D287" s="97" t="str">
        <f t="shared" si="53"/>
        <v>p</v>
      </c>
      <c r="E287" s="98">
        <v>0</v>
      </c>
      <c r="F287" s="98">
        <v>0</v>
      </c>
      <c r="G287" s="98">
        <v>0</v>
      </c>
      <c r="H287" s="98">
        <v>0</v>
      </c>
      <c r="I287" s="100">
        <f t="shared" si="48"/>
        <v>0</v>
      </c>
      <c r="J287" s="101"/>
      <c r="K287" s="98">
        <v>0</v>
      </c>
      <c r="L287" s="98">
        <v>0</v>
      </c>
      <c r="M287" s="98">
        <v>0</v>
      </c>
      <c r="N287" s="98">
        <v>0</v>
      </c>
      <c r="O287" s="98">
        <v>0</v>
      </c>
      <c r="P287" s="98">
        <v>0</v>
      </c>
      <c r="Q287" s="98">
        <v>0</v>
      </c>
      <c r="R287" s="98">
        <v>0</v>
      </c>
      <c r="S287" s="100">
        <f t="shared" si="54"/>
        <v>0</v>
      </c>
      <c r="T287" s="102"/>
      <c r="U287" s="98">
        <v>0</v>
      </c>
      <c r="V287" s="98">
        <v>0</v>
      </c>
      <c r="W287" s="98">
        <v>0</v>
      </c>
      <c r="X287" s="98">
        <v>0</v>
      </c>
      <c r="Y287" s="98">
        <v>0</v>
      </c>
      <c r="Z287" s="98">
        <v>0</v>
      </c>
      <c r="AA287" s="98">
        <v>0</v>
      </c>
      <c r="AB287" s="98">
        <v>0</v>
      </c>
      <c r="AC287" s="98">
        <v>0</v>
      </c>
      <c r="AD287" s="98">
        <v>0</v>
      </c>
      <c r="AE287" s="100">
        <f t="shared" si="49"/>
        <v>0</v>
      </c>
      <c r="AF287" s="102"/>
      <c r="AG287" s="98">
        <v>0</v>
      </c>
      <c r="AH287" s="98">
        <v>0</v>
      </c>
      <c r="AI287" s="98">
        <v>0</v>
      </c>
      <c r="AJ287" s="98">
        <v>0</v>
      </c>
      <c r="AK287" s="100">
        <f t="shared" si="50"/>
        <v>0</v>
      </c>
      <c r="AL287" s="102"/>
      <c r="AM287" s="98">
        <v>0</v>
      </c>
      <c r="AN287" s="98">
        <v>0</v>
      </c>
      <c r="AO287" s="98">
        <v>0</v>
      </c>
      <c r="AP287" s="98">
        <v>0</v>
      </c>
      <c r="AQ287" s="98">
        <v>0</v>
      </c>
      <c r="AR287" s="98">
        <v>0</v>
      </c>
      <c r="AS287" s="98">
        <v>0</v>
      </c>
      <c r="AT287" s="98">
        <v>0</v>
      </c>
      <c r="AU287" s="100">
        <f t="shared" si="47"/>
        <v>0</v>
      </c>
      <c r="AV287" s="102"/>
      <c r="AW287" s="104">
        <f t="shared" si="55"/>
        <v>0</v>
      </c>
      <c r="AX287" s="104">
        <f t="shared" si="56"/>
        <v>19053824.600021284</v>
      </c>
      <c r="AY287" s="102"/>
      <c r="AZ287" s="104">
        <f>IF($C287&lt;$C$7,0,MAX(-AX287-SUM(AZ$11:AZ286),0))</f>
        <v>0</v>
      </c>
      <c r="BA287" s="104">
        <f>AX287+SUM(AZ$11:AZ287)</f>
        <v>25894736.146868117</v>
      </c>
      <c r="BB287" s="104">
        <f>IF($C287&lt;$C$7,0,-MIN(BA287:BA$367)-SUM(BB$11:BB286))</f>
        <v>0</v>
      </c>
      <c r="BC287" s="104">
        <f t="shared" si="51"/>
        <v>0</v>
      </c>
      <c r="BD287" s="33"/>
    </row>
    <row r="288" spans="2:56" x14ac:dyDescent="0.2">
      <c r="B288" s="19"/>
      <c r="C288" s="105">
        <f t="shared" si="52"/>
        <v>47239</v>
      </c>
      <c r="D288" s="97" t="str">
        <f t="shared" si="53"/>
        <v>p</v>
      </c>
      <c r="E288" s="98">
        <v>0</v>
      </c>
      <c r="F288" s="98">
        <v>0</v>
      </c>
      <c r="G288" s="98">
        <v>0</v>
      </c>
      <c r="H288" s="98">
        <v>0</v>
      </c>
      <c r="I288" s="100">
        <f t="shared" si="48"/>
        <v>0</v>
      </c>
      <c r="J288" s="101"/>
      <c r="K288" s="98">
        <v>0</v>
      </c>
      <c r="L288" s="98">
        <v>0</v>
      </c>
      <c r="M288" s="98">
        <v>0</v>
      </c>
      <c r="N288" s="98">
        <v>0</v>
      </c>
      <c r="O288" s="98">
        <v>0</v>
      </c>
      <c r="P288" s="98">
        <v>0</v>
      </c>
      <c r="Q288" s="98">
        <v>0</v>
      </c>
      <c r="R288" s="98">
        <v>0</v>
      </c>
      <c r="S288" s="100">
        <f t="shared" si="54"/>
        <v>0</v>
      </c>
      <c r="T288" s="102"/>
      <c r="U288" s="98">
        <v>0</v>
      </c>
      <c r="V288" s="98">
        <v>0</v>
      </c>
      <c r="W288" s="98">
        <v>0</v>
      </c>
      <c r="X288" s="98">
        <v>0</v>
      </c>
      <c r="Y288" s="98">
        <v>0</v>
      </c>
      <c r="Z288" s="98">
        <v>0</v>
      </c>
      <c r="AA288" s="98">
        <v>0</v>
      </c>
      <c r="AB288" s="98">
        <v>0</v>
      </c>
      <c r="AC288" s="98">
        <v>0</v>
      </c>
      <c r="AD288" s="98">
        <v>0</v>
      </c>
      <c r="AE288" s="100">
        <f t="shared" si="49"/>
        <v>0</v>
      </c>
      <c r="AF288" s="102"/>
      <c r="AG288" s="98">
        <v>0</v>
      </c>
      <c r="AH288" s="98">
        <v>0</v>
      </c>
      <c r="AI288" s="98">
        <v>0</v>
      </c>
      <c r="AJ288" s="98">
        <v>0</v>
      </c>
      <c r="AK288" s="100">
        <f t="shared" si="50"/>
        <v>0</v>
      </c>
      <c r="AL288" s="102"/>
      <c r="AM288" s="98">
        <v>0</v>
      </c>
      <c r="AN288" s="98">
        <v>0</v>
      </c>
      <c r="AO288" s="98">
        <v>0</v>
      </c>
      <c r="AP288" s="98">
        <v>0</v>
      </c>
      <c r="AQ288" s="98">
        <v>0</v>
      </c>
      <c r="AR288" s="98">
        <v>0</v>
      </c>
      <c r="AS288" s="98">
        <v>0</v>
      </c>
      <c r="AT288" s="98">
        <v>0</v>
      </c>
      <c r="AU288" s="100">
        <f t="shared" si="47"/>
        <v>0</v>
      </c>
      <c r="AV288" s="102"/>
      <c r="AW288" s="104">
        <f t="shared" si="55"/>
        <v>0</v>
      </c>
      <c r="AX288" s="104">
        <f t="shared" si="56"/>
        <v>19053824.600021284</v>
      </c>
      <c r="AY288" s="102"/>
      <c r="AZ288" s="104">
        <f>IF($C288&lt;$C$7,0,MAX(-AX288-SUM(AZ$11:AZ287),0))</f>
        <v>0</v>
      </c>
      <c r="BA288" s="104">
        <f>AX288+SUM(AZ$11:AZ288)</f>
        <v>25894736.146868117</v>
      </c>
      <c r="BB288" s="104">
        <f>IF($C288&lt;$C$7,0,-MIN(BA288:BA$367)-SUM(BB$11:BB287))</f>
        <v>0</v>
      </c>
      <c r="BC288" s="104">
        <f t="shared" si="51"/>
        <v>0</v>
      </c>
      <c r="BD288" s="33"/>
    </row>
    <row r="289" spans="2:56" x14ac:dyDescent="0.2">
      <c r="B289" s="19"/>
      <c r="C289" s="105">
        <f t="shared" si="52"/>
        <v>47270</v>
      </c>
      <c r="D289" s="97" t="str">
        <f t="shared" si="53"/>
        <v>p</v>
      </c>
      <c r="E289" s="98">
        <v>0</v>
      </c>
      <c r="F289" s="98">
        <v>0</v>
      </c>
      <c r="G289" s="98">
        <v>0</v>
      </c>
      <c r="H289" s="98">
        <v>0</v>
      </c>
      <c r="I289" s="100">
        <f t="shared" si="48"/>
        <v>0</v>
      </c>
      <c r="J289" s="101"/>
      <c r="K289" s="98">
        <v>0</v>
      </c>
      <c r="L289" s="98">
        <v>0</v>
      </c>
      <c r="M289" s="98">
        <v>0</v>
      </c>
      <c r="N289" s="98">
        <v>0</v>
      </c>
      <c r="O289" s="98">
        <v>0</v>
      </c>
      <c r="P289" s="98">
        <v>0</v>
      </c>
      <c r="Q289" s="98">
        <v>0</v>
      </c>
      <c r="R289" s="98">
        <v>0</v>
      </c>
      <c r="S289" s="100">
        <f t="shared" si="54"/>
        <v>0</v>
      </c>
      <c r="T289" s="102"/>
      <c r="U289" s="98">
        <v>0</v>
      </c>
      <c r="V289" s="98">
        <v>0</v>
      </c>
      <c r="W289" s="98">
        <v>0</v>
      </c>
      <c r="X289" s="98">
        <v>0</v>
      </c>
      <c r="Y289" s="98">
        <v>0</v>
      </c>
      <c r="Z289" s="98">
        <v>0</v>
      </c>
      <c r="AA289" s="98">
        <v>0</v>
      </c>
      <c r="AB289" s="98">
        <v>0</v>
      </c>
      <c r="AC289" s="98">
        <v>0</v>
      </c>
      <c r="AD289" s="98">
        <v>0</v>
      </c>
      <c r="AE289" s="100">
        <f t="shared" si="49"/>
        <v>0</v>
      </c>
      <c r="AF289" s="102"/>
      <c r="AG289" s="98">
        <v>0</v>
      </c>
      <c r="AH289" s="98">
        <v>0</v>
      </c>
      <c r="AI289" s="98">
        <v>0</v>
      </c>
      <c r="AJ289" s="98">
        <v>0</v>
      </c>
      <c r="AK289" s="100">
        <f t="shared" si="50"/>
        <v>0</v>
      </c>
      <c r="AL289" s="102"/>
      <c r="AM289" s="98">
        <v>0</v>
      </c>
      <c r="AN289" s="98">
        <v>0</v>
      </c>
      <c r="AO289" s="98">
        <v>0</v>
      </c>
      <c r="AP289" s="98">
        <v>0</v>
      </c>
      <c r="AQ289" s="98">
        <v>0</v>
      </c>
      <c r="AR289" s="98">
        <v>0</v>
      </c>
      <c r="AS289" s="98">
        <v>0</v>
      </c>
      <c r="AT289" s="98">
        <v>0</v>
      </c>
      <c r="AU289" s="100">
        <f t="shared" si="47"/>
        <v>0</v>
      </c>
      <c r="AV289" s="102"/>
      <c r="AW289" s="104">
        <f t="shared" si="55"/>
        <v>0</v>
      </c>
      <c r="AX289" s="104">
        <f t="shared" si="56"/>
        <v>19053824.600021284</v>
      </c>
      <c r="AY289" s="102"/>
      <c r="AZ289" s="104">
        <f>IF($C289&lt;$C$7,0,MAX(-AX289-SUM(AZ$11:AZ288),0))</f>
        <v>0</v>
      </c>
      <c r="BA289" s="104">
        <f>AX289+SUM(AZ$11:AZ289)</f>
        <v>25894736.146868117</v>
      </c>
      <c r="BB289" s="104">
        <f>IF($C289&lt;$C$7,0,-MIN(BA289:BA$367)-SUM(BB$11:BB288))</f>
        <v>0</v>
      </c>
      <c r="BC289" s="104">
        <f t="shared" si="51"/>
        <v>0</v>
      </c>
      <c r="BD289" s="33"/>
    </row>
    <row r="290" spans="2:56" x14ac:dyDescent="0.2">
      <c r="B290" s="19"/>
      <c r="C290" s="105">
        <f t="shared" si="52"/>
        <v>47300</v>
      </c>
      <c r="D290" s="97" t="str">
        <f t="shared" si="53"/>
        <v>p</v>
      </c>
      <c r="E290" s="98">
        <v>0</v>
      </c>
      <c r="F290" s="98">
        <v>0</v>
      </c>
      <c r="G290" s="98">
        <v>0</v>
      </c>
      <c r="H290" s="98">
        <v>0</v>
      </c>
      <c r="I290" s="100">
        <f t="shared" si="48"/>
        <v>0</v>
      </c>
      <c r="J290" s="101"/>
      <c r="K290" s="98">
        <v>0</v>
      </c>
      <c r="L290" s="98">
        <v>0</v>
      </c>
      <c r="M290" s="98">
        <v>0</v>
      </c>
      <c r="N290" s="98">
        <v>0</v>
      </c>
      <c r="O290" s="98">
        <v>0</v>
      </c>
      <c r="P290" s="98">
        <v>0</v>
      </c>
      <c r="Q290" s="98">
        <v>0</v>
      </c>
      <c r="R290" s="98">
        <v>0</v>
      </c>
      <c r="S290" s="100">
        <f t="shared" si="54"/>
        <v>0</v>
      </c>
      <c r="T290" s="102"/>
      <c r="U290" s="98">
        <v>0</v>
      </c>
      <c r="V290" s="98">
        <v>0</v>
      </c>
      <c r="W290" s="98">
        <v>0</v>
      </c>
      <c r="X290" s="98">
        <v>0</v>
      </c>
      <c r="Y290" s="98">
        <v>0</v>
      </c>
      <c r="Z290" s="98">
        <v>0</v>
      </c>
      <c r="AA290" s="98">
        <v>0</v>
      </c>
      <c r="AB290" s="98">
        <v>0</v>
      </c>
      <c r="AC290" s="98">
        <v>0</v>
      </c>
      <c r="AD290" s="98">
        <v>0</v>
      </c>
      <c r="AE290" s="100">
        <f t="shared" si="49"/>
        <v>0</v>
      </c>
      <c r="AF290" s="102"/>
      <c r="AG290" s="98">
        <v>0</v>
      </c>
      <c r="AH290" s="98">
        <v>0</v>
      </c>
      <c r="AI290" s="98">
        <v>0</v>
      </c>
      <c r="AJ290" s="98">
        <v>0</v>
      </c>
      <c r="AK290" s="100">
        <f t="shared" si="50"/>
        <v>0</v>
      </c>
      <c r="AL290" s="102"/>
      <c r="AM290" s="98">
        <v>0</v>
      </c>
      <c r="AN290" s="98">
        <v>0</v>
      </c>
      <c r="AO290" s="98">
        <v>0</v>
      </c>
      <c r="AP290" s="98">
        <v>0</v>
      </c>
      <c r="AQ290" s="98">
        <v>0</v>
      </c>
      <c r="AR290" s="98">
        <v>0</v>
      </c>
      <c r="AS290" s="98">
        <v>0</v>
      </c>
      <c r="AT290" s="98">
        <v>0</v>
      </c>
      <c r="AU290" s="100">
        <f t="shared" si="47"/>
        <v>0</v>
      </c>
      <c r="AV290" s="102"/>
      <c r="AW290" s="104">
        <f t="shared" si="55"/>
        <v>0</v>
      </c>
      <c r="AX290" s="104">
        <f t="shared" si="56"/>
        <v>19053824.600021284</v>
      </c>
      <c r="AY290" s="102"/>
      <c r="AZ290" s="104">
        <f>IF($C290&lt;$C$7,0,MAX(-AX290-SUM(AZ$11:AZ289),0))</f>
        <v>0</v>
      </c>
      <c r="BA290" s="104">
        <f>AX290+SUM(AZ$11:AZ290)</f>
        <v>25894736.146868117</v>
      </c>
      <c r="BB290" s="104">
        <f>IF($C290&lt;$C$7,0,-MIN(BA290:BA$367)-SUM(BB$11:BB289))</f>
        <v>0</v>
      </c>
      <c r="BC290" s="104">
        <f t="shared" si="51"/>
        <v>0</v>
      </c>
      <c r="BD290" s="33"/>
    </row>
    <row r="291" spans="2:56" x14ac:dyDescent="0.2">
      <c r="B291" s="19"/>
      <c r="C291" s="105">
        <f t="shared" si="52"/>
        <v>47331</v>
      </c>
      <c r="D291" s="97" t="str">
        <f t="shared" si="53"/>
        <v>p</v>
      </c>
      <c r="E291" s="98">
        <v>0</v>
      </c>
      <c r="F291" s="98">
        <v>0</v>
      </c>
      <c r="G291" s="98">
        <v>0</v>
      </c>
      <c r="H291" s="98">
        <v>0</v>
      </c>
      <c r="I291" s="100">
        <f t="shared" si="48"/>
        <v>0</v>
      </c>
      <c r="J291" s="101"/>
      <c r="K291" s="98">
        <v>0</v>
      </c>
      <c r="L291" s="98">
        <v>0</v>
      </c>
      <c r="M291" s="98">
        <v>0</v>
      </c>
      <c r="N291" s="98">
        <v>0</v>
      </c>
      <c r="O291" s="98">
        <v>0</v>
      </c>
      <c r="P291" s="98">
        <v>0</v>
      </c>
      <c r="Q291" s="98">
        <v>0</v>
      </c>
      <c r="R291" s="98">
        <v>0</v>
      </c>
      <c r="S291" s="100">
        <f t="shared" si="54"/>
        <v>0</v>
      </c>
      <c r="T291" s="102"/>
      <c r="U291" s="98">
        <v>0</v>
      </c>
      <c r="V291" s="98">
        <v>0</v>
      </c>
      <c r="W291" s="98">
        <v>0</v>
      </c>
      <c r="X291" s="98">
        <v>0</v>
      </c>
      <c r="Y291" s="98">
        <v>0</v>
      </c>
      <c r="Z291" s="98">
        <v>0</v>
      </c>
      <c r="AA291" s="98">
        <v>0</v>
      </c>
      <c r="AB291" s="98">
        <v>0</v>
      </c>
      <c r="AC291" s="98">
        <v>0</v>
      </c>
      <c r="AD291" s="98">
        <v>0</v>
      </c>
      <c r="AE291" s="100">
        <f t="shared" si="49"/>
        <v>0</v>
      </c>
      <c r="AF291" s="102"/>
      <c r="AG291" s="98">
        <v>0</v>
      </c>
      <c r="AH291" s="98">
        <v>0</v>
      </c>
      <c r="AI291" s="98">
        <v>0</v>
      </c>
      <c r="AJ291" s="98">
        <v>0</v>
      </c>
      <c r="AK291" s="100">
        <f t="shared" si="50"/>
        <v>0</v>
      </c>
      <c r="AL291" s="102"/>
      <c r="AM291" s="98">
        <v>0</v>
      </c>
      <c r="AN291" s="98">
        <v>0</v>
      </c>
      <c r="AO291" s="98">
        <v>0</v>
      </c>
      <c r="AP291" s="98">
        <v>0</v>
      </c>
      <c r="AQ291" s="98">
        <v>0</v>
      </c>
      <c r="AR291" s="98">
        <v>0</v>
      </c>
      <c r="AS291" s="98">
        <v>0</v>
      </c>
      <c r="AT291" s="98">
        <v>0</v>
      </c>
      <c r="AU291" s="100">
        <f t="shared" si="47"/>
        <v>0</v>
      </c>
      <c r="AV291" s="102"/>
      <c r="AW291" s="104">
        <f t="shared" si="55"/>
        <v>0</v>
      </c>
      <c r="AX291" s="104">
        <f t="shared" si="56"/>
        <v>19053824.600021284</v>
      </c>
      <c r="AY291" s="102"/>
      <c r="AZ291" s="104">
        <f>IF($C291&lt;$C$7,0,MAX(-AX291-SUM(AZ$11:AZ290),0))</f>
        <v>0</v>
      </c>
      <c r="BA291" s="104">
        <f>AX291+SUM(AZ$11:AZ291)</f>
        <v>25894736.146868117</v>
      </c>
      <c r="BB291" s="104">
        <f>IF($C291&lt;$C$7,0,-MIN(BA291:BA$367)-SUM(BB$11:BB290))</f>
        <v>0</v>
      </c>
      <c r="BC291" s="104">
        <f t="shared" si="51"/>
        <v>0</v>
      </c>
      <c r="BD291" s="33"/>
    </row>
    <row r="292" spans="2:56" x14ac:dyDescent="0.2">
      <c r="B292" s="19"/>
      <c r="C292" s="105">
        <f t="shared" si="52"/>
        <v>47362</v>
      </c>
      <c r="D292" s="97" t="str">
        <f t="shared" si="53"/>
        <v>p</v>
      </c>
      <c r="E292" s="98">
        <v>0</v>
      </c>
      <c r="F292" s="98">
        <v>0</v>
      </c>
      <c r="G292" s="98">
        <v>0</v>
      </c>
      <c r="H292" s="98">
        <v>0</v>
      </c>
      <c r="I292" s="100">
        <f t="shared" si="48"/>
        <v>0</v>
      </c>
      <c r="J292" s="101"/>
      <c r="K292" s="98">
        <v>0</v>
      </c>
      <c r="L292" s="98">
        <v>0</v>
      </c>
      <c r="M292" s="98">
        <v>0</v>
      </c>
      <c r="N292" s="98">
        <v>0</v>
      </c>
      <c r="O292" s="98">
        <v>0</v>
      </c>
      <c r="P292" s="98">
        <v>0</v>
      </c>
      <c r="Q292" s="98">
        <v>0</v>
      </c>
      <c r="R292" s="98">
        <v>0</v>
      </c>
      <c r="S292" s="100">
        <f t="shared" si="54"/>
        <v>0</v>
      </c>
      <c r="T292" s="102"/>
      <c r="U292" s="98">
        <v>0</v>
      </c>
      <c r="V292" s="98">
        <v>0</v>
      </c>
      <c r="W292" s="98">
        <v>0</v>
      </c>
      <c r="X292" s="98">
        <v>0</v>
      </c>
      <c r="Y292" s="98">
        <v>0</v>
      </c>
      <c r="Z292" s="98">
        <v>0</v>
      </c>
      <c r="AA292" s="98">
        <v>0</v>
      </c>
      <c r="AB292" s="98">
        <v>0</v>
      </c>
      <c r="AC292" s="98">
        <v>0</v>
      </c>
      <c r="AD292" s="98">
        <v>0</v>
      </c>
      <c r="AE292" s="100">
        <f t="shared" si="49"/>
        <v>0</v>
      </c>
      <c r="AF292" s="102"/>
      <c r="AG292" s="98">
        <v>0</v>
      </c>
      <c r="AH292" s="98">
        <v>0</v>
      </c>
      <c r="AI292" s="98">
        <v>0</v>
      </c>
      <c r="AJ292" s="98">
        <v>0</v>
      </c>
      <c r="AK292" s="100">
        <f t="shared" si="50"/>
        <v>0</v>
      </c>
      <c r="AL292" s="102"/>
      <c r="AM292" s="98">
        <v>0</v>
      </c>
      <c r="AN292" s="98">
        <v>0</v>
      </c>
      <c r="AO292" s="98">
        <v>0</v>
      </c>
      <c r="AP292" s="98">
        <v>0</v>
      </c>
      <c r="AQ292" s="98">
        <v>0</v>
      </c>
      <c r="AR292" s="98">
        <v>0</v>
      </c>
      <c r="AS292" s="98">
        <v>0</v>
      </c>
      <c r="AT292" s="98">
        <v>0</v>
      </c>
      <c r="AU292" s="100">
        <f t="shared" si="47"/>
        <v>0</v>
      </c>
      <c r="AV292" s="102"/>
      <c r="AW292" s="104">
        <f t="shared" si="55"/>
        <v>0</v>
      </c>
      <c r="AX292" s="104">
        <f t="shared" si="56"/>
        <v>19053824.600021284</v>
      </c>
      <c r="AY292" s="102"/>
      <c r="AZ292" s="104">
        <f>IF($C292&lt;$C$7,0,MAX(-AX292-SUM(AZ$11:AZ291),0))</f>
        <v>0</v>
      </c>
      <c r="BA292" s="104">
        <f>AX292+SUM(AZ$11:AZ292)</f>
        <v>25894736.146868117</v>
      </c>
      <c r="BB292" s="104">
        <f>IF($C292&lt;$C$7,0,-MIN(BA292:BA$367)-SUM(BB$11:BB291))</f>
        <v>0</v>
      </c>
      <c r="BC292" s="104">
        <f t="shared" si="51"/>
        <v>0</v>
      </c>
      <c r="BD292" s="33"/>
    </row>
    <row r="293" spans="2:56" x14ac:dyDescent="0.2">
      <c r="B293" s="19"/>
      <c r="C293" s="105">
        <f t="shared" si="52"/>
        <v>47392</v>
      </c>
      <c r="D293" s="97" t="str">
        <f t="shared" si="53"/>
        <v>p</v>
      </c>
      <c r="E293" s="98">
        <v>0</v>
      </c>
      <c r="F293" s="98">
        <v>0</v>
      </c>
      <c r="G293" s="98">
        <v>0</v>
      </c>
      <c r="H293" s="98">
        <v>0</v>
      </c>
      <c r="I293" s="100">
        <f t="shared" si="48"/>
        <v>0</v>
      </c>
      <c r="J293" s="101"/>
      <c r="K293" s="98">
        <v>0</v>
      </c>
      <c r="L293" s="98">
        <v>0</v>
      </c>
      <c r="M293" s="98">
        <v>0</v>
      </c>
      <c r="N293" s="98">
        <v>0</v>
      </c>
      <c r="O293" s="98">
        <v>0</v>
      </c>
      <c r="P293" s="98">
        <v>0</v>
      </c>
      <c r="Q293" s="98">
        <v>0</v>
      </c>
      <c r="R293" s="98">
        <v>0</v>
      </c>
      <c r="S293" s="100">
        <f t="shared" si="54"/>
        <v>0</v>
      </c>
      <c r="T293" s="102"/>
      <c r="U293" s="98">
        <v>0</v>
      </c>
      <c r="V293" s="98">
        <v>0</v>
      </c>
      <c r="W293" s="98">
        <v>0</v>
      </c>
      <c r="X293" s="98">
        <v>0</v>
      </c>
      <c r="Y293" s="98">
        <v>0</v>
      </c>
      <c r="Z293" s="98">
        <v>0</v>
      </c>
      <c r="AA293" s="98">
        <v>0</v>
      </c>
      <c r="AB293" s="98">
        <v>0</v>
      </c>
      <c r="AC293" s="98">
        <v>0</v>
      </c>
      <c r="AD293" s="98">
        <v>0</v>
      </c>
      <c r="AE293" s="100">
        <f t="shared" si="49"/>
        <v>0</v>
      </c>
      <c r="AF293" s="102"/>
      <c r="AG293" s="98">
        <v>0</v>
      </c>
      <c r="AH293" s="98">
        <v>0</v>
      </c>
      <c r="AI293" s="98">
        <v>0</v>
      </c>
      <c r="AJ293" s="98">
        <v>0</v>
      </c>
      <c r="AK293" s="100">
        <f t="shared" si="50"/>
        <v>0</v>
      </c>
      <c r="AL293" s="102"/>
      <c r="AM293" s="98">
        <v>0</v>
      </c>
      <c r="AN293" s="98">
        <v>0</v>
      </c>
      <c r="AO293" s="98">
        <v>0</v>
      </c>
      <c r="AP293" s="98">
        <v>0</v>
      </c>
      <c r="AQ293" s="98">
        <v>0</v>
      </c>
      <c r="AR293" s="98">
        <v>0</v>
      </c>
      <c r="AS293" s="98">
        <v>0</v>
      </c>
      <c r="AT293" s="98">
        <v>0</v>
      </c>
      <c r="AU293" s="100">
        <f t="shared" si="47"/>
        <v>0</v>
      </c>
      <c r="AV293" s="102"/>
      <c r="AW293" s="104">
        <f t="shared" si="55"/>
        <v>0</v>
      </c>
      <c r="AX293" s="104">
        <f t="shared" si="56"/>
        <v>19053824.600021284</v>
      </c>
      <c r="AY293" s="102"/>
      <c r="AZ293" s="104">
        <f>IF($C293&lt;$C$7,0,MAX(-AX293-SUM(AZ$11:AZ292),0))</f>
        <v>0</v>
      </c>
      <c r="BA293" s="104">
        <f>AX293+SUM(AZ$11:AZ293)</f>
        <v>25894736.146868117</v>
      </c>
      <c r="BB293" s="104">
        <f>IF($C293&lt;$C$7,0,-MIN(BA293:BA$367)-SUM(BB$11:BB292))</f>
        <v>0</v>
      </c>
      <c r="BC293" s="104">
        <f t="shared" si="51"/>
        <v>0</v>
      </c>
      <c r="BD293" s="33"/>
    </row>
    <row r="294" spans="2:56" x14ac:dyDescent="0.2">
      <c r="B294" s="19"/>
      <c r="C294" s="105">
        <f t="shared" si="52"/>
        <v>47423</v>
      </c>
      <c r="D294" s="97" t="str">
        <f t="shared" si="53"/>
        <v>p</v>
      </c>
      <c r="E294" s="98">
        <v>0</v>
      </c>
      <c r="F294" s="98">
        <v>0</v>
      </c>
      <c r="G294" s="98">
        <v>0</v>
      </c>
      <c r="H294" s="98">
        <v>0</v>
      </c>
      <c r="I294" s="100">
        <f t="shared" si="48"/>
        <v>0</v>
      </c>
      <c r="J294" s="101"/>
      <c r="K294" s="98">
        <v>0</v>
      </c>
      <c r="L294" s="98">
        <v>0</v>
      </c>
      <c r="M294" s="98">
        <v>0</v>
      </c>
      <c r="N294" s="98">
        <v>0</v>
      </c>
      <c r="O294" s="98">
        <v>0</v>
      </c>
      <c r="P294" s="98">
        <v>0</v>
      </c>
      <c r="Q294" s="98">
        <v>0</v>
      </c>
      <c r="R294" s="98">
        <v>0</v>
      </c>
      <c r="S294" s="100">
        <f t="shared" si="54"/>
        <v>0</v>
      </c>
      <c r="T294" s="102"/>
      <c r="U294" s="98">
        <v>0</v>
      </c>
      <c r="V294" s="98">
        <v>0</v>
      </c>
      <c r="W294" s="98">
        <v>0</v>
      </c>
      <c r="X294" s="98">
        <v>0</v>
      </c>
      <c r="Y294" s="98">
        <v>0</v>
      </c>
      <c r="Z294" s="98">
        <v>0</v>
      </c>
      <c r="AA294" s="98">
        <v>0</v>
      </c>
      <c r="AB294" s="98">
        <v>0</v>
      </c>
      <c r="AC294" s="98">
        <v>0</v>
      </c>
      <c r="AD294" s="98">
        <v>0</v>
      </c>
      <c r="AE294" s="100">
        <f t="shared" si="49"/>
        <v>0</v>
      </c>
      <c r="AF294" s="102"/>
      <c r="AG294" s="98">
        <v>0</v>
      </c>
      <c r="AH294" s="98">
        <v>0</v>
      </c>
      <c r="AI294" s="98">
        <v>0</v>
      </c>
      <c r="AJ294" s="98">
        <v>0</v>
      </c>
      <c r="AK294" s="100">
        <f t="shared" si="50"/>
        <v>0</v>
      </c>
      <c r="AL294" s="102"/>
      <c r="AM294" s="98">
        <v>0</v>
      </c>
      <c r="AN294" s="98">
        <v>0</v>
      </c>
      <c r="AO294" s="98">
        <v>0</v>
      </c>
      <c r="AP294" s="98">
        <v>0</v>
      </c>
      <c r="AQ294" s="98">
        <v>0</v>
      </c>
      <c r="AR294" s="98">
        <v>0</v>
      </c>
      <c r="AS294" s="98">
        <v>0</v>
      </c>
      <c r="AT294" s="98">
        <v>0</v>
      </c>
      <c r="AU294" s="100">
        <f t="shared" si="47"/>
        <v>0</v>
      </c>
      <c r="AV294" s="102"/>
      <c r="AW294" s="104">
        <f t="shared" si="55"/>
        <v>0</v>
      </c>
      <c r="AX294" s="104">
        <f t="shared" si="56"/>
        <v>19053824.600021284</v>
      </c>
      <c r="AY294" s="102"/>
      <c r="AZ294" s="104">
        <f>IF($C294&lt;$C$7,0,MAX(-AX294-SUM(AZ$11:AZ293),0))</f>
        <v>0</v>
      </c>
      <c r="BA294" s="104">
        <f>AX294+SUM(AZ$11:AZ294)</f>
        <v>25894736.146868117</v>
      </c>
      <c r="BB294" s="104">
        <f>IF($C294&lt;$C$7,0,-MIN(BA294:BA$367)-SUM(BB$11:BB293))</f>
        <v>0</v>
      </c>
      <c r="BC294" s="104">
        <f t="shared" si="51"/>
        <v>0</v>
      </c>
      <c r="BD294" s="33"/>
    </row>
    <row r="295" spans="2:56" x14ac:dyDescent="0.2">
      <c r="B295" s="19"/>
      <c r="C295" s="105">
        <f t="shared" si="52"/>
        <v>47453</v>
      </c>
      <c r="D295" s="97" t="str">
        <f t="shared" si="53"/>
        <v>p</v>
      </c>
      <c r="E295" s="98">
        <v>0</v>
      </c>
      <c r="F295" s="98">
        <v>0</v>
      </c>
      <c r="G295" s="98">
        <v>0</v>
      </c>
      <c r="H295" s="98">
        <v>0</v>
      </c>
      <c r="I295" s="100">
        <f t="shared" si="48"/>
        <v>0</v>
      </c>
      <c r="J295" s="101"/>
      <c r="K295" s="98">
        <v>0</v>
      </c>
      <c r="L295" s="98">
        <v>0</v>
      </c>
      <c r="M295" s="98">
        <v>0</v>
      </c>
      <c r="N295" s="98">
        <v>0</v>
      </c>
      <c r="O295" s="98">
        <v>0</v>
      </c>
      <c r="P295" s="98">
        <v>0</v>
      </c>
      <c r="Q295" s="98">
        <v>0</v>
      </c>
      <c r="R295" s="98">
        <v>0</v>
      </c>
      <c r="S295" s="100">
        <f t="shared" si="54"/>
        <v>0</v>
      </c>
      <c r="T295" s="102"/>
      <c r="U295" s="98">
        <v>0</v>
      </c>
      <c r="V295" s="98">
        <v>0</v>
      </c>
      <c r="W295" s="98">
        <v>0</v>
      </c>
      <c r="X295" s="98">
        <v>0</v>
      </c>
      <c r="Y295" s="98">
        <v>0</v>
      </c>
      <c r="Z295" s="98">
        <v>0</v>
      </c>
      <c r="AA295" s="98">
        <v>0</v>
      </c>
      <c r="AB295" s="98">
        <v>0</v>
      </c>
      <c r="AC295" s="98">
        <v>0</v>
      </c>
      <c r="AD295" s="98">
        <v>0</v>
      </c>
      <c r="AE295" s="100">
        <f t="shared" si="49"/>
        <v>0</v>
      </c>
      <c r="AF295" s="102"/>
      <c r="AG295" s="98">
        <v>0</v>
      </c>
      <c r="AH295" s="98">
        <v>0</v>
      </c>
      <c r="AI295" s="98">
        <v>0</v>
      </c>
      <c r="AJ295" s="98">
        <v>0</v>
      </c>
      <c r="AK295" s="100">
        <f t="shared" si="50"/>
        <v>0</v>
      </c>
      <c r="AL295" s="102"/>
      <c r="AM295" s="98">
        <v>0</v>
      </c>
      <c r="AN295" s="98">
        <v>0</v>
      </c>
      <c r="AO295" s="98">
        <v>0</v>
      </c>
      <c r="AP295" s="98">
        <v>0</v>
      </c>
      <c r="AQ295" s="98">
        <v>0</v>
      </c>
      <c r="AR295" s="98">
        <v>0</v>
      </c>
      <c r="AS295" s="98">
        <v>0</v>
      </c>
      <c r="AT295" s="98">
        <v>0</v>
      </c>
      <c r="AU295" s="100">
        <f t="shared" si="47"/>
        <v>0</v>
      </c>
      <c r="AV295" s="102"/>
      <c r="AW295" s="104">
        <f t="shared" si="55"/>
        <v>0</v>
      </c>
      <c r="AX295" s="104">
        <f t="shared" si="56"/>
        <v>19053824.600021284</v>
      </c>
      <c r="AY295" s="102"/>
      <c r="AZ295" s="104">
        <f>IF($C295&lt;$C$7,0,MAX(-AX295-SUM(AZ$11:AZ294),0))</f>
        <v>0</v>
      </c>
      <c r="BA295" s="104">
        <f>AX295+SUM(AZ$11:AZ295)</f>
        <v>25894736.146868117</v>
      </c>
      <c r="BB295" s="104">
        <f>IF($C295&lt;$C$7,0,-MIN(BA295:BA$367)-SUM(BB$11:BB294))</f>
        <v>0</v>
      </c>
      <c r="BC295" s="104">
        <f t="shared" si="51"/>
        <v>0</v>
      </c>
      <c r="BD295" s="33"/>
    </row>
    <row r="296" spans="2:56" x14ac:dyDescent="0.2">
      <c r="B296" s="19"/>
      <c r="C296" s="105">
        <f t="shared" si="52"/>
        <v>47484</v>
      </c>
      <c r="D296" s="97" t="str">
        <f t="shared" si="53"/>
        <v>p</v>
      </c>
      <c r="E296" s="98">
        <v>0</v>
      </c>
      <c r="F296" s="98">
        <v>0</v>
      </c>
      <c r="G296" s="98">
        <v>0</v>
      </c>
      <c r="H296" s="98">
        <v>0</v>
      </c>
      <c r="I296" s="100">
        <f t="shared" si="48"/>
        <v>0</v>
      </c>
      <c r="J296" s="101"/>
      <c r="K296" s="98">
        <v>0</v>
      </c>
      <c r="L296" s="98">
        <v>0</v>
      </c>
      <c r="M296" s="98">
        <v>0</v>
      </c>
      <c r="N296" s="98">
        <v>0</v>
      </c>
      <c r="O296" s="98">
        <v>0</v>
      </c>
      <c r="P296" s="98">
        <v>0</v>
      </c>
      <c r="Q296" s="98">
        <v>0</v>
      </c>
      <c r="R296" s="98">
        <v>0</v>
      </c>
      <c r="S296" s="100">
        <f t="shared" si="54"/>
        <v>0</v>
      </c>
      <c r="T296" s="102"/>
      <c r="U296" s="98">
        <v>0</v>
      </c>
      <c r="V296" s="98">
        <v>0</v>
      </c>
      <c r="W296" s="98">
        <v>0</v>
      </c>
      <c r="X296" s="98">
        <v>0</v>
      </c>
      <c r="Y296" s="98">
        <v>0</v>
      </c>
      <c r="Z296" s="98">
        <v>0</v>
      </c>
      <c r="AA296" s="98">
        <v>0</v>
      </c>
      <c r="AB296" s="98">
        <v>0</v>
      </c>
      <c r="AC296" s="98">
        <v>0</v>
      </c>
      <c r="AD296" s="98">
        <v>0</v>
      </c>
      <c r="AE296" s="100">
        <f t="shared" si="49"/>
        <v>0</v>
      </c>
      <c r="AF296" s="102"/>
      <c r="AG296" s="98">
        <v>0</v>
      </c>
      <c r="AH296" s="98">
        <v>0</v>
      </c>
      <c r="AI296" s="98">
        <v>0</v>
      </c>
      <c r="AJ296" s="98">
        <v>0</v>
      </c>
      <c r="AK296" s="100">
        <f t="shared" si="50"/>
        <v>0</v>
      </c>
      <c r="AL296" s="102"/>
      <c r="AM296" s="98">
        <v>0</v>
      </c>
      <c r="AN296" s="98">
        <v>0</v>
      </c>
      <c r="AO296" s="98">
        <v>0</v>
      </c>
      <c r="AP296" s="98">
        <v>0</v>
      </c>
      <c r="AQ296" s="98">
        <v>0</v>
      </c>
      <c r="AR296" s="98">
        <v>0</v>
      </c>
      <c r="AS296" s="98">
        <v>0</v>
      </c>
      <c r="AT296" s="98">
        <v>0</v>
      </c>
      <c r="AU296" s="100">
        <f t="shared" si="47"/>
        <v>0</v>
      </c>
      <c r="AV296" s="102"/>
      <c r="AW296" s="104">
        <f t="shared" si="55"/>
        <v>0</v>
      </c>
      <c r="AX296" s="104">
        <f t="shared" si="56"/>
        <v>19053824.600021284</v>
      </c>
      <c r="AY296" s="102"/>
      <c r="AZ296" s="104">
        <f>IF($C296&lt;$C$7,0,MAX(-AX296-SUM(AZ$11:AZ295),0))</f>
        <v>0</v>
      </c>
      <c r="BA296" s="104">
        <f>AX296+SUM(AZ$11:AZ296)</f>
        <v>25894736.146868117</v>
      </c>
      <c r="BB296" s="104">
        <f>IF($C296&lt;$C$7,0,-MIN(BA296:BA$367)-SUM(BB$11:BB295))</f>
        <v>0</v>
      </c>
      <c r="BC296" s="104">
        <f t="shared" si="51"/>
        <v>0</v>
      </c>
      <c r="BD296" s="33"/>
    </row>
    <row r="297" spans="2:56" x14ac:dyDescent="0.2">
      <c r="B297" s="19"/>
      <c r="C297" s="105">
        <f t="shared" si="52"/>
        <v>47515</v>
      </c>
      <c r="D297" s="97" t="str">
        <f t="shared" si="53"/>
        <v>p</v>
      </c>
      <c r="E297" s="98">
        <v>0</v>
      </c>
      <c r="F297" s="98">
        <v>0</v>
      </c>
      <c r="G297" s="98">
        <v>0</v>
      </c>
      <c r="H297" s="98">
        <v>0</v>
      </c>
      <c r="I297" s="100">
        <f t="shared" si="48"/>
        <v>0</v>
      </c>
      <c r="J297" s="101"/>
      <c r="K297" s="98">
        <v>0</v>
      </c>
      <c r="L297" s="98">
        <v>0</v>
      </c>
      <c r="M297" s="98">
        <v>0</v>
      </c>
      <c r="N297" s="98">
        <v>0</v>
      </c>
      <c r="O297" s="98">
        <v>0</v>
      </c>
      <c r="P297" s="98">
        <v>0</v>
      </c>
      <c r="Q297" s="98">
        <v>0</v>
      </c>
      <c r="R297" s="98">
        <v>0</v>
      </c>
      <c r="S297" s="100">
        <f t="shared" si="54"/>
        <v>0</v>
      </c>
      <c r="T297" s="102"/>
      <c r="U297" s="98">
        <v>0</v>
      </c>
      <c r="V297" s="98">
        <v>0</v>
      </c>
      <c r="W297" s="98">
        <v>0</v>
      </c>
      <c r="X297" s="98">
        <v>0</v>
      </c>
      <c r="Y297" s="98">
        <v>0</v>
      </c>
      <c r="Z297" s="98">
        <v>0</v>
      </c>
      <c r="AA297" s="98">
        <v>0</v>
      </c>
      <c r="AB297" s="98">
        <v>0</v>
      </c>
      <c r="AC297" s="98">
        <v>0</v>
      </c>
      <c r="AD297" s="98">
        <v>0</v>
      </c>
      <c r="AE297" s="100">
        <f t="shared" si="49"/>
        <v>0</v>
      </c>
      <c r="AF297" s="102"/>
      <c r="AG297" s="98">
        <v>0</v>
      </c>
      <c r="AH297" s="98">
        <v>0</v>
      </c>
      <c r="AI297" s="98">
        <v>0</v>
      </c>
      <c r="AJ297" s="98">
        <v>0</v>
      </c>
      <c r="AK297" s="100">
        <f t="shared" si="50"/>
        <v>0</v>
      </c>
      <c r="AL297" s="102"/>
      <c r="AM297" s="98">
        <v>0</v>
      </c>
      <c r="AN297" s="98">
        <v>0</v>
      </c>
      <c r="AO297" s="98">
        <v>0</v>
      </c>
      <c r="AP297" s="98">
        <v>0</v>
      </c>
      <c r="AQ297" s="98">
        <v>0</v>
      </c>
      <c r="AR297" s="98">
        <v>0</v>
      </c>
      <c r="AS297" s="98">
        <v>0</v>
      </c>
      <c r="AT297" s="98">
        <v>0</v>
      </c>
      <c r="AU297" s="100">
        <f t="shared" si="47"/>
        <v>0</v>
      </c>
      <c r="AV297" s="102"/>
      <c r="AW297" s="104">
        <f t="shared" si="55"/>
        <v>0</v>
      </c>
      <c r="AX297" s="104">
        <f t="shared" si="56"/>
        <v>19053824.600021284</v>
      </c>
      <c r="AY297" s="102"/>
      <c r="AZ297" s="104">
        <f>IF($C297&lt;$C$7,0,MAX(-AX297-SUM(AZ$11:AZ296),0))</f>
        <v>0</v>
      </c>
      <c r="BA297" s="104">
        <f>AX297+SUM(AZ$11:AZ297)</f>
        <v>25894736.146868117</v>
      </c>
      <c r="BB297" s="104">
        <f>IF($C297&lt;$C$7,0,-MIN(BA297:BA$367)-SUM(BB$11:BB296))</f>
        <v>0</v>
      </c>
      <c r="BC297" s="104">
        <f t="shared" si="51"/>
        <v>0</v>
      </c>
      <c r="BD297" s="33"/>
    </row>
    <row r="298" spans="2:56" x14ac:dyDescent="0.2">
      <c r="B298" s="19"/>
      <c r="C298" s="105">
        <f t="shared" si="52"/>
        <v>47543</v>
      </c>
      <c r="D298" s="97" t="str">
        <f t="shared" si="53"/>
        <v>p</v>
      </c>
      <c r="E298" s="98">
        <v>0</v>
      </c>
      <c r="F298" s="98">
        <v>0</v>
      </c>
      <c r="G298" s="98">
        <v>0</v>
      </c>
      <c r="H298" s="98">
        <v>0</v>
      </c>
      <c r="I298" s="100">
        <f t="shared" si="48"/>
        <v>0</v>
      </c>
      <c r="J298" s="101"/>
      <c r="K298" s="98">
        <v>0</v>
      </c>
      <c r="L298" s="98">
        <v>0</v>
      </c>
      <c r="M298" s="98">
        <v>0</v>
      </c>
      <c r="N298" s="98">
        <v>0</v>
      </c>
      <c r="O298" s="98">
        <v>0</v>
      </c>
      <c r="P298" s="98">
        <v>0</v>
      </c>
      <c r="Q298" s="98">
        <v>0</v>
      </c>
      <c r="R298" s="98">
        <v>0</v>
      </c>
      <c r="S298" s="100">
        <f t="shared" si="54"/>
        <v>0</v>
      </c>
      <c r="T298" s="102"/>
      <c r="U298" s="98">
        <v>0</v>
      </c>
      <c r="V298" s="98">
        <v>0</v>
      </c>
      <c r="W298" s="98">
        <v>0</v>
      </c>
      <c r="X298" s="98">
        <v>0</v>
      </c>
      <c r="Y298" s="98">
        <v>0</v>
      </c>
      <c r="Z298" s="98">
        <v>0</v>
      </c>
      <c r="AA298" s="98">
        <v>0</v>
      </c>
      <c r="AB298" s="98">
        <v>0</v>
      </c>
      <c r="AC298" s="98">
        <v>0</v>
      </c>
      <c r="AD298" s="98">
        <v>0</v>
      </c>
      <c r="AE298" s="100">
        <f t="shared" si="49"/>
        <v>0</v>
      </c>
      <c r="AF298" s="102"/>
      <c r="AG298" s="98">
        <v>0</v>
      </c>
      <c r="AH298" s="98">
        <v>0</v>
      </c>
      <c r="AI298" s="98">
        <v>0</v>
      </c>
      <c r="AJ298" s="98">
        <v>0</v>
      </c>
      <c r="AK298" s="100">
        <f t="shared" si="50"/>
        <v>0</v>
      </c>
      <c r="AL298" s="102"/>
      <c r="AM298" s="98">
        <v>0</v>
      </c>
      <c r="AN298" s="98">
        <v>0</v>
      </c>
      <c r="AO298" s="98">
        <v>0</v>
      </c>
      <c r="AP298" s="98">
        <v>0</v>
      </c>
      <c r="AQ298" s="98">
        <v>0</v>
      </c>
      <c r="AR298" s="98">
        <v>0</v>
      </c>
      <c r="AS298" s="98">
        <v>0</v>
      </c>
      <c r="AT298" s="98">
        <v>0</v>
      </c>
      <c r="AU298" s="100">
        <f t="shared" si="47"/>
        <v>0</v>
      </c>
      <c r="AV298" s="102"/>
      <c r="AW298" s="104">
        <f t="shared" si="55"/>
        <v>0</v>
      </c>
      <c r="AX298" s="104">
        <f t="shared" si="56"/>
        <v>19053824.600021284</v>
      </c>
      <c r="AY298" s="102"/>
      <c r="AZ298" s="104">
        <f>IF($C298&lt;$C$7,0,MAX(-AX298-SUM(AZ$11:AZ297),0))</f>
        <v>0</v>
      </c>
      <c r="BA298" s="104">
        <f>AX298+SUM(AZ$11:AZ298)</f>
        <v>25894736.146868117</v>
      </c>
      <c r="BB298" s="104">
        <f>IF($C298&lt;$C$7,0,-MIN(BA298:BA$367)-SUM(BB$11:BB297))</f>
        <v>0</v>
      </c>
      <c r="BC298" s="104">
        <f t="shared" si="51"/>
        <v>0</v>
      </c>
      <c r="BD298" s="33"/>
    </row>
    <row r="299" spans="2:56" x14ac:dyDescent="0.2">
      <c r="B299" s="19"/>
      <c r="C299" s="105">
        <f t="shared" si="52"/>
        <v>47574</v>
      </c>
      <c r="D299" s="97" t="str">
        <f t="shared" si="53"/>
        <v>p</v>
      </c>
      <c r="E299" s="98">
        <v>0</v>
      </c>
      <c r="F299" s="98">
        <v>0</v>
      </c>
      <c r="G299" s="98">
        <v>0</v>
      </c>
      <c r="H299" s="98">
        <v>0</v>
      </c>
      <c r="I299" s="100">
        <f t="shared" si="48"/>
        <v>0</v>
      </c>
      <c r="J299" s="101"/>
      <c r="K299" s="98">
        <v>0</v>
      </c>
      <c r="L299" s="98">
        <v>0</v>
      </c>
      <c r="M299" s="98">
        <v>0</v>
      </c>
      <c r="N299" s="98">
        <v>0</v>
      </c>
      <c r="O299" s="98">
        <v>0</v>
      </c>
      <c r="P299" s="98">
        <v>0</v>
      </c>
      <c r="Q299" s="98">
        <v>0</v>
      </c>
      <c r="R299" s="98">
        <v>0</v>
      </c>
      <c r="S299" s="100">
        <f t="shared" si="54"/>
        <v>0</v>
      </c>
      <c r="T299" s="102"/>
      <c r="U299" s="98">
        <v>0</v>
      </c>
      <c r="V299" s="98">
        <v>0</v>
      </c>
      <c r="W299" s="98">
        <v>0</v>
      </c>
      <c r="X299" s="98">
        <v>0</v>
      </c>
      <c r="Y299" s="98">
        <v>0</v>
      </c>
      <c r="Z299" s="98">
        <v>0</v>
      </c>
      <c r="AA299" s="98">
        <v>0</v>
      </c>
      <c r="AB299" s="98">
        <v>0</v>
      </c>
      <c r="AC299" s="98">
        <v>0</v>
      </c>
      <c r="AD299" s="98">
        <v>0</v>
      </c>
      <c r="AE299" s="100">
        <f t="shared" si="49"/>
        <v>0</v>
      </c>
      <c r="AF299" s="102"/>
      <c r="AG299" s="98">
        <v>0</v>
      </c>
      <c r="AH299" s="98">
        <v>0</v>
      </c>
      <c r="AI299" s="98">
        <v>0</v>
      </c>
      <c r="AJ299" s="98">
        <v>0</v>
      </c>
      <c r="AK299" s="100">
        <f t="shared" si="50"/>
        <v>0</v>
      </c>
      <c r="AL299" s="102"/>
      <c r="AM299" s="98">
        <v>0</v>
      </c>
      <c r="AN299" s="98">
        <v>0</v>
      </c>
      <c r="AO299" s="98">
        <v>0</v>
      </c>
      <c r="AP299" s="98">
        <v>0</v>
      </c>
      <c r="AQ299" s="98">
        <v>0</v>
      </c>
      <c r="AR299" s="98">
        <v>0</v>
      </c>
      <c r="AS299" s="98">
        <v>0</v>
      </c>
      <c r="AT299" s="98">
        <v>0</v>
      </c>
      <c r="AU299" s="100">
        <f t="shared" si="47"/>
        <v>0</v>
      </c>
      <c r="AV299" s="102"/>
      <c r="AW299" s="104">
        <f t="shared" si="55"/>
        <v>0</v>
      </c>
      <c r="AX299" s="104">
        <f t="shared" si="56"/>
        <v>19053824.600021284</v>
      </c>
      <c r="AY299" s="102"/>
      <c r="AZ299" s="104">
        <f>IF($C299&lt;$C$7,0,MAX(-AX299-SUM(AZ$11:AZ298),0))</f>
        <v>0</v>
      </c>
      <c r="BA299" s="104">
        <f>AX299+SUM(AZ$11:AZ299)</f>
        <v>25894736.146868117</v>
      </c>
      <c r="BB299" s="104">
        <f>IF($C299&lt;$C$7,0,-MIN(BA299:BA$367)-SUM(BB$11:BB298))</f>
        <v>0</v>
      </c>
      <c r="BC299" s="104">
        <f t="shared" si="51"/>
        <v>0</v>
      </c>
      <c r="BD299" s="33"/>
    </row>
    <row r="300" spans="2:56" x14ac:dyDescent="0.2">
      <c r="B300" s="19"/>
      <c r="C300" s="105">
        <f t="shared" si="52"/>
        <v>47604</v>
      </c>
      <c r="D300" s="97" t="str">
        <f t="shared" si="53"/>
        <v>p</v>
      </c>
      <c r="E300" s="98">
        <v>0</v>
      </c>
      <c r="F300" s="98">
        <v>0</v>
      </c>
      <c r="G300" s="98">
        <v>0</v>
      </c>
      <c r="H300" s="98">
        <v>0</v>
      </c>
      <c r="I300" s="100">
        <f t="shared" si="48"/>
        <v>0</v>
      </c>
      <c r="J300" s="101"/>
      <c r="K300" s="98">
        <v>0</v>
      </c>
      <c r="L300" s="98">
        <v>0</v>
      </c>
      <c r="M300" s="98">
        <v>0</v>
      </c>
      <c r="N300" s="98">
        <v>0</v>
      </c>
      <c r="O300" s="98">
        <v>0</v>
      </c>
      <c r="P300" s="98">
        <v>0</v>
      </c>
      <c r="Q300" s="98">
        <v>0</v>
      </c>
      <c r="R300" s="98">
        <v>0</v>
      </c>
      <c r="S300" s="100">
        <f t="shared" si="54"/>
        <v>0</v>
      </c>
      <c r="T300" s="102"/>
      <c r="U300" s="98">
        <v>0</v>
      </c>
      <c r="V300" s="98">
        <v>0</v>
      </c>
      <c r="W300" s="98">
        <v>0</v>
      </c>
      <c r="X300" s="98">
        <v>0</v>
      </c>
      <c r="Y300" s="98">
        <v>0</v>
      </c>
      <c r="Z300" s="98">
        <v>0</v>
      </c>
      <c r="AA300" s="98">
        <v>0</v>
      </c>
      <c r="AB300" s="98">
        <v>0</v>
      </c>
      <c r="AC300" s="98">
        <v>0</v>
      </c>
      <c r="AD300" s="98">
        <v>0</v>
      </c>
      <c r="AE300" s="100">
        <f t="shared" si="49"/>
        <v>0</v>
      </c>
      <c r="AF300" s="102"/>
      <c r="AG300" s="98">
        <v>0</v>
      </c>
      <c r="AH300" s="98">
        <v>0</v>
      </c>
      <c r="AI300" s="98">
        <v>0</v>
      </c>
      <c r="AJ300" s="98">
        <v>0</v>
      </c>
      <c r="AK300" s="100">
        <f t="shared" si="50"/>
        <v>0</v>
      </c>
      <c r="AL300" s="102"/>
      <c r="AM300" s="98">
        <v>0</v>
      </c>
      <c r="AN300" s="98">
        <v>0</v>
      </c>
      <c r="AO300" s="98">
        <v>0</v>
      </c>
      <c r="AP300" s="98">
        <v>0</v>
      </c>
      <c r="AQ300" s="98">
        <v>0</v>
      </c>
      <c r="AR300" s="98">
        <v>0</v>
      </c>
      <c r="AS300" s="98">
        <v>0</v>
      </c>
      <c r="AT300" s="98">
        <v>0</v>
      </c>
      <c r="AU300" s="100">
        <f t="shared" si="47"/>
        <v>0</v>
      </c>
      <c r="AV300" s="102"/>
      <c r="AW300" s="104">
        <f t="shared" si="55"/>
        <v>0</v>
      </c>
      <c r="AX300" s="104">
        <f t="shared" si="56"/>
        <v>19053824.600021284</v>
      </c>
      <c r="AY300" s="102"/>
      <c r="AZ300" s="104">
        <f>IF($C300&lt;$C$7,0,MAX(-AX300-SUM(AZ$11:AZ299),0))</f>
        <v>0</v>
      </c>
      <c r="BA300" s="104">
        <f>AX300+SUM(AZ$11:AZ300)</f>
        <v>25894736.146868117</v>
      </c>
      <c r="BB300" s="104">
        <f>IF($C300&lt;$C$7,0,-MIN(BA300:BA$367)-SUM(BB$11:BB299))</f>
        <v>0</v>
      </c>
      <c r="BC300" s="104">
        <f t="shared" si="51"/>
        <v>0</v>
      </c>
      <c r="BD300" s="33"/>
    </row>
    <row r="301" spans="2:56" x14ac:dyDescent="0.2">
      <c r="B301" s="19"/>
      <c r="C301" s="105">
        <f t="shared" si="52"/>
        <v>47635</v>
      </c>
      <c r="D301" s="97" t="str">
        <f t="shared" si="53"/>
        <v>p</v>
      </c>
      <c r="E301" s="98">
        <v>0</v>
      </c>
      <c r="F301" s="98">
        <v>0</v>
      </c>
      <c r="G301" s="98">
        <v>0</v>
      </c>
      <c r="H301" s="98">
        <v>0</v>
      </c>
      <c r="I301" s="100">
        <f t="shared" si="48"/>
        <v>0</v>
      </c>
      <c r="J301" s="101"/>
      <c r="K301" s="98">
        <v>0</v>
      </c>
      <c r="L301" s="98">
        <v>0</v>
      </c>
      <c r="M301" s="98">
        <v>0</v>
      </c>
      <c r="N301" s="98">
        <v>0</v>
      </c>
      <c r="O301" s="98">
        <v>0</v>
      </c>
      <c r="P301" s="98">
        <v>0</v>
      </c>
      <c r="Q301" s="98">
        <v>0</v>
      </c>
      <c r="R301" s="98">
        <v>0</v>
      </c>
      <c r="S301" s="100">
        <f t="shared" si="54"/>
        <v>0</v>
      </c>
      <c r="T301" s="102"/>
      <c r="U301" s="98">
        <v>0</v>
      </c>
      <c r="V301" s="98">
        <v>0</v>
      </c>
      <c r="W301" s="98">
        <v>0</v>
      </c>
      <c r="X301" s="98">
        <v>0</v>
      </c>
      <c r="Y301" s="98">
        <v>0</v>
      </c>
      <c r="Z301" s="98">
        <v>0</v>
      </c>
      <c r="AA301" s="98">
        <v>0</v>
      </c>
      <c r="AB301" s="98">
        <v>0</v>
      </c>
      <c r="AC301" s="98">
        <v>0</v>
      </c>
      <c r="AD301" s="98">
        <v>0</v>
      </c>
      <c r="AE301" s="100">
        <f t="shared" si="49"/>
        <v>0</v>
      </c>
      <c r="AF301" s="102"/>
      <c r="AG301" s="98">
        <v>0</v>
      </c>
      <c r="AH301" s="98">
        <v>0</v>
      </c>
      <c r="AI301" s="98">
        <v>0</v>
      </c>
      <c r="AJ301" s="98">
        <v>0</v>
      </c>
      <c r="AK301" s="100">
        <f t="shared" si="50"/>
        <v>0</v>
      </c>
      <c r="AL301" s="102"/>
      <c r="AM301" s="98">
        <v>0</v>
      </c>
      <c r="AN301" s="98">
        <v>0</v>
      </c>
      <c r="AO301" s="98">
        <v>0</v>
      </c>
      <c r="AP301" s="98">
        <v>0</v>
      </c>
      <c r="AQ301" s="98">
        <v>0</v>
      </c>
      <c r="AR301" s="98">
        <v>0</v>
      </c>
      <c r="AS301" s="98">
        <v>0</v>
      </c>
      <c r="AT301" s="98">
        <v>0</v>
      </c>
      <c r="AU301" s="100">
        <f t="shared" si="47"/>
        <v>0</v>
      </c>
      <c r="AV301" s="102"/>
      <c r="AW301" s="104">
        <f t="shared" si="55"/>
        <v>0</v>
      </c>
      <c r="AX301" s="104">
        <f t="shared" si="56"/>
        <v>19053824.600021284</v>
      </c>
      <c r="AY301" s="102"/>
      <c r="AZ301" s="104">
        <f>IF($C301&lt;$C$7,0,MAX(-AX301-SUM(AZ$11:AZ300),0))</f>
        <v>0</v>
      </c>
      <c r="BA301" s="104">
        <f>AX301+SUM(AZ$11:AZ301)</f>
        <v>25894736.146868117</v>
      </c>
      <c r="BB301" s="104">
        <f>IF($C301&lt;$C$7,0,-MIN(BA301:BA$367)-SUM(BB$11:BB300))</f>
        <v>0</v>
      </c>
      <c r="BC301" s="104">
        <f t="shared" si="51"/>
        <v>0</v>
      </c>
      <c r="BD301" s="33"/>
    </row>
    <row r="302" spans="2:56" x14ac:dyDescent="0.2">
      <c r="B302" s="19"/>
      <c r="C302" s="105">
        <f t="shared" si="52"/>
        <v>47665</v>
      </c>
      <c r="D302" s="97" t="str">
        <f t="shared" si="53"/>
        <v>p</v>
      </c>
      <c r="E302" s="98">
        <v>0</v>
      </c>
      <c r="F302" s="98">
        <v>0</v>
      </c>
      <c r="G302" s="98">
        <v>0</v>
      </c>
      <c r="H302" s="98">
        <v>0</v>
      </c>
      <c r="I302" s="100">
        <f t="shared" si="48"/>
        <v>0</v>
      </c>
      <c r="J302" s="101"/>
      <c r="K302" s="98">
        <v>0</v>
      </c>
      <c r="L302" s="98">
        <v>0</v>
      </c>
      <c r="M302" s="98">
        <v>0</v>
      </c>
      <c r="N302" s="98">
        <v>0</v>
      </c>
      <c r="O302" s="98">
        <v>0</v>
      </c>
      <c r="P302" s="98">
        <v>0</v>
      </c>
      <c r="Q302" s="98">
        <v>0</v>
      </c>
      <c r="R302" s="98">
        <v>0</v>
      </c>
      <c r="S302" s="100">
        <f t="shared" si="54"/>
        <v>0</v>
      </c>
      <c r="T302" s="102"/>
      <c r="U302" s="98">
        <v>0</v>
      </c>
      <c r="V302" s="98">
        <v>0</v>
      </c>
      <c r="W302" s="98">
        <v>0</v>
      </c>
      <c r="X302" s="98">
        <v>0</v>
      </c>
      <c r="Y302" s="98">
        <v>0</v>
      </c>
      <c r="Z302" s="98">
        <v>0</v>
      </c>
      <c r="AA302" s="98">
        <v>0</v>
      </c>
      <c r="AB302" s="98">
        <v>0</v>
      </c>
      <c r="AC302" s="98">
        <v>0</v>
      </c>
      <c r="AD302" s="98">
        <v>0</v>
      </c>
      <c r="AE302" s="100">
        <f t="shared" si="49"/>
        <v>0</v>
      </c>
      <c r="AF302" s="102"/>
      <c r="AG302" s="98">
        <v>0</v>
      </c>
      <c r="AH302" s="98">
        <v>0</v>
      </c>
      <c r="AI302" s="98">
        <v>0</v>
      </c>
      <c r="AJ302" s="98">
        <v>0</v>
      </c>
      <c r="AK302" s="100">
        <f t="shared" si="50"/>
        <v>0</v>
      </c>
      <c r="AL302" s="102"/>
      <c r="AM302" s="98">
        <v>0</v>
      </c>
      <c r="AN302" s="98">
        <v>0</v>
      </c>
      <c r="AO302" s="98">
        <v>0</v>
      </c>
      <c r="AP302" s="98">
        <v>0</v>
      </c>
      <c r="AQ302" s="98">
        <v>0</v>
      </c>
      <c r="AR302" s="98">
        <v>0</v>
      </c>
      <c r="AS302" s="98">
        <v>0</v>
      </c>
      <c r="AT302" s="98">
        <v>0</v>
      </c>
      <c r="AU302" s="100">
        <f t="shared" si="47"/>
        <v>0</v>
      </c>
      <c r="AV302" s="102"/>
      <c r="AW302" s="104">
        <f t="shared" si="55"/>
        <v>0</v>
      </c>
      <c r="AX302" s="104">
        <f t="shared" si="56"/>
        <v>19053824.600021284</v>
      </c>
      <c r="AY302" s="102"/>
      <c r="AZ302" s="104">
        <f>IF($C302&lt;$C$7,0,MAX(-AX302-SUM(AZ$11:AZ301),0))</f>
        <v>0</v>
      </c>
      <c r="BA302" s="104">
        <f>AX302+SUM(AZ$11:AZ302)</f>
        <v>25894736.146868117</v>
      </c>
      <c r="BB302" s="104">
        <f>IF($C302&lt;$C$7,0,-MIN(BA302:BA$367)-SUM(BB$11:BB301))</f>
        <v>0</v>
      </c>
      <c r="BC302" s="104">
        <f t="shared" si="51"/>
        <v>0</v>
      </c>
      <c r="BD302" s="33"/>
    </row>
    <row r="303" spans="2:56" x14ac:dyDescent="0.2">
      <c r="B303" s="19"/>
      <c r="C303" s="105">
        <f t="shared" si="52"/>
        <v>47696</v>
      </c>
      <c r="D303" s="97" t="str">
        <f t="shared" si="53"/>
        <v>p</v>
      </c>
      <c r="E303" s="98">
        <v>0</v>
      </c>
      <c r="F303" s="98">
        <v>0</v>
      </c>
      <c r="G303" s="98">
        <v>0</v>
      </c>
      <c r="H303" s="98">
        <v>0</v>
      </c>
      <c r="I303" s="100">
        <f t="shared" si="48"/>
        <v>0</v>
      </c>
      <c r="J303" s="101"/>
      <c r="K303" s="98">
        <v>0</v>
      </c>
      <c r="L303" s="98">
        <v>0</v>
      </c>
      <c r="M303" s="98">
        <v>0</v>
      </c>
      <c r="N303" s="98">
        <v>0</v>
      </c>
      <c r="O303" s="98">
        <v>0</v>
      </c>
      <c r="P303" s="98">
        <v>0</v>
      </c>
      <c r="Q303" s="98">
        <v>0</v>
      </c>
      <c r="R303" s="98">
        <v>0</v>
      </c>
      <c r="S303" s="100">
        <f t="shared" si="54"/>
        <v>0</v>
      </c>
      <c r="T303" s="102"/>
      <c r="U303" s="98">
        <v>0</v>
      </c>
      <c r="V303" s="98">
        <v>0</v>
      </c>
      <c r="W303" s="98">
        <v>0</v>
      </c>
      <c r="X303" s="98">
        <v>0</v>
      </c>
      <c r="Y303" s="98">
        <v>0</v>
      </c>
      <c r="Z303" s="98">
        <v>0</v>
      </c>
      <c r="AA303" s="98">
        <v>0</v>
      </c>
      <c r="AB303" s="98">
        <v>0</v>
      </c>
      <c r="AC303" s="98">
        <v>0</v>
      </c>
      <c r="AD303" s="98">
        <v>0</v>
      </c>
      <c r="AE303" s="100">
        <f t="shared" si="49"/>
        <v>0</v>
      </c>
      <c r="AF303" s="102"/>
      <c r="AG303" s="98">
        <v>0</v>
      </c>
      <c r="AH303" s="98">
        <v>0</v>
      </c>
      <c r="AI303" s="98">
        <v>0</v>
      </c>
      <c r="AJ303" s="98">
        <v>0</v>
      </c>
      <c r="AK303" s="100">
        <f t="shared" si="50"/>
        <v>0</v>
      </c>
      <c r="AL303" s="102"/>
      <c r="AM303" s="98">
        <v>0</v>
      </c>
      <c r="AN303" s="98">
        <v>0</v>
      </c>
      <c r="AO303" s="98">
        <v>0</v>
      </c>
      <c r="AP303" s="98">
        <v>0</v>
      </c>
      <c r="AQ303" s="98">
        <v>0</v>
      </c>
      <c r="AR303" s="98">
        <v>0</v>
      </c>
      <c r="AS303" s="98">
        <v>0</v>
      </c>
      <c r="AT303" s="98">
        <v>0</v>
      </c>
      <c r="AU303" s="100">
        <f t="shared" si="47"/>
        <v>0</v>
      </c>
      <c r="AV303" s="102"/>
      <c r="AW303" s="104">
        <f t="shared" si="55"/>
        <v>0</v>
      </c>
      <c r="AX303" s="104">
        <f t="shared" si="56"/>
        <v>19053824.600021284</v>
      </c>
      <c r="AY303" s="102"/>
      <c r="AZ303" s="104">
        <f>IF($C303&lt;$C$7,0,MAX(-AX303-SUM(AZ$11:AZ302),0))</f>
        <v>0</v>
      </c>
      <c r="BA303" s="104">
        <f>AX303+SUM(AZ$11:AZ303)</f>
        <v>25894736.146868117</v>
      </c>
      <c r="BB303" s="104">
        <f>IF($C303&lt;$C$7,0,-MIN(BA303:BA$367)-SUM(BB$11:BB302))</f>
        <v>0</v>
      </c>
      <c r="BC303" s="104">
        <f t="shared" si="51"/>
        <v>0</v>
      </c>
      <c r="BD303" s="33"/>
    </row>
    <row r="304" spans="2:56" x14ac:dyDescent="0.2">
      <c r="B304" s="19"/>
      <c r="C304" s="105">
        <f t="shared" si="52"/>
        <v>47727</v>
      </c>
      <c r="D304" s="97" t="str">
        <f t="shared" si="53"/>
        <v>p</v>
      </c>
      <c r="E304" s="98">
        <v>0</v>
      </c>
      <c r="F304" s="98">
        <v>0</v>
      </c>
      <c r="G304" s="98">
        <v>0</v>
      </c>
      <c r="H304" s="98">
        <v>0</v>
      </c>
      <c r="I304" s="100">
        <f t="shared" si="48"/>
        <v>0</v>
      </c>
      <c r="J304" s="101"/>
      <c r="K304" s="98">
        <v>0</v>
      </c>
      <c r="L304" s="98">
        <v>0</v>
      </c>
      <c r="M304" s="98">
        <v>0</v>
      </c>
      <c r="N304" s="98">
        <v>0</v>
      </c>
      <c r="O304" s="98">
        <v>0</v>
      </c>
      <c r="P304" s="98">
        <v>0</v>
      </c>
      <c r="Q304" s="98">
        <v>0</v>
      </c>
      <c r="R304" s="98">
        <v>0</v>
      </c>
      <c r="S304" s="100">
        <f t="shared" si="54"/>
        <v>0</v>
      </c>
      <c r="T304" s="102"/>
      <c r="U304" s="98">
        <v>0</v>
      </c>
      <c r="V304" s="98">
        <v>0</v>
      </c>
      <c r="W304" s="98">
        <v>0</v>
      </c>
      <c r="X304" s="98">
        <v>0</v>
      </c>
      <c r="Y304" s="98">
        <v>0</v>
      </c>
      <c r="Z304" s="98">
        <v>0</v>
      </c>
      <c r="AA304" s="98">
        <v>0</v>
      </c>
      <c r="AB304" s="98">
        <v>0</v>
      </c>
      <c r="AC304" s="98">
        <v>0</v>
      </c>
      <c r="AD304" s="98">
        <v>0</v>
      </c>
      <c r="AE304" s="100">
        <f t="shared" si="49"/>
        <v>0</v>
      </c>
      <c r="AF304" s="102"/>
      <c r="AG304" s="98">
        <v>0</v>
      </c>
      <c r="AH304" s="98">
        <v>0</v>
      </c>
      <c r="AI304" s="98">
        <v>0</v>
      </c>
      <c r="AJ304" s="98">
        <v>0</v>
      </c>
      <c r="AK304" s="100">
        <f t="shared" si="50"/>
        <v>0</v>
      </c>
      <c r="AL304" s="102"/>
      <c r="AM304" s="98">
        <v>0</v>
      </c>
      <c r="AN304" s="98">
        <v>0</v>
      </c>
      <c r="AO304" s="98">
        <v>0</v>
      </c>
      <c r="AP304" s="98">
        <v>0</v>
      </c>
      <c r="AQ304" s="98">
        <v>0</v>
      </c>
      <c r="AR304" s="98">
        <v>0</v>
      </c>
      <c r="AS304" s="98">
        <v>0</v>
      </c>
      <c r="AT304" s="98">
        <v>0</v>
      </c>
      <c r="AU304" s="100">
        <f t="shared" si="47"/>
        <v>0</v>
      </c>
      <c r="AV304" s="102"/>
      <c r="AW304" s="104">
        <f t="shared" si="55"/>
        <v>0</v>
      </c>
      <c r="AX304" s="104">
        <f t="shared" si="56"/>
        <v>19053824.600021284</v>
      </c>
      <c r="AY304" s="102"/>
      <c r="AZ304" s="104">
        <f>IF($C304&lt;$C$7,0,MAX(-AX304-SUM(AZ$11:AZ303),0))</f>
        <v>0</v>
      </c>
      <c r="BA304" s="104">
        <f>AX304+SUM(AZ$11:AZ304)</f>
        <v>25894736.146868117</v>
      </c>
      <c r="BB304" s="104">
        <f>IF($C304&lt;$C$7,0,-MIN(BA304:BA$367)-SUM(BB$11:BB303))</f>
        <v>0</v>
      </c>
      <c r="BC304" s="104">
        <f t="shared" si="51"/>
        <v>0</v>
      </c>
      <c r="BD304" s="33"/>
    </row>
    <row r="305" spans="2:56" x14ac:dyDescent="0.2">
      <c r="B305" s="19"/>
      <c r="C305" s="105">
        <f t="shared" si="52"/>
        <v>47757</v>
      </c>
      <c r="D305" s="97" t="str">
        <f t="shared" si="53"/>
        <v>p</v>
      </c>
      <c r="E305" s="98">
        <v>0</v>
      </c>
      <c r="F305" s="98">
        <v>0</v>
      </c>
      <c r="G305" s="98">
        <v>0</v>
      </c>
      <c r="H305" s="98">
        <v>0</v>
      </c>
      <c r="I305" s="100">
        <f t="shared" si="48"/>
        <v>0</v>
      </c>
      <c r="J305" s="101"/>
      <c r="K305" s="98">
        <v>0</v>
      </c>
      <c r="L305" s="98">
        <v>0</v>
      </c>
      <c r="M305" s="98">
        <v>0</v>
      </c>
      <c r="N305" s="98">
        <v>0</v>
      </c>
      <c r="O305" s="98">
        <v>0</v>
      </c>
      <c r="P305" s="98">
        <v>0</v>
      </c>
      <c r="Q305" s="98">
        <v>0</v>
      </c>
      <c r="R305" s="98">
        <v>0</v>
      </c>
      <c r="S305" s="100">
        <f t="shared" si="54"/>
        <v>0</v>
      </c>
      <c r="T305" s="102"/>
      <c r="U305" s="98">
        <v>0</v>
      </c>
      <c r="V305" s="98">
        <v>0</v>
      </c>
      <c r="W305" s="98">
        <v>0</v>
      </c>
      <c r="X305" s="98">
        <v>0</v>
      </c>
      <c r="Y305" s="98">
        <v>0</v>
      </c>
      <c r="Z305" s="98">
        <v>0</v>
      </c>
      <c r="AA305" s="98">
        <v>0</v>
      </c>
      <c r="AB305" s="98">
        <v>0</v>
      </c>
      <c r="AC305" s="98">
        <v>0</v>
      </c>
      <c r="AD305" s="98">
        <v>0</v>
      </c>
      <c r="AE305" s="100">
        <f t="shared" si="49"/>
        <v>0</v>
      </c>
      <c r="AF305" s="102"/>
      <c r="AG305" s="98">
        <v>0</v>
      </c>
      <c r="AH305" s="98">
        <v>0</v>
      </c>
      <c r="AI305" s="98">
        <v>0</v>
      </c>
      <c r="AJ305" s="98">
        <v>0</v>
      </c>
      <c r="AK305" s="100">
        <f t="shared" si="50"/>
        <v>0</v>
      </c>
      <c r="AL305" s="102"/>
      <c r="AM305" s="98">
        <v>0</v>
      </c>
      <c r="AN305" s="98">
        <v>0</v>
      </c>
      <c r="AO305" s="98">
        <v>0</v>
      </c>
      <c r="AP305" s="98">
        <v>0</v>
      </c>
      <c r="AQ305" s="98">
        <v>0</v>
      </c>
      <c r="AR305" s="98">
        <v>0</v>
      </c>
      <c r="AS305" s="98">
        <v>0</v>
      </c>
      <c r="AT305" s="98">
        <v>0</v>
      </c>
      <c r="AU305" s="100">
        <f t="shared" si="47"/>
        <v>0</v>
      </c>
      <c r="AV305" s="102"/>
      <c r="AW305" s="104">
        <f t="shared" si="55"/>
        <v>0</v>
      </c>
      <c r="AX305" s="104">
        <f t="shared" si="56"/>
        <v>19053824.600021284</v>
      </c>
      <c r="AY305" s="102"/>
      <c r="AZ305" s="104">
        <f>IF($C305&lt;$C$7,0,MAX(-AX305-SUM(AZ$11:AZ304),0))</f>
        <v>0</v>
      </c>
      <c r="BA305" s="104">
        <f>AX305+SUM(AZ$11:AZ305)</f>
        <v>25894736.146868117</v>
      </c>
      <c r="BB305" s="104">
        <f>IF($C305&lt;$C$7,0,-MIN(BA305:BA$367)-SUM(BB$11:BB304))</f>
        <v>0</v>
      </c>
      <c r="BC305" s="104">
        <f t="shared" si="51"/>
        <v>0</v>
      </c>
      <c r="BD305" s="33"/>
    </row>
    <row r="306" spans="2:56" x14ac:dyDescent="0.2">
      <c r="B306" s="19"/>
      <c r="C306" s="105">
        <f t="shared" si="52"/>
        <v>47788</v>
      </c>
      <c r="D306" s="97" t="str">
        <f t="shared" si="53"/>
        <v>p</v>
      </c>
      <c r="E306" s="98">
        <v>0</v>
      </c>
      <c r="F306" s="98">
        <v>0</v>
      </c>
      <c r="G306" s="98">
        <v>0</v>
      </c>
      <c r="H306" s="98">
        <v>0</v>
      </c>
      <c r="I306" s="100">
        <f t="shared" si="48"/>
        <v>0</v>
      </c>
      <c r="J306" s="101"/>
      <c r="K306" s="98">
        <v>0</v>
      </c>
      <c r="L306" s="98">
        <v>0</v>
      </c>
      <c r="M306" s="98">
        <v>0</v>
      </c>
      <c r="N306" s="98">
        <v>0</v>
      </c>
      <c r="O306" s="98">
        <v>0</v>
      </c>
      <c r="P306" s="98">
        <v>0</v>
      </c>
      <c r="Q306" s="98">
        <v>0</v>
      </c>
      <c r="R306" s="98">
        <v>0</v>
      </c>
      <c r="S306" s="100">
        <f t="shared" si="54"/>
        <v>0</v>
      </c>
      <c r="T306" s="102"/>
      <c r="U306" s="98">
        <v>0</v>
      </c>
      <c r="V306" s="98">
        <v>0</v>
      </c>
      <c r="W306" s="98">
        <v>0</v>
      </c>
      <c r="X306" s="98">
        <v>0</v>
      </c>
      <c r="Y306" s="98">
        <v>0</v>
      </c>
      <c r="Z306" s="98">
        <v>0</v>
      </c>
      <c r="AA306" s="98">
        <v>0</v>
      </c>
      <c r="AB306" s="98">
        <v>0</v>
      </c>
      <c r="AC306" s="98">
        <v>0</v>
      </c>
      <c r="AD306" s="98">
        <v>0</v>
      </c>
      <c r="AE306" s="100">
        <f t="shared" si="49"/>
        <v>0</v>
      </c>
      <c r="AF306" s="102"/>
      <c r="AG306" s="98">
        <v>0</v>
      </c>
      <c r="AH306" s="98">
        <v>0</v>
      </c>
      <c r="AI306" s="98">
        <v>0</v>
      </c>
      <c r="AJ306" s="98">
        <v>0</v>
      </c>
      <c r="AK306" s="100">
        <f t="shared" si="50"/>
        <v>0</v>
      </c>
      <c r="AL306" s="102"/>
      <c r="AM306" s="98">
        <v>0</v>
      </c>
      <c r="AN306" s="98">
        <v>0</v>
      </c>
      <c r="AO306" s="98">
        <v>0</v>
      </c>
      <c r="AP306" s="98">
        <v>0</v>
      </c>
      <c r="AQ306" s="98">
        <v>0</v>
      </c>
      <c r="AR306" s="98">
        <v>0</v>
      </c>
      <c r="AS306" s="98">
        <v>0</v>
      </c>
      <c r="AT306" s="98">
        <v>0</v>
      </c>
      <c r="AU306" s="100">
        <f t="shared" si="47"/>
        <v>0</v>
      </c>
      <c r="AV306" s="102"/>
      <c r="AW306" s="104">
        <f t="shared" si="55"/>
        <v>0</v>
      </c>
      <c r="AX306" s="104">
        <f t="shared" si="56"/>
        <v>19053824.600021284</v>
      </c>
      <c r="AY306" s="102"/>
      <c r="AZ306" s="104">
        <f>IF($C306&lt;$C$7,0,MAX(-AX306-SUM(AZ$11:AZ305),0))</f>
        <v>0</v>
      </c>
      <c r="BA306" s="104">
        <f>AX306+SUM(AZ$11:AZ306)</f>
        <v>25894736.146868117</v>
      </c>
      <c r="BB306" s="104">
        <f>IF($C306&lt;$C$7,0,-MIN(BA306:BA$367)-SUM(BB$11:BB305))</f>
        <v>0</v>
      </c>
      <c r="BC306" s="104">
        <f t="shared" si="51"/>
        <v>0</v>
      </c>
      <c r="BD306" s="33"/>
    </row>
    <row r="307" spans="2:56" x14ac:dyDescent="0.2">
      <c r="B307" s="19"/>
      <c r="C307" s="105">
        <f t="shared" si="52"/>
        <v>47818</v>
      </c>
      <c r="D307" s="97" t="str">
        <f t="shared" si="53"/>
        <v>p</v>
      </c>
      <c r="E307" s="98">
        <v>0</v>
      </c>
      <c r="F307" s="98">
        <v>0</v>
      </c>
      <c r="G307" s="98">
        <v>0</v>
      </c>
      <c r="H307" s="98">
        <v>0</v>
      </c>
      <c r="I307" s="100">
        <f t="shared" si="48"/>
        <v>0</v>
      </c>
      <c r="J307" s="101"/>
      <c r="K307" s="98">
        <v>0</v>
      </c>
      <c r="L307" s="98">
        <v>0</v>
      </c>
      <c r="M307" s="98">
        <v>0</v>
      </c>
      <c r="N307" s="98">
        <v>0</v>
      </c>
      <c r="O307" s="98">
        <v>0</v>
      </c>
      <c r="P307" s="98">
        <v>0</v>
      </c>
      <c r="Q307" s="98">
        <v>0</v>
      </c>
      <c r="R307" s="98">
        <v>0</v>
      </c>
      <c r="S307" s="100">
        <f t="shared" si="54"/>
        <v>0</v>
      </c>
      <c r="T307" s="102"/>
      <c r="U307" s="98">
        <v>0</v>
      </c>
      <c r="V307" s="98">
        <v>0</v>
      </c>
      <c r="W307" s="98">
        <v>0</v>
      </c>
      <c r="X307" s="98">
        <v>0</v>
      </c>
      <c r="Y307" s="98">
        <v>0</v>
      </c>
      <c r="Z307" s="98">
        <v>0</v>
      </c>
      <c r="AA307" s="98">
        <v>0</v>
      </c>
      <c r="AB307" s="98">
        <v>0</v>
      </c>
      <c r="AC307" s="98">
        <v>0</v>
      </c>
      <c r="AD307" s="98">
        <v>0</v>
      </c>
      <c r="AE307" s="100">
        <f t="shared" si="49"/>
        <v>0</v>
      </c>
      <c r="AF307" s="102"/>
      <c r="AG307" s="98">
        <v>0</v>
      </c>
      <c r="AH307" s="98">
        <v>0</v>
      </c>
      <c r="AI307" s="98">
        <v>0</v>
      </c>
      <c r="AJ307" s="98">
        <v>0</v>
      </c>
      <c r="AK307" s="100">
        <f t="shared" si="50"/>
        <v>0</v>
      </c>
      <c r="AL307" s="102"/>
      <c r="AM307" s="98">
        <v>0</v>
      </c>
      <c r="AN307" s="98">
        <v>0</v>
      </c>
      <c r="AO307" s="98">
        <v>0</v>
      </c>
      <c r="AP307" s="98">
        <v>0</v>
      </c>
      <c r="AQ307" s="98">
        <v>0</v>
      </c>
      <c r="AR307" s="98">
        <v>0</v>
      </c>
      <c r="AS307" s="98">
        <v>0</v>
      </c>
      <c r="AT307" s="98">
        <v>0</v>
      </c>
      <c r="AU307" s="100">
        <f t="shared" si="47"/>
        <v>0</v>
      </c>
      <c r="AV307" s="102"/>
      <c r="AW307" s="104">
        <f t="shared" si="55"/>
        <v>0</v>
      </c>
      <c r="AX307" s="104">
        <f t="shared" si="56"/>
        <v>19053824.600021284</v>
      </c>
      <c r="AY307" s="102"/>
      <c r="AZ307" s="104">
        <f>IF($C307&lt;$C$7,0,MAX(-AX307-SUM(AZ$11:AZ306),0))</f>
        <v>0</v>
      </c>
      <c r="BA307" s="104">
        <f>AX307+SUM(AZ$11:AZ307)</f>
        <v>25894736.146868117</v>
      </c>
      <c r="BB307" s="104">
        <f>IF($C307&lt;$C$7,0,-MIN(BA307:BA$367)-SUM(BB$11:BB306))</f>
        <v>0</v>
      </c>
      <c r="BC307" s="104">
        <f t="shared" si="51"/>
        <v>0</v>
      </c>
      <c r="BD307" s="33"/>
    </row>
    <row r="308" spans="2:56" x14ac:dyDescent="0.2">
      <c r="B308" s="19"/>
      <c r="C308" s="105">
        <f t="shared" si="52"/>
        <v>47849</v>
      </c>
      <c r="D308" s="97" t="str">
        <f t="shared" si="53"/>
        <v>p</v>
      </c>
      <c r="E308" s="98">
        <v>0</v>
      </c>
      <c r="F308" s="98">
        <v>0</v>
      </c>
      <c r="G308" s="98">
        <v>0</v>
      </c>
      <c r="H308" s="98">
        <v>0</v>
      </c>
      <c r="I308" s="100">
        <f t="shared" si="48"/>
        <v>0</v>
      </c>
      <c r="J308" s="101"/>
      <c r="K308" s="98">
        <v>0</v>
      </c>
      <c r="L308" s="98">
        <v>0</v>
      </c>
      <c r="M308" s="98">
        <v>0</v>
      </c>
      <c r="N308" s="98">
        <v>0</v>
      </c>
      <c r="O308" s="98">
        <v>0</v>
      </c>
      <c r="P308" s="98">
        <v>0</v>
      </c>
      <c r="Q308" s="98">
        <v>0</v>
      </c>
      <c r="R308" s="98">
        <v>0</v>
      </c>
      <c r="S308" s="100">
        <f t="shared" si="54"/>
        <v>0</v>
      </c>
      <c r="T308" s="102"/>
      <c r="U308" s="98">
        <v>0</v>
      </c>
      <c r="V308" s="98">
        <v>0</v>
      </c>
      <c r="W308" s="98">
        <v>0</v>
      </c>
      <c r="X308" s="98">
        <v>0</v>
      </c>
      <c r="Y308" s="98">
        <v>0</v>
      </c>
      <c r="Z308" s="98">
        <v>0</v>
      </c>
      <c r="AA308" s="98">
        <v>0</v>
      </c>
      <c r="AB308" s="98">
        <v>0</v>
      </c>
      <c r="AC308" s="98">
        <v>0</v>
      </c>
      <c r="AD308" s="98">
        <v>0</v>
      </c>
      <c r="AE308" s="100">
        <f t="shared" si="49"/>
        <v>0</v>
      </c>
      <c r="AF308" s="102"/>
      <c r="AG308" s="98">
        <v>0</v>
      </c>
      <c r="AH308" s="98">
        <v>0</v>
      </c>
      <c r="AI308" s="98">
        <v>0</v>
      </c>
      <c r="AJ308" s="98">
        <v>0</v>
      </c>
      <c r="AK308" s="100">
        <f t="shared" si="50"/>
        <v>0</v>
      </c>
      <c r="AL308" s="102"/>
      <c r="AM308" s="98">
        <v>0</v>
      </c>
      <c r="AN308" s="98">
        <v>0</v>
      </c>
      <c r="AO308" s="98">
        <v>0</v>
      </c>
      <c r="AP308" s="98">
        <v>0</v>
      </c>
      <c r="AQ308" s="98">
        <v>0</v>
      </c>
      <c r="AR308" s="98">
        <v>0</v>
      </c>
      <c r="AS308" s="98">
        <v>0</v>
      </c>
      <c r="AT308" s="98">
        <v>0</v>
      </c>
      <c r="AU308" s="100">
        <f t="shared" si="47"/>
        <v>0</v>
      </c>
      <c r="AV308" s="102"/>
      <c r="AW308" s="104">
        <f t="shared" si="55"/>
        <v>0</v>
      </c>
      <c r="AX308" s="104">
        <f t="shared" si="56"/>
        <v>19053824.600021284</v>
      </c>
      <c r="AY308" s="102"/>
      <c r="AZ308" s="104">
        <f>IF($C308&lt;$C$7,0,MAX(-AX308-SUM(AZ$11:AZ307),0))</f>
        <v>0</v>
      </c>
      <c r="BA308" s="104">
        <f>AX308+SUM(AZ$11:AZ308)</f>
        <v>25894736.146868117</v>
      </c>
      <c r="BB308" s="104">
        <f>IF($C308&lt;$C$7,0,-MIN(BA308:BA$367)-SUM(BB$11:BB307))</f>
        <v>0</v>
      </c>
      <c r="BC308" s="104">
        <f t="shared" si="51"/>
        <v>0</v>
      </c>
      <c r="BD308" s="33"/>
    </row>
    <row r="309" spans="2:56" x14ac:dyDescent="0.2">
      <c r="B309" s="19"/>
      <c r="C309" s="105">
        <f t="shared" si="52"/>
        <v>47880</v>
      </c>
      <c r="D309" s="97" t="str">
        <f t="shared" si="53"/>
        <v>p</v>
      </c>
      <c r="E309" s="98">
        <v>0</v>
      </c>
      <c r="F309" s="98">
        <v>0</v>
      </c>
      <c r="G309" s="98">
        <v>0</v>
      </c>
      <c r="H309" s="98">
        <v>0</v>
      </c>
      <c r="I309" s="100">
        <f t="shared" si="48"/>
        <v>0</v>
      </c>
      <c r="J309" s="101"/>
      <c r="K309" s="98">
        <v>0</v>
      </c>
      <c r="L309" s="98">
        <v>0</v>
      </c>
      <c r="M309" s="98">
        <v>0</v>
      </c>
      <c r="N309" s="98">
        <v>0</v>
      </c>
      <c r="O309" s="98">
        <v>0</v>
      </c>
      <c r="P309" s="98">
        <v>0</v>
      </c>
      <c r="Q309" s="98">
        <v>0</v>
      </c>
      <c r="R309" s="98">
        <v>0</v>
      </c>
      <c r="S309" s="100">
        <f t="shared" si="54"/>
        <v>0</v>
      </c>
      <c r="T309" s="102"/>
      <c r="U309" s="98">
        <v>0</v>
      </c>
      <c r="V309" s="98">
        <v>0</v>
      </c>
      <c r="W309" s="98">
        <v>0</v>
      </c>
      <c r="X309" s="98">
        <v>0</v>
      </c>
      <c r="Y309" s="98">
        <v>0</v>
      </c>
      <c r="Z309" s="98">
        <v>0</v>
      </c>
      <c r="AA309" s="98">
        <v>0</v>
      </c>
      <c r="AB309" s="98">
        <v>0</v>
      </c>
      <c r="AC309" s="98">
        <v>0</v>
      </c>
      <c r="AD309" s="98">
        <v>0</v>
      </c>
      <c r="AE309" s="100">
        <f t="shared" si="49"/>
        <v>0</v>
      </c>
      <c r="AF309" s="102"/>
      <c r="AG309" s="98">
        <v>0</v>
      </c>
      <c r="AH309" s="98">
        <v>0</v>
      </c>
      <c r="AI309" s="98">
        <v>0</v>
      </c>
      <c r="AJ309" s="98">
        <v>0</v>
      </c>
      <c r="AK309" s="100">
        <f t="shared" si="50"/>
        <v>0</v>
      </c>
      <c r="AL309" s="102"/>
      <c r="AM309" s="98">
        <v>0</v>
      </c>
      <c r="AN309" s="98">
        <v>0</v>
      </c>
      <c r="AO309" s="98">
        <v>0</v>
      </c>
      <c r="AP309" s="98">
        <v>0</v>
      </c>
      <c r="AQ309" s="98">
        <v>0</v>
      </c>
      <c r="AR309" s="98">
        <v>0</v>
      </c>
      <c r="AS309" s="98">
        <v>0</v>
      </c>
      <c r="AT309" s="98">
        <v>0</v>
      </c>
      <c r="AU309" s="100">
        <f t="shared" si="47"/>
        <v>0</v>
      </c>
      <c r="AV309" s="102"/>
      <c r="AW309" s="104">
        <f t="shared" si="55"/>
        <v>0</v>
      </c>
      <c r="AX309" s="104">
        <f t="shared" si="56"/>
        <v>19053824.600021284</v>
      </c>
      <c r="AY309" s="102"/>
      <c r="AZ309" s="104">
        <f>IF($C309&lt;$C$7,0,MAX(-AX309-SUM(AZ$11:AZ308),0))</f>
        <v>0</v>
      </c>
      <c r="BA309" s="104">
        <f>AX309+SUM(AZ$11:AZ309)</f>
        <v>25894736.146868117</v>
      </c>
      <c r="BB309" s="104">
        <f>IF($C309&lt;$C$7,0,-MIN(BA309:BA$367)-SUM(BB$11:BB308))</f>
        <v>0</v>
      </c>
      <c r="BC309" s="104">
        <f t="shared" si="51"/>
        <v>0</v>
      </c>
      <c r="BD309" s="33"/>
    </row>
    <row r="310" spans="2:56" x14ac:dyDescent="0.2">
      <c r="B310" s="19"/>
      <c r="C310" s="105">
        <f t="shared" si="52"/>
        <v>47908</v>
      </c>
      <c r="D310" s="97" t="str">
        <f t="shared" si="53"/>
        <v>p</v>
      </c>
      <c r="E310" s="98">
        <v>0</v>
      </c>
      <c r="F310" s="98">
        <v>0</v>
      </c>
      <c r="G310" s="98">
        <v>0</v>
      </c>
      <c r="H310" s="98">
        <v>0</v>
      </c>
      <c r="I310" s="100">
        <f t="shared" si="48"/>
        <v>0</v>
      </c>
      <c r="J310" s="101"/>
      <c r="K310" s="98">
        <v>0</v>
      </c>
      <c r="L310" s="98">
        <v>0</v>
      </c>
      <c r="M310" s="98">
        <v>0</v>
      </c>
      <c r="N310" s="98">
        <v>0</v>
      </c>
      <c r="O310" s="98">
        <v>0</v>
      </c>
      <c r="P310" s="98">
        <v>0</v>
      </c>
      <c r="Q310" s="98">
        <v>0</v>
      </c>
      <c r="R310" s="98">
        <v>0</v>
      </c>
      <c r="S310" s="100">
        <f t="shared" si="54"/>
        <v>0</v>
      </c>
      <c r="T310" s="102"/>
      <c r="U310" s="98">
        <v>0</v>
      </c>
      <c r="V310" s="98">
        <v>0</v>
      </c>
      <c r="W310" s="98">
        <v>0</v>
      </c>
      <c r="X310" s="98">
        <v>0</v>
      </c>
      <c r="Y310" s="98">
        <v>0</v>
      </c>
      <c r="Z310" s="98">
        <v>0</v>
      </c>
      <c r="AA310" s="98">
        <v>0</v>
      </c>
      <c r="AB310" s="98">
        <v>0</v>
      </c>
      <c r="AC310" s="98">
        <v>0</v>
      </c>
      <c r="AD310" s="98">
        <v>0</v>
      </c>
      <c r="AE310" s="100">
        <f t="shared" si="49"/>
        <v>0</v>
      </c>
      <c r="AF310" s="102"/>
      <c r="AG310" s="98">
        <v>0</v>
      </c>
      <c r="AH310" s="98">
        <v>0</v>
      </c>
      <c r="AI310" s="98">
        <v>0</v>
      </c>
      <c r="AJ310" s="98">
        <v>0</v>
      </c>
      <c r="AK310" s="100">
        <f t="shared" si="50"/>
        <v>0</v>
      </c>
      <c r="AL310" s="102"/>
      <c r="AM310" s="98">
        <v>0</v>
      </c>
      <c r="AN310" s="98">
        <v>0</v>
      </c>
      <c r="AO310" s="98">
        <v>0</v>
      </c>
      <c r="AP310" s="98">
        <v>0</v>
      </c>
      <c r="AQ310" s="98">
        <v>0</v>
      </c>
      <c r="AR310" s="98">
        <v>0</v>
      </c>
      <c r="AS310" s="98">
        <v>0</v>
      </c>
      <c r="AT310" s="98">
        <v>0</v>
      </c>
      <c r="AU310" s="100">
        <f t="shared" si="47"/>
        <v>0</v>
      </c>
      <c r="AV310" s="102"/>
      <c r="AW310" s="104">
        <f t="shared" si="55"/>
        <v>0</v>
      </c>
      <c r="AX310" s="104">
        <f t="shared" si="56"/>
        <v>19053824.600021284</v>
      </c>
      <c r="AY310" s="102"/>
      <c r="AZ310" s="104">
        <f>IF($C310&lt;$C$7,0,MAX(-AX310-SUM(AZ$11:AZ309),0))</f>
        <v>0</v>
      </c>
      <c r="BA310" s="104">
        <f>AX310+SUM(AZ$11:AZ310)</f>
        <v>25894736.146868117</v>
      </c>
      <c r="BB310" s="104">
        <f>IF($C310&lt;$C$7,0,-MIN(BA310:BA$367)-SUM(BB$11:BB309))</f>
        <v>0</v>
      </c>
      <c r="BC310" s="104">
        <f t="shared" si="51"/>
        <v>0</v>
      </c>
      <c r="BD310" s="33"/>
    </row>
    <row r="311" spans="2:56" x14ac:dyDescent="0.2">
      <c r="B311" s="19"/>
      <c r="C311" s="105">
        <f t="shared" si="52"/>
        <v>47939</v>
      </c>
      <c r="D311" s="97" t="str">
        <f t="shared" si="53"/>
        <v>p</v>
      </c>
      <c r="E311" s="98">
        <v>0</v>
      </c>
      <c r="F311" s="98">
        <v>0</v>
      </c>
      <c r="G311" s="98">
        <v>0</v>
      </c>
      <c r="H311" s="98">
        <v>0</v>
      </c>
      <c r="I311" s="100">
        <f t="shared" si="48"/>
        <v>0</v>
      </c>
      <c r="J311" s="101"/>
      <c r="K311" s="98">
        <v>0</v>
      </c>
      <c r="L311" s="98">
        <v>0</v>
      </c>
      <c r="M311" s="98">
        <v>0</v>
      </c>
      <c r="N311" s="98">
        <v>0</v>
      </c>
      <c r="O311" s="98">
        <v>0</v>
      </c>
      <c r="P311" s="98">
        <v>0</v>
      </c>
      <c r="Q311" s="98">
        <v>0</v>
      </c>
      <c r="R311" s="98">
        <v>0</v>
      </c>
      <c r="S311" s="100">
        <f t="shared" si="54"/>
        <v>0</v>
      </c>
      <c r="T311" s="102"/>
      <c r="U311" s="98">
        <v>0</v>
      </c>
      <c r="V311" s="98">
        <v>0</v>
      </c>
      <c r="W311" s="98">
        <v>0</v>
      </c>
      <c r="X311" s="98">
        <v>0</v>
      </c>
      <c r="Y311" s="98">
        <v>0</v>
      </c>
      <c r="Z311" s="98">
        <v>0</v>
      </c>
      <c r="AA311" s="98">
        <v>0</v>
      </c>
      <c r="AB311" s="98">
        <v>0</v>
      </c>
      <c r="AC311" s="98">
        <v>0</v>
      </c>
      <c r="AD311" s="98">
        <v>0</v>
      </c>
      <c r="AE311" s="100">
        <f t="shared" si="49"/>
        <v>0</v>
      </c>
      <c r="AF311" s="102"/>
      <c r="AG311" s="98">
        <v>0</v>
      </c>
      <c r="AH311" s="98">
        <v>0</v>
      </c>
      <c r="AI311" s="98">
        <v>0</v>
      </c>
      <c r="AJ311" s="98">
        <v>0</v>
      </c>
      <c r="AK311" s="100">
        <f t="shared" si="50"/>
        <v>0</v>
      </c>
      <c r="AL311" s="102"/>
      <c r="AM311" s="98">
        <v>0</v>
      </c>
      <c r="AN311" s="98">
        <v>0</v>
      </c>
      <c r="AO311" s="98">
        <v>0</v>
      </c>
      <c r="AP311" s="98">
        <v>0</v>
      </c>
      <c r="AQ311" s="98">
        <v>0</v>
      </c>
      <c r="AR311" s="98">
        <v>0</v>
      </c>
      <c r="AS311" s="98">
        <v>0</v>
      </c>
      <c r="AT311" s="98">
        <v>0</v>
      </c>
      <c r="AU311" s="100">
        <f t="shared" si="47"/>
        <v>0</v>
      </c>
      <c r="AV311" s="102"/>
      <c r="AW311" s="104">
        <f t="shared" si="55"/>
        <v>0</v>
      </c>
      <c r="AX311" s="104">
        <f t="shared" si="56"/>
        <v>19053824.600021284</v>
      </c>
      <c r="AY311" s="102"/>
      <c r="AZ311" s="104">
        <f>IF($C311&lt;$C$7,0,MAX(-AX311-SUM(AZ$11:AZ310),0))</f>
        <v>0</v>
      </c>
      <c r="BA311" s="104">
        <f>AX311+SUM(AZ$11:AZ311)</f>
        <v>25894736.146868117</v>
      </c>
      <c r="BB311" s="104">
        <f>IF($C311&lt;$C$7,0,-MIN(BA311:BA$367)-SUM(BB$11:BB310))</f>
        <v>0</v>
      </c>
      <c r="BC311" s="104">
        <f t="shared" si="51"/>
        <v>0</v>
      </c>
      <c r="BD311" s="33"/>
    </row>
    <row r="312" spans="2:56" x14ac:dyDescent="0.2">
      <c r="B312" s="19"/>
      <c r="C312" s="105">
        <f t="shared" si="52"/>
        <v>47969</v>
      </c>
      <c r="D312" s="97" t="str">
        <f t="shared" si="53"/>
        <v>p</v>
      </c>
      <c r="E312" s="98">
        <v>0</v>
      </c>
      <c r="F312" s="98">
        <v>0</v>
      </c>
      <c r="G312" s="98">
        <v>0</v>
      </c>
      <c r="H312" s="98">
        <v>0</v>
      </c>
      <c r="I312" s="100">
        <f t="shared" si="48"/>
        <v>0</v>
      </c>
      <c r="J312" s="101"/>
      <c r="K312" s="98">
        <v>0</v>
      </c>
      <c r="L312" s="98">
        <v>0</v>
      </c>
      <c r="M312" s="98">
        <v>0</v>
      </c>
      <c r="N312" s="98">
        <v>0</v>
      </c>
      <c r="O312" s="98">
        <v>0</v>
      </c>
      <c r="P312" s="98">
        <v>0</v>
      </c>
      <c r="Q312" s="98">
        <v>0</v>
      </c>
      <c r="R312" s="98">
        <v>0</v>
      </c>
      <c r="S312" s="100">
        <f t="shared" si="54"/>
        <v>0</v>
      </c>
      <c r="T312" s="102"/>
      <c r="U312" s="98">
        <v>0</v>
      </c>
      <c r="V312" s="98">
        <v>0</v>
      </c>
      <c r="W312" s="98">
        <v>0</v>
      </c>
      <c r="X312" s="98">
        <v>0</v>
      </c>
      <c r="Y312" s="98">
        <v>0</v>
      </c>
      <c r="Z312" s="98">
        <v>0</v>
      </c>
      <c r="AA312" s="98">
        <v>0</v>
      </c>
      <c r="AB312" s="98">
        <v>0</v>
      </c>
      <c r="AC312" s="98">
        <v>0</v>
      </c>
      <c r="AD312" s="98">
        <v>0</v>
      </c>
      <c r="AE312" s="100">
        <f t="shared" si="49"/>
        <v>0</v>
      </c>
      <c r="AF312" s="102"/>
      <c r="AG312" s="98">
        <v>0</v>
      </c>
      <c r="AH312" s="98">
        <v>0</v>
      </c>
      <c r="AI312" s="98">
        <v>0</v>
      </c>
      <c r="AJ312" s="98">
        <v>0</v>
      </c>
      <c r="AK312" s="100">
        <f t="shared" si="50"/>
        <v>0</v>
      </c>
      <c r="AL312" s="102"/>
      <c r="AM312" s="98">
        <v>0</v>
      </c>
      <c r="AN312" s="98">
        <v>0</v>
      </c>
      <c r="AO312" s="98">
        <v>0</v>
      </c>
      <c r="AP312" s="98">
        <v>0</v>
      </c>
      <c r="AQ312" s="98">
        <v>0</v>
      </c>
      <c r="AR312" s="98">
        <v>0</v>
      </c>
      <c r="AS312" s="98">
        <v>0</v>
      </c>
      <c r="AT312" s="98">
        <v>0</v>
      </c>
      <c r="AU312" s="100">
        <f t="shared" si="47"/>
        <v>0</v>
      </c>
      <c r="AV312" s="102"/>
      <c r="AW312" s="104">
        <f t="shared" si="55"/>
        <v>0</v>
      </c>
      <c r="AX312" s="104">
        <f t="shared" si="56"/>
        <v>19053824.600021284</v>
      </c>
      <c r="AY312" s="102"/>
      <c r="AZ312" s="104">
        <f>IF($C312&lt;$C$7,0,MAX(-AX312-SUM(AZ$11:AZ311),0))</f>
        <v>0</v>
      </c>
      <c r="BA312" s="104">
        <f>AX312+SUM(AZ$11:AZ312)</f>
        <v>25894736.146868117</v>
      </c>
      <c r="BB312" s="104">
        <f>IF($C312&lt;$C$7,0,-MIN(BA312:BA$367)-SUM(BB$11:BB311))</f>
        <v>0</v>
      </c>
      <c r="BC312" s="104">
        <f t="shared" si="51"/>
        <v>0</v>
      </c>
      <c r="BD312" s="33"/>
    </row>
    <row r="313" spans="2:56" x14ac:dyDescent="0.2">
      <c r="B313" s="19"/>
      <c r="C313" s="105">
        <f t="shared" si="52"/>
        <v>48000</v>
      </c>
      <c r="D313" s="97" t="str">
        <f t="shared" si="53"/>
        <v>p</v>
      </c>
      <c r="E313" s="98">
        <v>0</v>
      </c>
      <c r="F313" s="98">
        <v>0</v>
      </c>
      <c r="G313" s="98">
        <v>0</v>
      </c>
      <c r="H313" s="98">
        <v>0</v>
      </c>
      <c r="I313" s="100">
        <f t="shared" si="48"/>
        <v>0</v>
      </c>
      <c r="J313" s="101"/>
      <c r="K313" s="98">
        <v>0</v>
      </c>
      <c r="L313" s="98">
        <v>0</v>
      </c>
      <c r="M313" s="98">
        <v>0</v>
      </c>
      <c r="N313" s="98">
        <v>0</v>
      </c>
      <c r="O313" s="98">
        <v>0</v>
      </c>
      <c r="P313" s="98">
        <v>0</v>
      </c>
      <c r="Q313" s="98">
        <v>0</v>
      </c>
      <c r="R313" s="98">
        <v>0</v>
      </c>
      <c r="S313" s="100">
        <f t="shared" si="54"/>
        <v>0</v>
      </c>
      <c r="T313" s="102"/>
      <c r="U313" s="98">
        <v>0</v>
      </c>
      <c r="V313" s="98">
        <v>0</v>
      </c>
      <c r="W313" s="98">
        <v>0</v>
      </c>
      <c r="X313" s="98">
        <v>0</v>
      </c>
      <c r="Y313" s="98">
        <v>0</v>
      </c>
      <c r="Z313" s="98">
        <v>0</v>
      </c>
      <c r="AA313" s="98">
        <v>0</v>
      </c>
      <c r="AB313" s="98">
        <v>0</v>
      </c>
      <c r="AC313" s="98">
        <v>0</v>
      </c>
      <c r="AD313" s="98">
        <v>0</v>
      </c>
      <c r="AE313" s="100">
        <f t="shared" si="49"/>
        <v>0</v>
      </c>
      <c r="AF313" s="102"/>
      <c r="AG313" s="98">
        <v>0</v>
      </c>
      <c r="AH313" s="98">
        <v>0</v>
      </c>
      <c r="AI313" s="98">
        <v>0</v>
      </c>
      <c r="AJ313" s="98">
        <v>0</v>
      </c>
      <c r="AK313" s="100">
        <f t="shared" si="50"/>
        <v>0</v>
      </c>
      <c r="AL313" s="102"/>
      <c r="AM313" s="98">
        <v>0</v>
      </c>
      <c r="AN313" s="98">
        <v>0</v>
      </c>
      <c r="AO313" s="98">
        <v>0</v>
      </c>
      <c r="AP313" s="98">
        <v>0</v>
      </c>
      <c r="AQ313" s="98">
        <v>0</v>
      </c>
      <c r="AR313" s="98">
        <v>0</v>
      </c>
      <c r="AS313" s="98">
        <v>0</v>
      </c>
      <c r="AT313" s="98">
        <v>0</v>
      </c>
      <c r="AU313" s="100">
        <f t="shared" si="47"/>
        <v>0</v>
      </c>
      <c r="AV313" s="102"/>
      <c r="AW313" s="104">
        <f t="shared" si="55"/>
        <v>0</v>
      </c>
      <c r="AX313" s="104">
        <f t="shared" si="56"/>
        <v>19053824.600021284</v>
      </c>
      <c r="AY313" s="102"/>
      <c r="AZ313" s="104">
        <f>IF($C313&lt;$C$7,0,MAX(-AX313-SUM(AZ$11:AZ312),0))</f>
        <v>0</v>
      </c>
      <c r="BA313" s="104">
        <f>AX313+SUM(AZ$11:AZ313)</f>
        <v>25894736.146868117</v>
      </c>
      <c r="BB313" s="104">
        <f>IF($C313&lt;$C$7,0,-MIN(BA313:BA$367)-SUM(BB$11:BB312))</f>
        <v>0</v>
      </c>
      <c r="BC313" s="104">
        <f t="shared" si="51"/>
        <v>0</v>
      </c>
      <c r="BD313" s="33"/>
    </row>
    <row r="314" spans="2:56" x14ac:dyDescent="0.2">
      <c r="B314" s="19"/>
      <c r="C314" s="105">
        <f t="shared" si="52"/>
        <v>48030</v>
      </c>
      <c r="D314" s="97" t="str">
        <f t="shared" si="53"/>
        <v>p</v>
      </c>
      <c r="E314" s="98">
        <v>0</v>
      </c>
      <c r="F314" s="98">
        <v>0</v>
      </c>
      <c r="G314" s="98">
        <v>0</v>
      </c>
      <c r="H314" s="98">
        <v>0</v>
      </c>
      <c r="I314" s="100">
        <f t="shared" si="48"/>
        <v>0</v>
      </c>
      <c r="J314" s="101"/>
      <c r="K314" s="98">
        <v>0</v>
      </c>
      <c r="L314" s="98">
        <v>0</v>
      </c>
      <c r="M314" s="98">
        <v>0</v>
      </c>
      <c r="N314" s="98">
        <v>0</v>
      </c>
      <c r="O314" s="98">
        <v>0</v>
      </c>
      <c r="P314" s="98">
        <v>0</v>
      </c>
      <c r="Q314" s="98">
        <v>0</v>
      </c>
      <c r="R314" s="98">
        <v>0</v>
      </c>
      <c r="S314" s="100">
        <f t="shared" si="54"/>
        <v>0</v>
      </c>
      <c r="T314" s="102"/>
      <c r="U314" s="98">
        <v>0</v>
      </c>
      <c r="V314" s="98">
        <v>0</v>
      </c>
      <c r="W314" s="98">
        <v>0</v>
      </c>
      <c r="X314" s="98">
        <v>0</v>
      </c>
      <c r="Y314" s="98">
        <v>0</v>
      </c>
      <c r="Z314" s="98">
        <v>0</v>
      </c>
      <c r="AA314" s="98">
        <v>0</v>
      </c>
      <c r="AB314" s="98">
        <v>0</v>
      </c>
      <c r="AC314" s="98">
        <v>0</v>
      </c>
      <c r="AD314" s="98">
        <v>0</v>
      </c>
      <c r="AE314" s="100">
        <f t="shared" si="49"/>
        <v>0</v>
      </c>
      <c r="AF314" s="102"/>
      <c r="AG314" s="98">
        <v>0</v>
      </c>
      <c r="AH314" s="98">
        <v>0</v>
      </c>
      <c r="AI314" s="98">
        <v>0</v>
      </c>
      <c r="AJ314" s="98">
        <v>0</v>
      </c>
      <c r="AK314" s="100">
        <f t="shared" si="50"/>
        <v>0</v>
      </c>
      <c r="AL314" s="102"/>
      <c r="AM314" s="98">
        <v>0</v>
      </c>
      <c r="AN314" s="98">
        <v>0</v>
      </c>
      <c r="AO314" s="98">
        <v>0</v>
      </c>
      <c r="AP314" s="98">
        <v>0</v>
      </c>
      <c r="AQ314" s="98">
        <v>0</v>
      </c>
      <c r="AR314" s="98">
        <v>0</v>
      </c>
      <c r="AS314" s="98">
        <v>0</v>
      </c>
      <c r="AT314" s="98">
        <v>0</v>
      </c>
      <c r="AU314" s="100">
        <f t="shared" si="47"/>
        <v>0</v>
      </c>
      <c r="AV314" s="102"/>
      <c r="AW314" s="104">
        <f t="shared" si="55"/>
        <v>0</v>
      </c>
      <c r="AX314" s="104">
        <f t="shared" si="56"/>
        <v>19053824.600021284</v>
      </c>
      <c r="AY314" s="102"/>
      <c r="AZ314" s="104">
        <f>IF($C314&lt;$C$7,0,MAX(-AX314-SUM(AZ$11:AZ313),0))</f>
        <v>0</v>
      </c>
      <c r="BA314" s="104">
        <f>AX314+SUM(AZ$11:AZ314)</f>
        <v>25894736.146868117</v>
      </c>
      <c r="BB314" s="104">
        <f>IF($C314&lt;$C$7,0,-MIN(BA314:BA$367)-SUM(BB$11:BB313))</f>
        <v>0</v>
      </c>
      <c r="BC314" s="104">
        <f t="shared" si="51"/>
        <v>0</v>
      </c>
      <c r="BD314" s="33"/>
    </row>
    <row r="315" spans="2:56" x14ac:dyDescent="0.2">
      <c r="B315" s="19"/>
      <c r="C315" s="105">
        <f t="shared" si="52"/>
        <v>48061</v>
      </c>
      <c r="D315" s="97" t="str">
        <f t="shared" si="53"/>
        <v>p</v>
      </c>
      <c r="E315" s="98">
        <v>0</v>
      </c>
      <c r="F315" s="98">
        <v>0</v>
      </c>
      <c r="G315" s="98">
        <v>0</v>
      </c>
      <c r="H315" s="98">
        <v>0</v>
      </c>
      <c r="I315" s="100">
        <f t="shared" si="48"/>
        <v>0</v>
      </c>
      <c r="J315" s="101"/>
      <c r="K315" s="98">
        <v>0</v>
      </c>
      <c r="L315" s="98">
        <v>0</v>
      </c>
      <c r="M315" s="98">
        <v>0</v>
      </c>
      <c r="N315" s="98">
        <v>0</v>
      </c>
      <c r="O315" s="98">
        <v>0</v>
      </c>
      <c r="P315" s="98">
        <v>0</v>
      </c>
      <c r="Q315" s="98">
        <v>0</v>
      </c>
      <c r="R315" s="98">
        <v>0</v>
      </c>
      <c r="S315" s="100">
        <f t="shared" si="54"/>
        <v>0</v>
      </c>
      <c r="T315" s="102"/>
      <c r="U315" s="98">
        <v>0</v>
      </c>
      <c r="V315" s="98">
        <v>0</v>
      </c>
      <c r="W315" s="98">
        <v>0</v>
      </c>
      <c r="X315" s="98">
        <v>0</v>
      </c>
      <c r="Y315" s="98">
        <v>0</v>
      </c>
      <c r="Z315" s="98">
        <v>0</v>
      </c>
      <c r="AA315" s="98">
        <v>0</v>
      </c>
      <c r="AB315" s="98">
        <v>0</v>
      </c>
      <c r="AC315" s="98">
        <v>0</v>
      </c>
      <c r="AD315" s="98">
        <v>0</v>
      </c>
      <c r="AE315" s="100">
        <f t="shared" ref="AE315:AE367" si="57">SUM(U315:AD315)</f>
        <v>0</v>
      </c>
      <c r="AF315" s="102"/>
      <c r="AG315" s="98">
        <v>0</v>
      </c>
      <c r="AH315" s="98">
        <v>0</v>
      </c>
      <c r="AI315" s="98">
        <v>0</v>
      </c>
      <c r="AJ315" s="98">
        <v>0</v>
      </c>
      <c r="AK315" s="100">
        <f t="shared" si="50"/>
        <v>0</v>
      </c>
      <c r="AL315" s="102"/>
      <c r="AM315" s="98">
        <v>0</v>
      </c>
      <c r="AN315" s="98">
        <v>0</v>
      </c>
      <c r="AO315" s="98">
        <v>0</v>
      </c>
      <c r="AP315" s="98">
        <v>0</v>
      </c>
      <c r="AQ315" s="98">
        <v>0</v>
      </c>
      <c r="AR315" s="98">
        <v>0</v>
      </c>
      <c r="AS315" s="98">
        <v>0</v>
      </c>
      <c r="AT315" s="98">
        <v>0</v>
      </c>
      <c r="AU315" s="100">
        <f t="shared" si="47"/>
        <v>0</v>
      </c>
      <c r="AV315" s="102"/>
      <c r="AW315" s="104">
        <f t="shared" si="55"/>
        <v>0</v>
      </c>
      <c r="AX315" s="104">
        <f t="shared" si="56"/>
        <v>19053824.600021284</v>
      </c>
      <c r="AY315" s="102"/>
      <c r="AZ315" s="104">
        <f>IF($C315&lt;$C$7,0,MAX(-AX315-SUM(AZ$11:AZ314),0))</f>
        <v>0</v>
      </c>
      <c r="BA315" s="104">
        <f>AX315+SUM(AZ$11:AZ315)</f>
        <v>25894736.146868117</v>
      </c>
      <c r="BB315" s="104">
        <f>IF($C315&lt;$C$7,0,-MIN(BA315:BA$367)-SUM(BB$11:BB314))</f>
        <v>0</v>
      </c>
      <c r="BC315" s="104">
        <f t="shared" si="51"/>
        <v>0</v>
      </c>
      <c r="BD315" s="33"/>
    </row>
    <row r="316" spans="2:56" x14ac:dyDescent="0.2">
      <c r="B316" s="19"/>
      <c r="C316" s="105">
        <f t="shared" si="52"/>
        <v>48092</v>
      </c>
      <c r="D316" s="97" t="str">
        <f t="shared" si="53"/>
        <v>p</v>
      </c>
      <c r="E316" s="98">
        <v>0</v>
      </c>
      <c r="F316" s="98">
        <v>0</v>
      </c>
      <c r="G316" s="98">
        <v>0</v>
      </c>
      <c r="H316" s="98">
        <v>0</v>
      </c>
      <c r="I316" s="100">
        <f t="shared" si="48"/>
        <v>0</v>
      </c>
      <c r="J316" s="101"/>
      <c r="K316" s="98">
        <v>0</v>
      </c>
      <c r="L316" s="98">
        <v>0</v>
      </c>
      <c r="M316" s="98">
        <v>0</v>
      </c>
      <c r="N316" s="98">
        <v>0</v>
      </c>
      <c r="O316" s="98">
        <v>0</v>
      </c>
      <c r="P316" s="98">
        <v>0</v>
      </c>
      <c r="Q316" s="98">
        <v>0</v>
      </c>
      <c r="R316" s="98">
        <v>0</v>
      </c>
      <c r="S316" s="100">
        <f t="shared" si="54"/>
        <v>0</v>
      </c>
      <c r="T316" s="102"/>
      <c r="U316" s="98">
        <v>0</v>
      </c>
      <c r="V316" s="98">
        <v>0</v>
      </c>
      <c r="W316" s="98">
        <v>0</v>
      </c>
      <c r="X316" s="98">
        <v>0</v>
      </c>
      <c r="Y316" s="98">
        <v>0</v>
      </c>
      <c r="Z316" s="98">
        <v>0</v>
      </c>
      <c r="AA316" s="98">
        <v>0</v>
      </c>
      <c r="AB316" s="98">
        <v>0</v>
      </c>
      <c r="AC316" s="98">
        <v>0</v>
      </c>
      <c r="AD316" s="98">
        <v>0</v>
      </c>
      <c r="AE316" s="100">
        <f t="shared" si="57"/>
        <v>0</v>
      </c>
      <c r="AF316" s="102"/>
      <c r="AG316" s="98">
        <v>0</v>
      </c>
      <c r="AH316" s="98">
        <v>0</v>
      </c>
      <c r="AI316" s="98">
        <v>0</v>
      </c>
      <c r="AJ316" s="98">
        <v>0</v>
      </c>
      <c r="AK316" s="100">
        <f t="shared" si="50"/>
        <v>0</v>
      </c>
      <c r="AL316" s="102"/>
      <c r="AM316" s="98">
        <v>0</v>
      </c>
      <c r="AN316" s="98">
        <v>0</v>
      </c>
      <c r="AO316" s="98">
        <v>0</v>
      </c>
      <c r="AP316" s="98">
        <v>0</v>
      </c>
      <c r="AQ316" s="98">
        <v>0</v>
      </c>
      <c r="AR316" s="98">
        <v>0</v>
      </c>
      <c r="AS316" s="98">
        <v>0</v>
      </c>
      <c r="AT316" s="98">
        <v>0</v>
      </c>
      <c r="AU316" s="100">
        <f t="shared" si="47"/>
        <v>0</v>
      </c>
      <c r="AV316" s="102"/>
      <c r="AW316" s="104">
        <f t="shared" si="55"/>
        <v>0</v>
      </c>
      <c r="AX316" s="104">
        <f t="shared" si="56"/>
        <v>19053824.600021284</v>
      </c>
      <c r="AY316" s="102"/>
      <c r="AZ316" s="104">
        <f>IF($C316&lt;$C$7,0,MAX(-AX316-SUM(AZ$11:AZ315),0))</f>
        <v>0</v>
      </c>
      <c r="BA316" s="104">
        <f>AX316+SUM(AZ$11:AZ316)</f>
        <v>25894736.146868117</v>
      </c>
      <c r="BB316" s="104">
        <f>IF($C316&lt;$C$7,0,-MIN(BA316:BA$367)-SUM(BB$11:BB315))</f>
        <v>0</v>
      </c>
      <c r="BC316" s="104">
        <f t="shared" si="51"/>
        <v>0</v>
      </c>
      <c r="BD316" s="33"/>
    </row>
    <row r="317" spans="2:56" x14ac:dyDescent="0.2">
      <c r="B317" s="19"/>
      <c r="C317" s="105">
        <f t="shared" si="52"/>
        <v>48122</v>
      </c>
      <c r="D317" s="97" t="str">
        <f t="shared" si="53"/>
        <v>p</v>
      </c>
      <c r="E317" s="98">
        <v>0</v>
      </c>
      <c r="F317" s="98">
        <v>0</v>
      </c>
      <c r="G317" s="98">
        <v>0</v>
      </c>
      <c r="H317" s="98">
        <v>0</v>
      </c>
      <c r="I317" s="100">
        <f t="shared" si="48"/>
        <v>0</v>
      </c>
      <c r="J317" s="101"/>
      <c r="K317" s="98">
        <v>0</v>
      </c>
      <c r="L317" s="98">
        <v>0</v>
      </c>
      <c r="M317" s="98">
        <v>0</v>
      </c>
      <c r="N317" s="98">
        <v>0</v>
      </c>
      <c r="O317" s="98">
        <v>0</v>
      </c>
      <c r="P317" s="98">
        <v>0</v>
      </c>
      <c r="Q317" s="98">
        <v>0</v>
      </c>
      <c r="R317" s="98">
        <v>0</v>
      </c>
      <c r="S317" s="100">
        <f t="shared" si="54"/>
        <v>0</v>
      </c>
      <c r="T317" s="102"/>
      <c r="U317" s="98">
        <v>0</v>
      </c>
      <c r="V317" s="98">
        <v>0</v>
      </c>
      <c r="W317" s="98">
        <v>0</v>
      </c>
      <c r="X317" s="98">
        <v>0</v>
      </c>
      <c r="Y317" s="98">
        <v>0</v>
      </c>
      <c r="Z317" s="98">
        <v>0</v>
      </c>
      <c r="AA317" s="98">
        <v>0</v>
      </c>
      <c r="AB317" s="98">
        <v>0</v>
      </c>
      <c r="AC317" s="98">
        <v>0</v>
      </c>
      <c r="AD317" s="98">
        <v>0</v>
      </c>
      <c r="AE317" s="100">
        <f t="shared" si="57"/>
        <v>0</v>
      </c>
      <c r="AF317" s="102"/>
      <c r="AG317" s="98">
        <v>0</v>
      </c>
      <c r="AH317" s="98">
        <v>0</v>
      </c>
      <c r="AI317" s="98">
        <v>0</v>
      </c>
      <c r="AJ317" s="98">
        <v>0</v>
      </c>
      <c r="AK317" s="100">
        <f t="shared" si="50"/>
        <v>0</v>
      </c>
      <c r="AL317" s="102"/>
      <c r="AM317" s="98">
        <v>0</v>
      </c>
      <c r="AN317" s="98">
        <v>0</v>
      </c>
      <c r="AO317" s="98">
        <v>0</v>
      </c>
      <c r="AP317" s="98">
        <v>0</v>
      </c>
      <c r="AQ317" s="98">
        <v>0</v>
      </c>
      <c r="AR317" s="98">
        <v>0</v>
      </c>
      <c r="AS317" s="98">
        <v>0</v>
      </c>
      <c r="AT317" s="98">
        <v>0</v>
      </c>
      <c r="AU317" s="100">
        <f t="shared" si="47"/>
        <v>0</v>
      </c>
      <c r="AV317" s="102"/>
      <c r="AW317" s="104">
        <f t="shared" si="55"/>
        <v>0</v>
      </c>
      <c r="AX317" s="104">
        <f t="shared" si="56"/>
        <v>19053824.600021284</v>
      </c>
      <c r="AY317" s="102"/>
      <c r="AZ317" s="104">
        <f>IF($C317&lt;$C$7,0,MAX(-AX317-SUM(AZ$11:AZ316),0))</f>
        <v>0</v>
      </c>
      <c r="BA317" s="104">
        <f>AX317+SUM(AZ$11:AZ317)</f>
        <v>25894736.146868117</v>
      </c>
      <c r="BB317" s="104">
        <f>IF($C317&lt;$C$7,0,-MIN(BA317:BA$367)-SUM(BB$11:BB316))</f>
        <v>0</v>
      </c>
      <c r="BC317" s="104">
        <f t="shared" si="51"/>
        <v>0</v>
      </c>
      <c r="BD317" s="33"/>
    </row>
    <row r="318" spans="2:56" x14ac:dyDescent="0.2">
      <c r="B318" s="19"/>
      <c r="C318" s="105">
        <f t="shared" si="52"/>
        <v>48153</v>
      </c>
      <c r="D318" s="97" t="str">
        <f t="shared" si="53"/>
        <v>p</v>
      </c>
      <c r="E318" s="98">
        <v>0</v>
      </c>
      <c r="F318" s="98">
        <v>0</v>
      </c>
      <c r="G318" s="98">
        <v>0</v>
      </c>
      <c r="H318" s="98">
        <v>0</v>
      </c>
      <c r="I318" s="100">
        <f t="shared" si="48"/>
        <v>0</v>
      </c>
      <c r="J318" s="101"/>
      <c r="K318" s="98">
        <v>0</v>
      </c>
      <c r="L318" s="98">
        <v>0</v>
      </c>
      <c r="M318" s="98">
        <v>0</v>
      </c>
      <c r="N318" s="98">
        <v>0</v>
      </c>
      <c r="O318" s="98">
        <v>0</v>
      </c>
      <c r="P318" s="98">
        <v>0</v>
      </c>
      <c r="Q318" s="98">
        <v>0</v>
      </c>
      <c r="R318" s="98">
        <v>0</v>
      </c>
      <c r="S318" s="100">
        <f t="shared" si="54"/>
        <v>0</v>
      </c>
      <c r="T318" s="102"/>
      <c r="U318" s="98">
        <v>0</v>
      </c>
      <c r="V318" s="98">
        <v>0</v>
      </c>
      <c r="W318" s="98">
        <v>0</v>
      </c>
      <c r="X318" s="98">
        <v>0</v>
      </c>
      <c r="Y318" s="98">
        <v>0</v>
      </c>
      <c r="Z318" s="98">
        <v>0</v>
      </c>
      <c r="AA318" s="98">
        <v>0</v>
      </c>
      <c r="AB318" s="98">
        <v>0</v>
      </c>
      <c r="AC318" s="98">
        <v>0</v>
      </c>
      <c r="AD318" s="98">
        <v>0</v>
      </c>
      <c r="AE318" s="100">
        <f t="shared" si="57"/>
        <v>0</v>
      </c>
      <c r="AF318" s="102"/>
      <c r="AG318" s="98">
        <v>0</v>
      </c>
      <c r="AH318" s="98">
        <v>0</v>
      </c>
      <c r="AI318" s="98">
        <v>0</v>
      </c>
      <c r="AJ318" s="98">
        <v>0</v>
      </c>
      <c r="AK318" s="100">
        <f t="shared" si="50"/>
        <v>0</v>
      </c>
      <c r="AL318" s="102"/>
      <c r="AM318" s="98">
        <v>0</v>
      </c>
      <c r="AN318" s="98">
        <v>0</v>
      </c>
      <c r="AO318" s="98">
        <v>0</v>
      </c>
      <c r="AP318" s="98">
        <v>0</v>
      </c>
      <c r="AQ318" s="98">
        <v>0</v>
      </c>
      <c r="AR318" s="98">
        <v>0</v>
      </c>
      <c r="AS318" s="98">
        <v>0</v>
      </c>
      <c r="AT318" s="98">
        <v>0</v>
      </c>
      <c r="AU318" s="100">
        <f t="shared" si="47"/>
        <v>0</v>
      </c>
      <c r="AV318" s="102"/>
      <c r="AW318" s="104">
        <f t="shared" si="55"/>
        <v>0</v>
      </c>
      <c r="AX318" s="104">
        <f t="shared" si="56"/>
        <v>19053824.600021284</v>
      </c>
      <c r="AY318" s="102"/>
      <c r="AZ318" s="104">
        <f>IF($C318&lt;$C$7,0,MAX(-AX318-SUM(AZ$11:AZ317),0))</f>
        <v>0</v>
      </c>
      <c r="BA318" s="104">
        <f>AX318+SUM(AZ$11:AZ318)</f>
        <v>25894736.146868117</v>
      </c>
      <c r="BB318" s="104">
        <f>IF($C318&lt;$C$7,0,-MIN(BA318:BA$367)-SUM(BB$11:BB317))</f>
        <v>0</v>
      </c>
      <c r="BC318" s="104">
        <f t="shared" si="51"/>
        <v>0</v>
      </c>
      <c r="BD318" s="33"/>
    </row>
    <row r="319" spans="2:56" x14ac:dyDescent="0.2">
      <c r="B319" s="19"/>
      <c r="C319" s="105">
        <f t="shared" si="52"/>
        <v>48183</v>
      </c>
      <c r="D319" s="97" t="str">
        <f t="shared" si="53"/>
        <v>p</v>
      </c>
      <c r="E319" s="98">
        <v>0</v>
      </c>
      <c r="F319" s="98">
        <v>0</v>
      </c>
      <c r="G319" s="98">
        <v>0</v>
      </c>
      <c r="H319" s="98">
        <v>0</v>
      </c>
      <c r="I319" s="100">
        <f t="shared" si="48"/>
        <v>0</v>
      </c>
      <c r="J319" s="101"/>
      <c r="K319" s="98">
        <v>0</v>
      </c>
      <c r="L319" s="98">
        <v>0</v>
      </c>
      <c r="M319" s="98">
        <v>0</v>
      </c>
      <c r="N319" s="98">
        <v>0</v>
      </c>
      <c r="O319" s="98">
        <v>0</v>
      </c>
      <c r="P319" s="98">
        <v>0</v>
      </c>
      <c r="Q319" s="98">
        <v>0</v>
      </c>
      <c r="R319" s="98">
        <v>0</v>
      </c>
      <c r="S319" s="100">
        <f t="shared" si="54"/>
        <v>0</v>
      </c>
      <c r="T319" s="102"/>
      <c r="U319" s="98">
        <v>0</v>
      </c>
      <c r="V319" s="98">
        <v>0</v>
      </c>
      <c r="W319" s="98">
        <v>0</v>
      </c>
      <c r="X319" s="98">
        <v>0</v>
      </c>
      <c r="Y319" s="98">
        <v>0</v>
      </c>
      <c r="Z319" s="98">
        <v>0</v>
      </c>
      <c r="AA319" s="98">
        <v>0</v>
      </c>
      <c r="AB319" s="98">
        <v>0</v>
      </c>
      <c r="AC319" s="98">
        <v>0</v>
      </c>
      <c r="AD319" s="98">
        <v>0</v>
      </c>
      <c r="AE319" s="100">
        <f t="shared" si="57"/>
        <v>0</v>
      </c>
      <c r="AF319" s="102"/>
      <c r="AG319" s="98">
        <v>0</v>
      </c>
      <c r="AH319" s="98">
        <v>0</v>
      </c>
      <c r="AI319" s="98">
        <v>0</v>
      </c>
      <c r="AJ319" s="98">
        <v>0</v>
      </c>
      <c r="AK319" s="100">
        <f t="shared" si="50"/>
        <v>0</v>
      </c>
      <c r="AL319" s="102"/>
      <c r="AM319" s="98">
        <v>0</v>
      </c>
      <c r="AN319" s="98">
        <v>0</v>
      </c>
      <c r="AO319" s="98">
        <v>0</v>
      </c>
      <c r="AP319" s="98">
        <v>0</v>
      </c>
      <c r="AQ319" s="98">
        <v>0</v>
      </c>
      <c r="AR319" s="98">
        <v>0</v>
      </c>
      <c r="AS319" s="98">
        <v>0</v>
      </c>
      <c r="AT319" s="98">
        <v>0</v>
      </c>
      <c r="AU319" s="100">
        <f t="shared" si="47"/>
        <v>0</v>
      </c>
      <c r="AV319" s="102"/>
      <c r="AW319" s="104">
        <f t="shared" si="55"/>
        <v>0</v>
      </c>
      <c r="AX319" s="104">
        <f t="shared" si="56"/>
        <v>19053824.600021284</v>
      </c>
      <c r="AY319" s="102"/>
      <c r="AZ319" s="104">
        <f>IF($C319&lt;$C$7,0,MAX(-AX319-SUM(AZ$11:AZ318),0))</f>
        <v>0</v>
      </c>
      <c r="BA319" s="104">
        <f>AX319+SUM(AZ$11:AZ319)</f>
        <v>25894736.146868117</v>
      </c>
      <c r="BB319" s="104">
        <f>IF($C319&lt;$C$7,0,-MIN(BA319:BA$367)-SUM(BB$11:BB318))</f>
        <v>0</v>
      </c>
      <c r="BC319" s="104">
        <f t="shared" si="51"/>
        <v>0</v>
      </c>
      <c r="BD319" s="33"/>
    </row>
    <row r="320" spans="2:56" x14ac:dyDescent="0.2">
      <c r="B320" s="19"/>
      <c r="C320" s="105">
        <f t="shared" si="52"/>
        <v>48214</v>
      </c>
      <c r="D320" s="97" t="str">
        <f t="shared" si="53"/>
        <v>p</v>
      </c>
      <c r="E320" s="98">
        <v>0</v>
      </c>
      <c r="F320" s="98">
        <v>0</v>
      </c>
      <c r="G320" s="98">
        <v>0</v>
      </c>
      <c r="H320" s="98">
        <v>0</v>
      </c>
      <c r="I320" s="100">
        <f t="shared" si="48"/>
        <v>0</v>
      </c>
      <c r="J320" s="101"/>
      <c r="K320" s="98">
        <v>0</v>
      </c>
      <c r="L320" s="98">
        <v>0</v>
      </c>
      <c r="M320" s="98">
        <v>0</v>
      </c>
      <c r="N320" s="98">
        <v>0</v>
      </c>
      <c r="O320" s="98">
        <v>0</v>
      </c>
      <c r="P320" s="98">
        <v>0</v>
      </c>
      <c r="Q320" s="98">
        <v>0</v>
      </c>
      <c r="R320" s="98">
        <v>0</v>
      </c>
      <c r="S320" s="100">
        <f t="shared" si="54"/>
        <v>0</v>
      </c>
      <c r="T320" s="102"/>
      <c r="U320" s="98">
        <v>0</v>
      </c>
      <c r="V320" s="98">
        <v>0</v>
      </c>
      <c r="W320" s="98">
        <v>0</v>
      </c>
      <c r="X320" s="98">
        <v>0</v>
      </c>
      <c r="Y320" s="98">
        <v>0</v>
      </c>
      <c r="Z320" s="98">
        <v>0</v>
      </c>
      <c r="AA320" s="98">
        <v>0</v>
      </c>
      <c r="AB320" s="98">
        <v>0</v>
      </c>
      <c r="AC320" s="98">
        <v>0</v>
      </c>
      <c r="AD320" s="98">
        <v>0</v>
      </c>
      <c r="AE320" s="100">
        <f t="shared" si="57"/>
        <v>0</v>
      </c>
      <c r="AF320" s="102"/>
      <c r="AG320" s="98">
        <v>0</v>
      </c>
      <c r="AH320" s="98">
        <v>0</v>
      </c>
      <c r="AI320" s="98">
        <v>0</v>
      </c>
      <c r="AJ320" s="98">
        <v>0</v>
      </c>
      <c r="AK320" s="100">
        <f t="shared" si="50"/>
        <v>0</v>
      </c>
      <c r="AL320" s="102"/>
      <c r="AM320" s="98">
        <v>0</v>
      </c>
      <c r="AN320" s="98">
        <v>0</v>
      </c>
      <c r="AO320" s="98">
        <v>0</v>
      </c>
      <c r="AP320" s="98">
        <v>0</v>
      </c>
      <c r="AQ320" s="98">
        <v>0</v>
      </c>
      <c r="AR320" s="98">
        <v>0</v>
      </c>
      <c r="AS320" s="98">
        <v>0</v>
      </c>
      <c r="AT320" s="98">
        <v>0</v>
      </c>
      <c r="AU320" s="100">
        <f t="shared" si="47"/>
        <v>0</v>
      </c>
      <c r="AV320" s="102"/>
      <c r="AW320" s="104">
        <f t="shared" si="55"/>
        <v>0</v>
      </c>
      <c r="AX320" s="104">
        <f t="shared" si="56"/>
        <v>19053824.600021284</v>
      </c>
      <c r="AY320" s="102"/>
      <c r="AZ320" s="104">
        <f>IF($C320&lt;$C$7,0,MAX(-AX320-SUM(AZ$11:AZ319),0))</f>
        <v>0</v>
      </c>
      <c r="BA320" s="104">
        <f>AX320+SUM(AZ$11:AZ320)</f>
        <v>25894736.146868117</v>
      </c>
      <c r="BB320" s="104">
        <f>IF($C320&lt;$C$7,0,-MIN(BA320:BA$367)-SUM(BB$11:BB319))</f>
        <v>0</v>
      </c>
      <c r="BC320" s="104">
        <f t="shared" si="51"/>
        <v>0</v>
      </c>
      <c r="BD320" s="33"/>
    </row>
    <row r="321" spans="2:56" x14ac:dyDescent="0.2">
      <c r="B321" s="19"/>
      <c r="C321" s="105">
        <f t="shared" si="52"/>
        <v>48245</v>
      </c>
      <c r="D321" s="97" t="str">
        <f t="shared" si="53"/>
        <v>p</v>
      </c>
      <c r="E321" s="98">
        <v>0</v>
      </c>
      <c r="F321" s="98">
        <v>0</v>
      </c>
      <c r="G321" s="98">
        <v>0</v>
      </c>
      <c r="H321" s="98">
        <v>0</v>
      </c>
      <c r="I321" s="100">
        <f t="shared" si="48"/>
        <v>0</v>
      </c>
      <c r="J321" s="101"/>
      <c r="K321" s="98">
        <v>0</v>
      </c>
      <c r="L321" s="98">
        <v>0</v>
      </c>
      <c r="M321" s="98">
        <v>0</v>
      </c>
      <c r="N321" s="98">
        <v>0</v>
      </c>
      <c r="O321" s="98">
        <v>0</v>
      </c>
      <c r="P321" s="98">
        <v>0</v>
      </c>
      <c r="Q321" s="98">
        <v>0</v>
      </c>
      <c r="R321" s="98">
        <v>0</v>
      </c>
      <c r="S321" s="100">
        <f t="shared" si="54"/>
        <v>0</v>
      </c>
      <c r="T321" s="102"/>
      <c r="U321" s="98">
        <v>0</v>
      </c>
      <c r="V321" s="98">
        <v>0</v>
      </c>
      <c r="W321" s="98">
        <v>0</v>
      </c>
      <c r="X321" s="98">
        <v>0</v>
      </c>
      <c r="Y321" s="98">
        <v>0</v>
      </c>
      <c r="Z321" s="98">
        <v>0</v>
      </c>
      <c r="AA321" s="98">
        <v>0</v>
      </c>
      <c r="AB321" s="98">
        <v>0</v>
      </c>
      <c r="AC321" s="98">
        <v>0</v>
      </c>
      <c r="AD321" s="98">
        <v>0</v>
      </c>
      <c r="AE321" s="100">
        <f t="shared" si="57"/>
        <v>0</v>
      </c>
      <c r="AF321" s="102"/>
      <c r="AG321" s="98">
        <v>0</v>
      </c>
      <c r="AH321" s="98">
        <v>0</v>
      </c>
      <c r="AI321" s="98">
        <v>0</v>
      </c>
      <c r="AJ321" s="98">
        <v>0</v>
      </c>
      <c r="AK321" s="100">
        <f t="shared" si="50"/>
        <v>0</v>
      </c>
      <c r="AL321" s="102"/>
      <c r="AM321" s="98">
        <v>0</v>
      </c>
      <c r="AN321" s="98">
        <v>0</v>
      </c>
      <c r="AO321" s="98">
        <v>0</v>
      </c>
      <c r="AP321" s="98">
        <v>0</v>
      </c>
      <c r="AQ321" s="98">
        <v>0</v>
      </c>
      <c r="AR321" s="98">
        <v>0</v>
      </c>
      <c r="AS321" s="98">
        <v>0</v>
      </c>
      <c r="AT321" s="98">
        <v>0</v>
      </c>
      <c r="AU321" s="100">
        <f t="shared" si="47"/>
        <v>0</v>
      </c>
      <c r="AV321" s="102"/>
      <c r="AW321" s="104">
        <f t="shared" si="55"/>
        <v>0</v>
      </c>
      <c r="AX321" s="104">
        <f t="shared" si="56"/>
        <v>19053824.600021284</v>
      </c>
      <c r="AY321" s="102"/>
      <c r="AZ321" s="104">
        <f>IF($C321&lt;$C$7,0,MAX(-AX321-SUM(AZ$11:AZ320),0))</f>
        <v>0</v>
      </c>
      <c r="BA321" s="104">
        <f>AX321+SUM(AZ$11:AZ321)</f>
        <v>25894736.146868117</v>
      </c>
      <c r="BB321" s="104">
        <f>IF($C321&lt;$C$7,0,-MIN(BA321:BA$367)-SUM(BB$11:BB320))</f>
        <v>0</v>
      </c>
      <c r="BC321" s="104">
        <f t="shared" si="51"/>
        <v>0</v>
      </c>
      <c r="BD321" s="33"/>
    </row>
    <row r="322" spans="2:56" x14ac:dyDescent="0.2">
      <c r="B322" s="19"/>
      <c r="C322" s="105">
        <f t="shared" si="52"/>
        <v>48274</v>
      </c>
      <c r="D322" s="97" t="str">
        <f t="shared" si="53"/>
        <v>p</v>
      </c>
      <c r="E322" s="98">
        <v>0</v>
      </c>
      <c r="F322" s="98">
        <v>0</v>
      </c>
      <c r="G322" s="98">
        <v>0</v>
      </c>
      <c r="H322" s="98">
        <v>0</v>
      </c>
      <c r="I322" s="100">
        <f t="shared" si="48"/>
        <v>0</v>
      </c>
      <c r="J322" s="101"/>
      <c r="K322" s="98">
        <v>0</v>
      </c>
      <c r="L322" s="98">
        <v>0</v>
      </c>
      <c r="M322" s="98">
        <v>0</v>
      </c>
      <c r="N322" s="98">
        <v>0</v>
      </c>
      <c r="O322" s="98">
        <v>0</v>
      </c>
      <c r="P322" s="98">
        <v>0</v>
      </c>
      <c r="Q322" s="98">
        <v>0</v>
      </c>
      <c r="R322" s="98">
        <v>0</v>
      </c>
      <c r="S322" s="100">
        <f t="shared" si="54"/>
        <v>0</v>
      </c>
      <c r="T322" s="102"/>
      <c r="U322" s="98">
        <v>0</v>
      </c>
      <c r="V322" s="98">
        <v>0</v>
      </c>
      <c r="W322" s="98">
        <v>0</v>
      </c>
      <c r="X322" s="98">
        <v>0</v>
      </c>
      <c r="Y322" s="98">
        <v>0</v>
      </c>
      <c r="Z322" s="98">
        <v>0</v>
      </c>
      <c r="AA322" s="98">
        <v>0</v>
      </c>
      <c r="AB322" s="98">
        <v>0</v>
      </c>
      <c r="AC322" s="98">
        <v>0</v>
      </c>
      <c r="AD322" s="98">
        <v>0</v>
      </c>
      <c r="AE322" s="100">
        <f t="shared" si="57"/>
        <v>0</v>
      </c>
      <c r="AF322" s="102"/>
      <c r="AG322" s="98">
        <v>0</v>
      </c>
      <c r="AH322" s="98">
        <v>0</v>
      </c>
      <c r="AI322" s="98">
        <v>0</v>
      </c>
      <c r="AJ322" s="98">
        <v>0</v>
      </c>
      <c r="AK322" s="100">
        <f t="shared" si="50"/>
        <v>0</v>
      </c>
      <c r="AL322" s="102"/>
      <c r="AM322" s="98">
        <v>0</v>
      </c>
      <c r="AN322" s="98">
        <v>0</v>
      </c>
      <c r="AO322" s="98">
        <v>0</v>
      </c>
      <c r="AP322" s="98">
        <v>0</v>
      </c>
      <c r="AQ322" s="98">
        <v>0</v>
      </c>
      <c r="AR322" s="98">
        <v>0</v>
      </c>
      <c r="AS322" s="98">
        <v>0</v>
      </c>
      <c r="AT322" s="98">
        <v>0</v>
      </c>
      <c r="AU322" s="100">
        <f t="shared" si="47"/>
        <v>0</v>
      </c>
      <c r="AV322" s="102"/>
      <c r="AW322" s="104">
        <f t="shared" si="55"/>
        <v>0</v>
      </c>
      <c r="AX322" s="104">
        <f t="shared" si="56"/>
        <v>19053824.600021284</v>
      </c>
      <c r="AY322" s="102"/>
      <c r="AZ322" s="104">
        <f>IF($C322&lt;$C$7,0,MAX(-AX322-SUM(AZ$11:AZ321),0))</f>
        <v>0</v>
      </c>
      <c r="BA322" s="104">
        <f>AX322+SUM(AZ$11:AZ322)</f>
        <v>25894736.146868117</v>
      </c>
      <c r="BB322" s="104">
        <f>IF($C322&lt;$C$7,0,-MIN(BA322:BA$367)-SUM(BB$11:BB321))</f>
        <v>0</v>
      </c>
      <c r="BC322" s="104">
        <f t="shared" si="51"/>
        <v>0</v>
      </c>
      <c r="BD322" s="33"/>
    </row>
    <row r="323" spans="2:56" x14ac:dyDescent="0.2">
      <c r="B323" s="19"/>
      <c r="C323" s="105">
        <f t="shared" si="52"/>
        <v>48305</v>
      </c>
      <c r="D323" s="97" t="str">
        <f t="shared" si="53"/>
        <v>p</v>
      </c>
      <c r="E323" s="98">
        <v>0</v>
      </c>
      <c r="F323" s="98">
        <v>0</v>
      </c>
      <c r="G323" s="98">
        <v>0</v>
      </c>
      <c r="H323" s="98">
        <v>0</v>
      </c>
      <c r="I323" s="100">
        <f t="shared" si="48"/>
        <v>0</v>
      </c>
      <c r="J323" s="101"/>
      <c r="K323" s="98">
        <v>0</v>
      </c>
      <c r="L323" s="98">
        <v>0</v>
      </c>
      <c r="M323" s="98">
        <v>0</v>
      </c>
      <c r="N323" s="98">
        <v>0</v>
      </c>
      <c r="O323" s="98">
        <v>0</v>
      </c>
      <c r="P323" s="98">
        <v>0</v>
      </c>
      <c r="Q323" s="98">
        <v>0</v>
      </c>
      <c r="R323" s="98">
        <v>0</v>
      </c>
      <c r="S323" s="100">
        <f t="shared" si="54"/>
        <v>0</v>
      </c>
      <c r="T323" s="102"/>
      <c r="U323" s="98">
        <v>0</v>
      </c>
      <c r="V323" s="98">
        <v>0</v>
      </c>
      <c r="W323" s="98">
        <v>0</v>
      </c>
      <c r="X323" s="98">
        <v>0</v>
      </c>
      <c r="Y323" s="98">
        <v>0</v>
      </c>
      <c r="Z323" s="98">
        <v>0</v>
      </c>
      <c r="AA323" s="98">
        <v>0</v>
      </c>
      <c r="AB323" s="98">
        <v>0</v>
      </c>
      <c r="AC323" s="98">
        <v>0</v>
      </c>
      <c r="AD323" s="98">
        <v>0</v>
      </c>
      <c r="AE323" s="100">
        <f t="shared" si="57"/>
        <v>0</v>
      </c>
      <c r="AF323" s="102"/>
      <c r="AG323" s="98">
        <v>0</v>
      </c>
      <c r="AH323" s="98">
        <v>0</v>
      </c>
      <c r="AI323" s="98">
        <v>0</v>
      </c>
      <c r="AJ323" s="98">
        <v>0</v>
      </c>
      <c r="AK323" s="100">
        <f t="shared" si="50"/>
        <v>0</v>
      </c>
      <c r="AL323" s="102"/>
      <c r="AM323" s="98">
        <v>0</v>
      </c>
      <c r="AN323" s="98">
        <v>0</v>
      </c>
      <c r="AO323" s="98">
        <v>0</v>
      </c>
      <c r="AP323" s="98">
        <v>0</v>
      </c>
      <c r="AQ323" s="98">
        <v>0</v>
      </c>
      <c r="AR323" s="98">
        <v>0</v>
      </c>
      <c r="AS323" s="98">
        <v>0</v>
      </c>
      <c r="AT323" s="98">
        <v>0</v>
      </c>
      <c r="AU323" s="100">
        <f t="shared" si="47"/>
        <v>0</v>
      </c>
      <c r="AV323" s="102"/>
      <c r="AW323" s="104">
        <f t="shared" si="55"/>
        <v>0</v>
      </c>
      <c r="AX323" s="104">
        <f t="shared" si="56"/>
        <v>19053824.600021284</v>
      </c>
      <c r="AY323" s="102"/>
      <c r="AZ323" s="104">
        <f>IF($C323&lt;$C$7,0,MAX(-AX323-SUM(AZ$11:AZ322),0))</f>
        <v>0</v>
      </c>
      <c r="BA323" s="104">
        <f>AX323+SUM(AZ$11:AZ323)</f>
        <v>25894736.146868117</v>
      </c>
      <c r="BB323" s="104">
        <f>IF($C323&lt;$C$7,0,-MIN(BA323:BA$367)-SUM(BB$11:BB322))</f>
        <v>0</v>
      </c>
      <c r="BC323" s="104">
        <f t="shared" si="51"/>
        <v>0</v>
      </c>
      <c r="BD323" s="33"/>
    </row>
    <row r="324" spans="2:56" x14ac:dyDescent="0.2">
      <c r="B324" s="19"/>
      <c r="C324" s="105">
        <f t="shared" si="52"/>
        <v>48335</v>
      </c>
      <c r="D324" s="97" t="str">
        <f t="shared" si="53"/>
        <v>p</v>
      </c>
      <c r="E324" s="98">
        <v>0</v>
      </c>
      <c r="F324" s="98">
        <v>0</v>
      </c>
      <c r="G324" s="98">
        <v>0</v>
      </c>
      <c r="H324" s="98">
        <v>0</v>
      </c>
      <c r="I324" s="100">
        <f t="shared" si="48"/>
        <v>0</v>
      </c>
      <c r="J324" s="101"/>
      <c r="K324" s="98">
        <v>0</v>
      </c>
      <c r="L324" s="98">
        <v>0</v>
      </c>
      <c r="M324" s="98">
        <v>0</v>
      </c>
      <c r="N324" s="98">
        <v>0</v>
      </c>
      <c r="O324" s="98">
        <v>0</v>
      </c>
      <c r="P324" s="98">
        <v>0</v>
      </c>
      <c r="Q324" s="98">
        <v>0</v>
      </c>
      <c r="R324" s="98">
        <v>0</v>
      </c>
      <c r="S324" s="100">
        <f t="shared" si="54"/>
        <v>0</v>
      </c>
      <c r="T324" s="102"/>
      <c r="U324" s="98">
        <v>0</v>
      </c>
      <c r="V324" s="98">
        <v>0</v>
      </c>
      <c r="W324" s="98">
        <v>0</v>
      </c>
      <c r="X324" s="98">
        <v>0</v>
      </c>
      <c r="Y324" s="98">
        <v>0</v>
      </c>
      <c r="Z324" s="98">
        <v>0</v>
      </c>
      <c r="AA324" s="98">
        <v>0</v>
      </c>
      <c r="AB324" s="98">
        <v>0</v>
      </c>
      <c r="AC324" s="98">
        <v>0</v>
      </c>
      <c r="AD324" s="98">
        <v>0</v>
      </c>
      <c r="AE324" s="100">
        <f t="shared" si="57"/>
        <v>0</v>
      </c>
      <c r="AF324" s="102"/>
      <c r="AG324" s="98">
        <v>0</v>
      </c>
      <c r="AH324" s="98">
        <v>0</v>
      </c>
      <c r="AI324" s="98">
        <v>0</v>
      </c>
      <c r="AJ324" s="98">
        <v>0</v>
      </c>
      <c r="AK324" s="100">
        <f t="shared" si="50"/>
        <v>0</v>
      </c>
      <c r="AL324" s="102"/>
      <c r="AM324" s="98">
        <v>0</v>
      </c>
      <c r="AN324" s="98">
        <v>0</v>
      </c>
      <c r="AO324" s="98">
        <v>0</v>
      </c>
      <c r="AP324" s="98">
        <v>0</v>
      </c>
      <c r="AQ324" s="98">
        <v>0</v>
      </c>
      <c r="AR324" s="98">
        <v>0</v>
      </c>
      <c r="AS324" s="98">
        <v>0</v>
      </c>
      <c r="AT324" s="98">
        <v>0</v>
      </c>
      <c r="AU324" s="100">
        <f t="shared" si="47"/>
        <v>0</v>
      </c>
      <c r="AV324" s="102"/>
      <c r="AW324" s="104">
        <f t="shared" si="55"/>
        <v>0</v>
      </c>
      <c r="AX324" s="104">
        <f t="shared" si="56"/>
        <v>19053824.600021284</v>
      </c>
      <c r="AY324" s="102"/>
      <c r="AZ324" s="104">
        <f>IF($C324&lt;$C$7,0,MAX(-AX324-SUM(AZ$11:AZ323),0))</f>
        <v>0</v>
      </c>
      <c r="BA324" s="104">
        <f>AX324+SUM(AZ$11:AZ324)</f>
        <v>25894736.146868117</v>
      </c>
      <c r="BB324" s="104">
        <f>IF($C324&lt;$C$7,0,-MIN(BA324:BA$367)-SUM(BB$11:BB323))</f>
        <v>0</v>
      </c>
      <c r="BC324" s="104">
        <f t="shared" si="51"/>
        <v>0</v>
      </c>
      <c r="BD324" s="33"/>
    </row>
    <row r="325" spans="2:56" x14ac:dyDescent="0.2">
      <c r="B325" s="19"/>
      <c r="C325" s="105">
        <f t="shared" si="52"/>
        <v>48366</v>
      </c>
      <c r="D325" s="97" t="str">
        <f t="shared" si="53"/>
        <v>p</v>
      </c>
      <c r="E325" s="98">
        <v>0</v>
      </c>
      <c r="F325" s="98">
        <v>0</v>
      </c>
      <c r="G325" s="98">
        <v>0</v>
      </c>
      <c r="H325" s="98">
        <v>0</v>
      </c>
      <c r="I325" s="100">
        <f t="shared" si="48"/>
        <v>0</v>
      </c>
      <c r="J325" s="101"/>
      <c r="K325" s="98">
        <v>0</v>
      </c>
      <c r="L325" s="98">
        <v>0</v>
      </c>
      <c r="M325" s="98">
        <v>0</v>
      </c>
      <c r="N325" s="98">
        <v>0</v>
      </c>
      <c r="O325" s="98">
        <v>0</v>
      </c>
      <c r="P325" s="98">
        <v>0</v>
      </c>
      <c r="Q325" s="98">
        <v>0</v>
      </c>
      <c r="R325" s="98">
        <v>0</v>
      </c>
      <c r="S325" s="100">
        <f t="shared" si="54"/>
        <v>0</v>
      </c>
      <c r="T325" s="102"/>
      <c r="U325" s="98">
        <v>0</v>
      </c>
      <c r="V325" s="98">
        <v>0</v>
      </c>
      <c r="W325" s="98">
        <v>0</v>
      </c>
      <c r="X325" s="98">
        <v>0</v>
      </c>
      <c r="Y325" s="98">
        <v>0</v>
      </c>
      <c r="Z325" s="98">
        <v>0</v>
      </c>
      <c r="AA325" s="98">
        <v>0</v>
      </c>
      <c r="AB325" s="98">
        <v>0</v>
      </c>
      <c r="AC325" s="98">
        <v>0</v>
      </c>
      <c r="AD325" s="98">
        <v>0</v>
      </c>
      <c r="AE325" s="100">
        <f t="shared" si="57"/>
        <v>0</v>
      </c>
      <c r="AF325" s="102"/>
      <c r="AG325" s="98">
        <v>0</v>
      </c>
      <c r="AH325" s="98">
        <v>0</v>
      </c>
      <c r="AI325" s="98">
        <v>0</v>
      </c>
      <c r="AJ325" s="98">
        <v>0</v>
      </c>
      <c r="AK325" s="100">
        <f t="shared" si="50"/>
        <v>0</v>
      </c>
      <c r="AL325" s="102"/>
      <c r="AM325" s="98">
        <v>0</v>
      </c>
      <c r="AN325" s="98">
        <v>0</v>
      </c>
      <c r="AO325" s="98">
        <v>0</v>
      </c>
      <c r="AP325" s="98">
        <v>0</v>
      </c>
      <c r="AQ325" s="98">
        <v>0</v>
      </c>
      <c r="AR325" s="98">
        <v>0</v>
      </c>
      <c r="AS325" s="98">
        <v>0</v>
      </c>
      <c r="AT325" s="98">
        <v>0</v>
      </c>
      <c r="AU325" s="100">
        <f t="shared" si="47"/>
        <v>0</v>
      </c>
      <c r="AV325" s="102"/>
      <c r="AW325" s="104">
        <f t="shared" si="55"/>
        <v>0</v>
      </c>
      <c r="AX325" s="104">
        <f t="shared" si="56"/>
        <v>19053824.600021284</v>
      </c>
      <c r="AY325" s="102"/>
      <c r="AZ325" s="104">
        <f>IF($C325&lt;$C$7,0,MAX(-AX325-SUM(AZ$11:AZ324),0))</f>
        <v>0</v>
      </c>
      <c r="BA325" s="104">
        <f>AX325+SUM(AZ$11:AZ325)</f>
        <v>25894736.146868117</v>
      </c>
      <c r="BB325" s="104">
        <f>IF($C325&lt;$C$7,0,-MIN(BA325:BA$367)-SUM(BB$11:BB324))</f>
        <v>0</v>
      </c>
      <c r="BC325" s="104">
        <f t="shared" si="51"/>
        <v>0</v>
      </c>
      <c r="BD325" s="33"/>
    </row>
    <row r="326" spans="2:56" x14ac:dyDescent="0.2">
      <c r="B326" s="19"/>
      <c r="C326" s="105">
        <f t="shared" si="52"/>
        <v>48396</v>
      </c>
      <c r="D326" s="97" t="str">
        <f t="shared" si="53"/>
        <v>p</v>
      </c>
      <c r="E326" s="98">
        <v>0</v>
      </c>
      <c r="F326" s="98">
        <v>0</v>
      </c>
      <c r="G326" s="98">
        <v>0</v>
      </c>
      <c r="H326" s="98">
        <v>0</v>
      </c>
      <c r="I326" s="100">
        <f t="shared" si="48"/>
        <v>0</v>
      </c>
      <c r="J326" s="101"/>
      <c r="K326" s="98">
        <v>0</v>
      </c>
      <c r="L326" s="98">
        <v>0</v>
      </c>
      <c r="M326" s="98">
        <v>0</v>
      </c>
      <c r="N326" s="98">
        <v>0</v>
      </c>
      <c r="O326" s="98">
        <v>0</v>
      </c>
      <c r="P326" s="98">
        <v>0</v>
      </c>
      <c r="Q326" s="98">
        <v>0</v>
      </c>
      <c r="R326" s="98">
        <v>0</v>
      </c>
      <c r="S326" s="100">
        <f t="shared" si="54"/>
        <v>0</v>
      </c>
      <c r="T326" s="102"/>
      <c r="U326" s="98">
        <v>0</v>
      </c>
      <c r="V326" s="98">
        <v>0</v>
      </c>
      <c r="W326" s="98">
        <v>0</v>
      </c>
      <c r="X326" s="98">
        <v>0</v>
      </c>
      <c r="Y326" s="98">
        <v>0</v>
      </c>
      <c r="Z326" s="98">
        <v>0</v>
      </c>
      <c r="AA326" s="98">
        <v>0</v>
      </c>
      <c r="AB326" s="98">
        <v>0</v>
      </c>
      <c r="AC326" s="98">
        <v>0</v>
      </c>
      <c r="AD326" s="98">
        <v>0</v>
      </c>
      <c r="AE326" s="100">
        <f t="shared" si="57"/>
        <v>0</v>
      </c>
      <c r="AF326" s="102"/>
      <c r="AG326" s="98">
        <v>0</v>
      </c>
      <c r="AH326" s="98">
        <v>0</v>
      </c>
      <c r="AI326" s="98">
        <v>0</v>
      </c>
      <c r="AJ326" s="98">
        <v>0</v>
      </c>
      <c r="AK326" s="100">
        <f t="shared" si="50"/>
        <v>0</v>
      </c>
      <c r="AL326" s="102"/>
      <c r="AM326" s="98">
        <v>0</v>
      </c>
      <c r="AN326" s="98">
        <v>0</v>
      </c>
      <c r="AO326" s="98">
        <v>0</v>
      </c>
      <c r="AP326" s="98">
        <v>0</v>
      </c>
      <c r="AQ326" s="98">
        <v>0</v>
      </c>
      <c r="AR326" s="98">
        <v>0</v>
      </c>
      <c r="AS326" s="98">
        <v>0</v>
      </c>
      <c r="AT326" s="98">
        <v>0</v>
      </c>
      <c r="AU326" s="100">
        <f t="shared" si="47"/>
        <v>0</v>
      </c>
      <c r="AV326" s="102"/>
      <c r="AW326" s="104">
        <f t="shared" si="55"/>
        <v>0</v>
      </c>
      <c r="AX326" s="104">
        <f t="shared" si="56"/>
        <v>19053824.600021284</v>
      </c>
      <c r="AY326" s="102"/>
      <c r="AZ326" s="104">
        <f>IF($C326&lt;$C$7,0,MAX(-AX326-SUM(AZ$11:AZ325),0))</f>
        <v>0</v>
      </c>
      <c r="BA326" s="104">
        <f>AX326+SUM(AZ$11:AZ326)</f>
        <v>25894736.146868117</v>
      </c>
      <c r="BB326" s="104">
        <f>IF($C326&lt;$C$7,0,-MIN(BA326:BA$367)-SUM(BB$11:BB325))</f>
        <v>0</v>
      </c>
      <c r="BC326" s="104">
        <f t="shared" si="51"/>
        <v>0</v>
      </c>
      <c r="BD326" s="33"/>
    </row>
    <row r="327" spans="2:56" x14ac:dyDescent="0.2">
      <c r="B327" s="19"/>
      <c r="C327" s="105">
        <f t="shared" si="52"/>
        <v>48427</v>
      </c>
      <c r="D327" s="97" t="str">
        <f t="shared" si="53"/>
        <v>p</v>
      </c>
      <c r="E327" s="98">
        <v>0</v>
      </c>
      <c r="F327" s="98">
        <v>0</v>
      </c>
      <c r="G327" s="98">
        <v>0</v>
      </c>
      <c r="H327" s="98">
        <v>0</v>
      </c>
      <c r="I327" s="100">
        <f t="shared" si="48"/>
        <v>0</v>
      </c>
      <c r="J327" s="101"/>
      <c r="K327" s="98">
        <v>0</v>
      </c>
      <c r="L327" s="98">
        <v>0</v>
      </c>
      <c r="M327" s="98">
        <v>0</v>
      </c>
      <c r="N327" s="98">
        <v>0</v>
      </c>
      <c r="O327" s="98">
        <v>0</v>
      </c>
      <c r="P327" s="98">
        <v>0</v>
      </c>
      <c r="Q327" s="98">
        <v>0</v>
      </c>
      <c r="R327" s="98">
        <v>0</v>
      </c>
      <c r="S327" s="100">
        <f t="shared" si="54"/>
        <v>0</v>
      </c>
      <c r="T327" s="102"/>
      <c r="U327" s="98">
        <v>0</v>
      </c>
      <c r="V327" s="98">
        <v>0</v>
      </c>
      <c r="W327" s="98">
        <v>0</v>
      </c>
      <c r="X327" s="98">
        <v>0</v>
      </c>
      <c r="Y327" s="98">
        <v>0</v>
      </c>
      <c r="Z327" s="98">
        <v>0</v>
      </c>
      <c r="AA327" s="98">
        <v>0</v>
      </c>
      <c r="AB327" s="98">
        <v>0</v>
      </c>
      <c r="AC327" s="98">
        <v>0</v>
      </c>
      <c r="AD327" s="98">
        <v>0</v>
      </c>
      <c r="AE327" s="100">
        <f t="shared" si="57"/>
        <v>0</v>
      </c>
      <c r="AF327" s="102"/>
      <c r="AG327" s="98">
        <v>0</v>
      </c>
      <c r="AH327" s="98">
        <v>0</v>
      </c>
      <c r="AI327" s="98">
        <v>0</v>
      </c>
      <c r="AJ327" s="98">
        <v>0</v>
      </c>
      <c r="AK327" s="100">
        <f t="shared" si="50"/>
        <v>0</v>
      </c>
      <c r="AL327" s="102"/>
      <c r="AM327" s="98">
        <v>0</v>
      </c>
      <c r="AN327" s="98">
        <v>0</v>
      </c>
      <c r="AO327" s="98">
        <v>0</v>
      </c>
      <c r="AP327" s="98">
        <v>0</v>
      </c>
      <c r="AQ327" s="98">
        <v>0</v>
      </c>
      <c r="AR327" s="98">
        <v>0</v>
      </c>
      <c r="AS327" s="98">
        <v>0</v>
      </c>
      <c r="AT327" s="98">
        <v>0</v>
      </c>
      <c r="AU327" s="100">
        <f t="shared" si="47"/>
        <v>0</v>
      </c>
      <c r="AV327" s="102"/>
      <c r="AW327" s="104">
        <f t="shared" si="55"/>
        <v>0</v>
      </c>
      <c r="AX327" s="104">
        <f t="shared" si="56"/>
        <v>19053824.600021284</v>
      </c>
      <c r="AY327" s="102"/>
      <c r="AZ327" s="104">
        <f>IF($C327&lt;$C$7,0,MAX(-AX327-SUM(AZ$11:AZ326),0))</f>
        <v>0</v>
      </c>
      <c r="BA327" s="104">
        <f>AX327+SUM(AZ$11:AZ327)</f>
        <v>25894736.146868117</v>
      </c>
      <c r="BB327" s="104">
        <f>IF($C327&lt;$C$7,0,-MIN(BA327:BA$367)-SUM(BB$11:BB326))</f>
        <v>0</v>
      </c>
      <c r="BC327" s="104">
        <f t="shared" si="51"/>
        <v>0</v>
      </c>
      <c r="BD327" s="33"/>
    </row>
    <row r="328" spans="2:56" x14ac:dyDescent="0.2">
      <c r="B328" s="19"/>
      <c r="C328" s="105">
        <f t="shared" si="52"/>
        <v>48458</v>
      </c>
      <c r="D328" s="97" t="str">
        <f t="shared" si="53"/>
        <v>p</v>
      </c>
      <c r="E328" s="98">
        <v>0</v>
      </c>
      <c r="F328" s="98">
        <v>0</v>
      </c>
      <c r="G328" s="98">
        <v>0</v>
      </c>
      <c r="H328" s="98">
        <v>0</v>
      </c>
      <c r="I328" s="100">
        <f t="shared" si="48"/>
        <v>0</v>
      </c>
      <c r="J328" s="101"/>
      <c r="K328" s="98">
        <v>0</v>
      </c>
      <c r="L328" s="98">
        <v>0</v>
      </c>
      <c r="M328" s="98">
        <v>0</v>
      </c>
      <c r="N328" s="98">
        <v>0</v>
      </c>
      <c r="O328" s="98">
        <v>0</v>
      </c>
      <c r="P328" s="98">
        <v>0</v>
      </c>
      <c r="Q328" s="98">
        <v>0</v>
      </c>
      <c r="R328" s="98">
        <v>0</v>
      </c>
      <c r="S328" s="100">
        <f t="shared" si="54"/>
        <v>0</v>
      </c>
      <c r="T328" s="102"/>
      <c r="U328" s="98">
        <v>0</v>
      </c>
      <c r="V328" s="98">
        <v>0</v>
      </c>
      <c r="W328" s="98">
        <v>0</v>
      </c>
      <c r="X328" s="98">
        <v>0</v>
      </c>
      <c r="Y328" s="98">
        <v>0</v>
      </c>
      <c r="Z328" s="98">
        <v>0</v>
      </c>
      <c r="AA328" s="98">
        <v>0</v>
      </c>
      <c r="AB328" s="98">
        <v>0</v>
      </c>
      <c r="AC328" s="98">
        <v>0</v>
      </c>
      <c r="AD328" s="98">
        <v>0</v>
      </c>
      <c r="AE328" s="100">
        <f t="shared" si="57"/>
        <v>0</v>
      </c>
      <c r="AF328" s="102"/>
      <c r="AG328" s="98">
        <v>0</v>
      </c>
      <c r="AH328" s="98">
        <v>0</v>
      </c>
      <c r="AI328" s="98">
        <v>0</v>
      </c>
      <c r="AJ328" s="98">
        <v>0</v>
      </c>
      <c r="AK328" s="100">
        <f t="shared" si="50"/>
        <v>0</v>
      </c>
      <c r="AL328" s="102"/>
      <c r="AM328" s="98">
        <v>0</v>
      </c>
      <c r="AN328" s="98">
        <v>0</v>
      </c>
      <c r="AO328" s="98">
        <v>0</v>
      </c>
      <c r="AP328" s="98">
        <v>0</v>
      </c>
      <c r="AQ328" s="98">
        <v>0</v>
      </c>
      <c r="AR328" s="98">
        <v>0</v>
      </c>
      <c r="AS328" s="98">
        <v>0</v>
      </c>
      <c r="AT328" s="98">
        <v>0</v>
      </c>
      <c r="AU328" s="100">
        <f t="shared" si="47"/>
        <v>0</v>
      </c>
      <c r="AV328" s="102"/>
      <c r="AW328" s="104">
        <f t="shared" si="55"/>
        <v>0</v>
      </c>
      <c r="AX328" s="104">
        <f t="shared" si="56"/>
        <v>19053824.600021284</v>
      </c>
      <c r="AY328" s="102"/>
      <c r="AZ328" s="104">
        <f>IF($C328&lt;$C$7,0,MAX(-AX328-SUM(AZ$11:AZ327),0))</f>
        <v>0</v>
      </c>
      <c r="BA328" s="104">
        <f>AX328+SUM(AZ$11:AZ328)</f>
        <v>25894736.146868117</v>
      </c>
      <c r="BB328" s="104">
        <f>IF($C328&lt;$C$7,0,-MIN(BA328:BA$367)-SUM(BB$11:BB327))</f>
        <v>0</v>
      </c>
      <c r="BC328" s="104">
        <f t="shared" si="51"/>
        <v>0</v>
      </c>
      <c r="BD328" s="33"/>
    </row>
    <row r="329" spans="2:56" x14ac:dyDescent="0.2">
      <c r="B329" s="19"/>
      <c r="C329" s="105">
        <f t="shared" si="52"/>
        <v>48488</v>
      </c>
      <c r="D329" s="97" t="str">
        <f t="shared" si="53"/>
        <v>p</v>
      </c>
      <c r="E329" s="98">
        <v>0</v>
      </c>
      <c r="F329" s="98">
        <v>0</v>
      </c>
      <c r="G329" s="98">
        <v>0</v>
      </c>
      <c r="H329" s="98">
        <v>0</v>
      </c>
      <c r="I329" s="100">
        <f t="shared" si="48"/>
        <v>0</v>
      </c>
      <c r="J329" s="101"/>
      <c r="K329" s="98">
        <v>0</v>
      </c>
      <c r="L329" s="98">
        <v>0</v>
      </c>
      <c r="M329" s="98">
        <v>0</v>
      </c>
      <c r="N329" s="98">
        <v>0</v>
      </c>
      <c r="O329" s="98">
        <v>0</v>
      </c>
      <c r="P329" s="98">
        <v>0</v>
      </c>
      <c r="Q329" s="98">
        <v>0</v>
      </c>
      <c r="R329" s="98">
        <v>0</v>
      </c>
      <c r="S329" s="100">
        <f t="shared" si="54"/>
        <v>0</v>
      </c>
      <c r="T329" s="102"/>
      <c r="U329" s="98">
        <v>0</v>
      </c>
      <c r="V329" s="98">
        <v>0</v>
      </c>
      <c r="W329" s="98">
        <v>0</v>
      </c>
      <c r="X329" s="98">
        <v>0</v>
      </c>
      <c r="Y329" s="98">
        <v>0</v>
      </c>
      <c r="Z329" s="98">
        <v>0</v>
      </c>
      <c r="AA329" s="98">
        <v>0</v>
      </c>
      <c r="AB329" s="98">
        <v>0</v>
      </c>
      <c r="AC329" s="98">
        <v>0</v>
      </c>
      <c r="AD329" s="98">
        <v>0</v>
      </c>
      <c r="AE329" s="100">
        <f t="shared" si="57"/>
        <v>0</v>
      </c>
      <c r="AF329" s="102"/>
      <c r="AG329" s="98">
        <v>0</v>
      </c>
      <c r="AH329" s="98">
        <v>0</v>
      </c>
      <c r="AI329" s="98">
        <v>0</v>
      </c>
      <c r="AJ329" s="98">
        <v>0</v>
      </c>
      <c r="AK329" s="100">
        <f t="shared" si="50"/>
        <v>0</v>
      </c>
      <c r="AL329" s="102"/>
      <c r="AM329" s="98">
        <v>0</v>
      </c>
      <c r="AN329" s="98">
        <v>0</v>
      </c>
      <c r="AO329" s="98">
        <v>0</v>
      </c>
      <c r="AP329" s="98">
        <v>0</v>
      </c>
      <c r="AQ329" s="98">
        <v>0</v>
      </c>
      <c r="AR329" s="98">
        <v>0</v>
      </c>
      <c r="AS329" s="98">
        <v>0</v>
      </c>
      <c r="AT329" s="98">
        <v>0</v>
      </c>
      <c r="AU329" s="100">
        <f t="shared" si="47"/>
        <v>0</v>
      </c>
      <c r="AV329" s="102"/>
      <c r="AW329" s="104">
        <f t="shared" si="55"/>
        <v>0</v>
      </c>
      <c r="AX329" s="104">
        <f t="shared" si="56"/>
        <v>19053824.600021284</v>
      </c>
      <c r="AY329" s="102"/>
      <c r="AZ329" s="104">
        <f>IF($C329&lt;$C$7,0,MAX(-AX329-SUM(AZ$11:AZ328),0))</f>
        <v>0</v>
      </c>
      <c r="BA329" s="104">
        <f>AX329+SUM(AZ$11:AZ329)</f>
        <v>25894736.146868117</v>
      </c>
      <c r="BB329" s="104">
        <f>IF($C329&lt;$C$7,0,-MIN(BA329:BA$367)-SUM(BB$11:BB328))</f>
        <v>0</v>
      </c>
      <c r="BC329" s="104">
        <f t="shared" si="51"/>
        <v>0</v>
      </c>
      <c r="BD329" s="33"/>
    </row>
    <row r="330" spans="2:56" x14ac:dyDescent="0.2">
      <c r="B330" s="19"/>
      <c r="C330" s="105">
        <f t="shared" si="52"/>
        <v>48519</v>
      </c>
      <c r="D330" s="97" t="str">
        <f t="shared" si="53"/>
        <v>p</v>
      </c>
      <c r="E330" s="98">
        <v>0</v>
      </c>
      <c r="F330" s="98">
        <v>0</v>
      </c>
      <c r="G330" s="98">
        <v>0</v>
      </c>
      <c r="H330" s="98">
        <v>0</v>
      </c>
      <c r="I330" s="100">
        <f t="shared" si="48"/>
        <v>0</v>
      </c>
      <c r="J330" s="101"/>
      <c r="K330" s="98">
        <v>0</v>
      </c>
      <c r="L330" s="98">
        <v>0</v>
      </c>
      <c r="M330" s="98">
        <v>0</v>
      </c>
      <c r="N330" s="98">
        <v>0</v>
      </c>
      <c r="O330" s="98">
        <v>0</v>
      </c>
      <c r="P330" s="98">
        <v>0</v>
      </c>
      <c r="Q330" s="98">
        <v>0</v>
      </c>
      <c r="R330" s="98">
        <v>0</v>
      </c>
      <c r="S330" s="100">
        <f t="shared" si="54"/>
        <v>0</v>
      </c>
      <c r="T330" s="102"/>
      <c r="U330" s="98">
        <v>0</v>
      </c>
      <c r="V330" s="98">
        <v>0</v>
      </c>
      <c r="W330" s="98">
        <v>0</v>
      </c>
      <c r="X330" s="98">
        <v>0</v>
      </c>
      <c r="Y330" s="98">
        <v>0</v>
      </c>
      <c r="Z330" s="98">
        <v>0</v>
      </c>
      <c r="AA330" s="98">
        <v>0</v>
      </c>
      <c r="AB330" s="98">
        <v>0</v>
      </c>
      <c r="AC330" s="98">
        <v>0</v>
      </c>
      <c r="AD330" s="98">
        <v>0</v>
      </c>
      <c r="AE330" s="100">
        <f t="shared" si="57"/>
        <v>0</v>
      </c>
      <c r="AF330" s="102"/>
      <c r="AG330" s="98">
        <v>0</v>
      </c>
      <c r="AH330" s="98">
        <v>0</v>
      </c>
      <c r="AI330" s="98">
        <v>0</v>
      </c>
      <c r="AJ330" s="98">
        <v>0</v>
      </c>
      <c r="AK330" s="100">
        <f t="shared" si="50"/>
        <v>0</v>
      </c>
      <c r="AL330" s="102"/>
      <c r="AM330" s="98">
        <v>0</v>
      </c>
      <c r="AN330" s="98">
        <v>0</v>
      </c>
      <c r="AO330" s="98">
        <v>0</v>
      </c>
      <c r="AP330" s="98">
        <v>0</v>
      </c>
      <c r="AQ330" s="98">
        <v>0</v>
      </c>
      <c r="AR330" s="98">
        <v>0</v>
      </c>
      <c r="AS330" s="98">
        <v>0</v>
      </c>
      <c r="AT330" s="98">
        <v>0</v>
      </c>
      <c r="AU330" s="100">
        <f t="shared" si="47"/>
        <v>0</v>
      </c>
      <c r="AV330" s="102"/>
      <c r="AW330" s="104">
        <f t="shared" si="55"/>
        <v>0</v>
      </c>
      <c r="AX330" s="104">
        <f t="shared" si="56"/>
        <v>19053824.600021284</v>
      </c>
      <c r="AY330" s="102"/>
      <c r="AZ330" s="104">
        <f>IF($C330&lt;$C$7,0,MAX(-AX330-SUM(AZ$11:AZ329),0))</f>
        <v>0</v>
      </c>
      <c r="BA330" s="104">
        <f>AX330+SUM(AZ$11:AZ330)</f>
        <v>25894736.146868117</v>
      </c>
      <c r="BB330" s="104">
        <f>IF($C330&lt;$C$7,0,-MIN(BA330:BA$367)-SUM(BB$11:BB329))</f>
        <v>0</v>
      </c>
      <c r="BC330" s="104">
        <f t="shared" si="51"/>
        <v>0</v>
      </c>
      <c r="BD330" s="33"/>
    </row>
    <row r="331" spans="2:56" x14ac:dyDescent="0.2">
      <c r="B331" s="19"/>
      <c r="C331" s="105">
        <f t="shared" si="52"/>
        <v>48549</v>
      </c>
      <c r="D331" s="97" t="str">
        <f t="shared" si="53"/>
        <v>p</v>
      </c>
      <c r="E331" s="98">
        <v>0</v>
      </c>
      <c r="F331" s="98">
        <v>0</v>
      </c>
      <c r="G331" s="98">
        <v>0</v>
      </c>
      <c r="H331" s="98">
        <v>0</v>
      </c>
      <c r="I331" s="100">
        <f t="shared" si="48"/>
        <v>0</v>
      </c>
      <c r="J331" s="101"/>
      <c r="K331" s="98">
        <v>0</v>
      </c>
      <c r="L331" s="98">
        <v>0</v>
      </c>
      <c r="M331" s="98">
        <v>0</v>
      </c>
      <c r="N331" s="98">
        <v>0</v>
      </c>
      <c r="O331" s="98">
        <v>0</v>
      </c>
      <c r="P331" s="98">
        <v>0</v>
      </c>
      <c r="Q331" s="98">
        <v>0</v>
      </c>
      <c r="R331" s="98">
        <v>0</v>
      </c>
      <c r="S331" s="100">
        <f t="shared" si="54"/>
        <v>0</v>
      </c>
      <c r="T331" s="102"/>
      <c r="U331" s="98">
        <v>0</v>
      </c>
      <c r="V331" s="98">
        <v>0</v>
      </c>
      <c r="W331" s="98">
        <v>0</v>
      </c>
      <c r="X331" s="98">
        <v>0</v>
      </c>
      <c r="Y331" s="98">
        <v>0</v>
      </c>
      <c r="Z331" s="98">
        <v>0</v>
      </c>
      <c r="AA331" s="98">
        <v>0</v>
      </c>
      <c r="AB331" s="98">
        <v>0</v>
      </c>
      <c r="AC331" s="98">
        <v>0</v>
      </c>
      <c r="AD331" s="98">
        <v>0</v>
      </c>
      <c r="AE331" s="100">
        <f t="shared" si="57"/>
        <v>0</v>
      </c>
      <c r="AF331" s="102"/>
      <c r="AG331" s="98">
        <v>0</v>
      </c>
      <c r="AH331" s="98">
        <v>0</v>
      </c>
      <c r="AI331" s="98">
        <v>0</v>
      </c>
      <c r="AJ331" s="98">
        <v>0</v>
      </c>
      <c r="AK331" s="100">
        <f t="shared" si="50"/>
        <v>0</v>
      </c>
      <c r="AL331" s="102"/>
      <c r="AM331" s="98">
        <v>0</v>
      </c>
      <c r="AN331" s="98">
        <v>0</v>
      </c>
      <c r="AO331" s="98">
        <v>0</v>
      </c>
      <c r="AP331" s="98">
        <v>0</v>
      </c>
      <c r="AQ331" s="98">
        <v>0</v>
      </c>
      <c r="AR331" s="98">
        <v>0</v>
      </c>
      <c r="AS331" s="98">
        <v>0</v>
      </c>
      <c r="AT331" s="98">
        <v>0</v>
      </c>
      <c r="AU331" s="100">
        <f t="shared" ref="AU331:AU394" si="58">SUM(AM331:AT331)</f>
        <v>0</v>
      </c>
      <c r="AV331" s="102"/>
      <c r="AW331" s="104">
        <f t="shared" si="55"/>
        <v>0</v>
      </c>
      <c r="AX331" s="104">
        <f t="shared" si="56"/>
        <v>19053824.600021284</v>
      </c>
      <c r="AY331" s="102"/>
      <c r="AZ331" s="104">
        <f>IF($C331&lt;$C$7,0,MAX(-AX331-SUM(AZ$11:AZ330),0))</f>
        <v>0</v>
      </c>
      <c r="BA331" s="104">
        <f>AX331+SUM(AZ$11:AZ331)</f>
        <v>25894736.146868117</v>
      </c>
      <c r="BB331" s="104">
        <f>IF($C331&lt;$C$7,0,-MIN(BA331:BA$367)-SUM(BB$11:BB330))</f>
        <v>0</v>
      </c>
      <c r="BC331" s="104">
        <f t="shared" si="51"/>
        <v>0</v>
      </c>
      <c r="BD331" s="33"/>
    </row>
    <row r="332" spans="2:56" x14ac:dyDescent="0.2">
      <c r="B332" s="19"/>
      <c r="C332" s="105">
        <f t="shared" si="52"/>
        <v>48580</v>
      </c>
      <c r="D332" s="97" t="str">
        <f t="shared" si="53"/>
        <v>p</v>
      </c>
      <c r="E332" s="98">
        <v>0</v>
      </c>
      <c r="F332" s="98">
        <v>0</v>
      </c>
      <c r="G332" s="98">
        <v>0</v>
      </c>
      <c r="H332" s="98">
        <v>0</v>
      </c>
      <c r="I332" s="100">
        <f t="shared" ref="I332:I363" si="59">SUM(E332:H332)</f>
        <v>0</v>
      </c>
      <c r="J332" s="101"/>
      <c r="K332" s="98">
        <v>0</v>
      </c>
      <c r="L332" s="98">
        <v>0</v>
      </c>
      <c r="M332" s="98">
        <v>0</v>
      </c>
      <c r="N332" s="98">
        <v>0</v>
      </c>
      <c r="O332" s="98">
        <v>0</v>
      </c>
      <c r="P332" s="98">
        <v>0</v>
      </c>
      <c r="Q332" s="98">
        <v>0</v>
      </c>
      <c r="R332" s="98">
        <v>0</v>
      </c>
      <c r="S332" s="100">
        <f t="shared" si="54"/>
        <v>0</v>
      </c>
      <c r="T332" s="102"/>
      <c r="U332" s="98">
        <v>0</v>
      </c>
      <c r="V332" s="98">
        <v>0</v>
      </c>
      <c r="W332" s="98">
        <v>0</v>
      </c>
      <c r="X332" s="98">
        <v>0</v>
      </c>
      <c r="Y332" s="98">
        <v>0</v>
      </c>
      <c r="Z332" s="98">
        <v>0</v>
      </c>
      <c r="AA332" s="98">
        <v>0</v>
      </c>
      <c r="AB332" s="98">
        <v>0</v>
      </c>
      <c r="AC332" s="98">
        <v>0</v>
      </c>
      <c r="AD332" s="98">
        <v>0</v>
      </c>
      <c r="AE332" s="100">
        <f t="shared" si="57"/>
        <v>0</v>
      </c>
      <c r="AF332" s="102"/>
      <c r="AG332" s="98">
        <v>0</v>
      </c>
      <c r="AH332" s="98">
        <v>0</v>
      </c>
      <c r="AI332" s="98">
        <v>0</v>
      </c>
      <c r="AJ332" s="98">
        <v>0</v>
      </c>
      <c r="AK332" s="100">
        <f t="shared" ref="AK332:AK367" si="60">SUM(AG332:AJ332)</f>
        <v>0</v>
      </c>
      <c r="AL332" s="102"/>
      <c r="AM332" s="98">
        <v>0</v>
      </c>
      <c r="AN332" s="98">
        <v>0</v>
      </c>
      <c r="AO332" s="98">
        <v>0</v>
      </c>
      <c r="AP332" s="98">
        <v>0</v>
      </c>
      <c r="AQ332" s="98">
        <v>0</v>
      </c>
      <c r="AR332" s="98">
        <v>0</v>
      </c>
      <c r="AS332" s="98">
        <v>0</v>
      </c>
      <c r="AT332" s="98">
        <v>0</v>
      </c>
      <c r="AU332" s="100">
        <f t="shared" si="58"/>
        <v>0</v>
      </c>
      <c r="AV332" s="102"/>
      <c r="AW332" s="104">
        <f t="shared" si="55"/>
        <v>0</v>
      </c>
      <c r="AX332" s="104">
        <f t="shared" si="56"/>
        <v>19053824.600021284</v>
      </c>
      <c r="AY332" s="102"/>
      <c r="AZ332" s="104">
        <f>IF($C332&lt;$C$7,0,MAX(-AX332-SUM(AZ$11:AZ331),0))</f>
        <v>0</v>
      </c>
      <c r="BA332" s="104">
        <f>AX332+SUM(AZ$11:AZ332)</f>
        <v>25894736.146868117</v>
      </c>
      <c r="BB332" s="104">
        <f>IF($C332&lt;$C$7,0,-MIN(BA332:BA$367)-SUM(BB$11:BB331))</f>
        <v>0</v>
      </c>
      <c r="BC332" s="104">
        <f t="shared" ref="BC332:BC367" si="61">AZ332+BB332</f>
        <v>0</v>
      </c>
      <c r="BD332" s="33"/>
    </row>
    <row r="333" spans="2:56" x14ac:dyDescent="0.2">
      <c r="B333" s="19"/>
      <c r="C333" s="105">
        <f t="shared" ref="C333:C367" si="62">VALUE(CONCATENATE(1,"/",IF(MONTH(C332)=12,1,MONTH(C332)+1),"/",IF(MONTH(C332)&lt;&gt;12,YEAR(C332),YEAR(C332)+1)))</f>
        <v>48611</v>
      </c>
      <c r="D333" s="97" t="str">
        <f t="shared" ref="D333:D367" si="63">IF(C333&lt;$C$7,"r","p")</f>
        <v>p</v>
      </c>
      <c r="E333" s="98">
        <v>0</v>
      </c>
      <c r="F333" s="98">
        <v>0</v>
      </c>
      <c r="G333" s="98">
        <v>0</v>
      </c>
      <c r="H333" s="98">
        <v>0</v>
      </c>
      <c r="I333" s="100">
        <f t="shared" si="59"/>
        <v>0</v>
      </c>
      <c r="J333" s="101"/>
      <c r="K333" s="98">
        <v>0</v>
      </c>
      <c r="L333" s="98">
        <v>0</v>
      </c>
      <c r="M333" s="98">
        <v>0</v>
      </c>
      <c r="N333" s="98">
        <v>0</v>
      </c>
      <c r="O333" s="98">
        <v>0</v>
      </c>
      <c r="P333" s="98">
        <v>0</v>
      </c>
      <c r="Q333" s="98">
        <v>0</v>
      </c>
      <c r="R333" s="98">
        <v>0</v>
      </c>
      <c r="S333" s="100">
        <f t="shared" ref="S333:S367" si="64">SUM(K333:R333)</f>
        <v>0</v>
      </c>
      <c r="T333" s="102"/>
      <c r="U333" s="98">
        <v>0</v>
      </c>
      <c r="V333" s="98">
        <v>0</v>
      </c>
      <c r="W333" s="98">
        <v>0</v>
      </c>
      <c r="X333" s="98">
        <v>0</v>
      </c>
      <c r="Y333" s="98">
        <v>0</v>
      </c>
      <c r="Z333" s="98">
        <v>0</v>
      </c>
      <c r="AA333" s="98">
        <v>0</v>
      </c>
      <c r="AB333" s="98">
        <v>0</v>
      </c>
      <c r="AC333" s="98">
        <v>0</v>
      </c>
      <c r="AD333" s="98">
        <v>0</v>
      </c>
      <c r="AE333" s="100">
        <f t="shared" si="57"/>
        <v>0</v>
      </c>
      <c r="AF333" s="102"/>
      <c r="AG333" s="98">
        <v>0</v>
      </c>
      <c r="AH333" s="98">
        <v>0</v>
      </c>
      <c r="AI333" s="98">
        <v>0</v>
      </c>
      <c r="AJ333" s="98">
        <v>0</v>
      </c>
      <c r="AK333" s="100">
        <f t="shared" si="60"/>
        <v>0</v>
      </c>
      <c r="AL333" s="102"/>
      <c r="AM333" s="98">
        <v>0</v>
      </c>
      <c r="AN333" s="98">
        <v>0</v>
      </c>
      <c r="AO333" s="98">
        <v>0</v>
      </c>
      <c r="AP333" s="98">
        <v>0</v>
      </c>
      <c r="AQ333" s="98">
        <v>0</v>
      </c>
      <c r="AR333" s="98">
        <v>0</v>
      </c>
      <c r="AS333" s="98">
        <v>0</v>
      </c>
      <c r="AT333" s="98">
        <v>0</v>
      </c>
      <c r="AU333" s="100">
        <f t="shared" si="58"/>
        <v>0</v>
      </c>
      <c r="AV333" s="102"/>
      <c r="AW333" s="104">
        <f t="shared" ref="AW333:AW367" si="65">SUM(I333,-S333,-AE333,AK333,AU333)</f>
        <v>0</v>
      </c>
      <c r="AX333" s="104">
        <f t="shared" ref="AX333:AX367" si="66">AW333+AX332</f>
        <v>19053824.600021284</v>
      </c>
      <c r="AY333" s="102"/>
      <c r="AZ333" s="104">
        <f>IF($C333&lt;$C$7,0,MAX(-AX333-SUM(AZ$11:AZ332),0))</f>
        <v>0</v>
      </c>
      <c r="BA333" s="104">
        <f>AX333+SUM(AZ$11:AZ333)</f>
        <v>25894736.146868117</v>
      </c>
      <c r="BB333" s="104">
        <f>IF($C333&lt;$C$7,0,-MIN(BA333:BA$367)-SUM(BB$11:BB332))</f>
        <v>0</v>
      </c>
      <c r="BC333" s="104">
        <f t="shared" si="61"/>
        <v>0</v>
      </c>
      <c r="BD333" s="33"/>
    </row>
    <row r="334" spans="2:56" x14ac:dyDescent="0.2">
      <c r="B334" s="19"/>
      <c r="C334" s="105">
        <f t="shared" si="62"/>
        <v>48639</v>
      </c>
      <c r="D334" s="97" t="str">
        <f t="shared" si="63"/>
        <v>p</v>
      </c>
      <c r="E334" s="98">
        <v>0</v>
      </c>
      <c r="F334" s="98">
        <v>0</v>
      </c>
      <c r="G334" s="98">
        <v>0</v>
      </c>
      <c r="H334" s="98">
        <v>0</v>
      </c>
      <c r="I334" s="100">
        <f t="shared" si="59"/>
        <v>0</v>
      </c>
      <c r="J334" s="101"/>
      <c r="K334" s="98">
        <v>0</v>
      </c>
      <c r="L334" s="98">
        <v>0</v>
      </c>
      <c r="M334" s="98">
        <v>0</v>
      </c>
      <c r="N334" s="98">
        <v>0</v>
      </c>
      <c r="O334" s="98">
        <v>0</v>
      </c>
      <c r="P334" s="98">
        <v>0</v>
      </c>
      <c r="Q334" s="98">
        <v>0</v>
      </c>
      <c r="R334" s="98">
        <v>0</v>
      </c>
      <c r="S334" s="100">
        <f t="shared" si="64"/>
        <v>0</v>
      </c>
      <c r="T334" s="102"/>
      <c r="U334" s="98">
        <v>0</v>
      </c>
      <c r="V334" s="98">
        <v>0</v>
      </c>
      <c r="W334" s="98">
        <v>0</v>
      </c>
      <c r="X334" s="98">
        <v>0</v>
      </c>
      <c r="Y334" s="98">
        <v>0</v>
      </c>
      <c r="Z334" s="98">
        <v>0</v>
      </c>
      <c r="AA334" s="98">
        <v>0</v>
      </c>
      <c r="AB334" s="98">
        <v>0</v>
      </c>
      <c r="AC334" s="98">
        <v>0</v>
      </c>
      <c r="AD334" s="98">
        <v>0</v>
      </c>
      <c r="AE334" s="100">
        <f t="shared" si="57"/>
        <v>0</v>
      </c>
      <c r="AF334" s="102"/>
      <c r="AG334" s="98">
        <v>0</v>
      </c>
      <c r="AH334" s="98">
        <v>0</v>
      </c>
      <c r="AI334" s="98">
        <v>0</v>
      </c>
      <c r="AJ334" s="98">
        <v>0</v>
      </c>
      <c r="AK334" s="100">
        <f t="shared" si="60"/>
        <v>0</v>
      </c>
      <c r="AL334" s="102"/>
      <c r="AM334" s="98">
        <v>0</v>
      </c>
      <c r="AN334" s="98">
        <v>0</v>
      </c>
      <c r="AO334" s="98">
        <v>0</v>
      </c>
      <c r="AP334" s="98">
        <v>0</v>
      </c>
      <c r="AQ334" s="98">
        <v>0</v>
      </c>
      <c r="AR334" s="98">
        <v>0</v>
      </c>
      <c r="AS334" s="98">
        <v>0</v>
      </c>
      <c r="AT334" s="98">
        <v>0</v>
      </c>
      <c r="AU334" s="100">
        <f t="shared" si="58"/>
        <v>0</v>
      </c>
      <c r="AV334" s="102"/>
      <c r="AW334" s="104">
        <f t="shared" si="65"/>
        <v>0</v>
      </c>
      <c r="AX334" s="104">
        <f t="shared" si="66"/>
        <v>19053824.600021284</v>
      </c>
      <c r="AY334" s="102"/>
      <c r="AZ334" s="104">
        <f>IF($C334&lt;$C$7,0,MAX(-AX334-SUM(AZ$11:AZ333),0))</f>
        <v>0</v>
      </c>
      <c r="BA334" s="104">
        <f>AX334+SUM(AZ$11:AZ334)</f>
        <v>25894736.146868117</v>
      </c>
      <c r="BB334" s="104">
        <f>IF($C334&lt;$C$7,0,-MIN(BA334:BA$367)-SUM(BB$11:BB333))</f>
        <v>0</v>
      </c>
      <c r="BC334" s="104">
        <f t="shared" si="61"/>
        <v>0</v>
      </c>
      <c r="BD334" s="33"/>
    </row>
    <row r="335" spans="2:56" x14ac:dyDescent="0.2">
      <c r="B335" s="19"/>
      <c r="C335" s="105">
        <f t="shared" si="62"/>
        <v>48670</v>
      </c>
      <c r="D335" s="97" t="str">
        <f t="shared" si="63"/>
        <v>p</v>
      </c>
      <c r="E335" s="98">
        <v>0</v>
      </c>
      <c r="F335" s="98">
        <v>0</v>
      </c>
      <c r="G335" s="98">
        <v>0</v>
      </c>
      <c r="H335" s="98">
        <v>0</v>
      </c>
      <c r="I335" s="100">
        <f t="shared" si="59"/>
        <v>0</v>
      </c>
      <c r="J335" s="101"/>
      <c r="K335" s="98">
        <v>0</v>
      </c>
      <c r="L335" s="98">
        <v>0</v>
      </c>
      <c r="M335" s="98">
        <v>0</v>
      </c>
      <c r="N335" s="98">
        <v>0</v>
      </c>
      <c r="O335" s="98">
        <v>0</v>
      </c>
      <c r="P335" s="98">
        <v>0</v>
      </c>
      <c r="Q335" s="98">
        <v>0</v>
      </c>
      <c r="R335" s="98">
        <v>0</v>
      </c>
      <c r="S335" s="100">
        <f t="shared" si="64"/>
        <v>0</v>
      </c>
      <c r="T335" s="102"/>
      <c r="U335" s="98">
        <v>0</v>
      </c>
      <c r="V335" s="98">
        <v>0</v>
      </c>
      <c r="W335" s="98">
        <v>0</v>
      </c>
      <c r="X335" s="98">
        <v>0</v>
      </c>
      <c r="Y335" s="98">
        <v>0</v>
      </c>
      <c r="Z335" s="98">
        <v>0</v>
      </c>
      <c r="AA335" s="98">
        <v>0</v>
      </c>
      <c r="AB335" s="98">
        <v>0</v>
      </c>
      <c r="AC335" s="98">
        <v>0</v>
      </c>
      <c r="AD335" s="98">
        <v>0</v>
      </c>
      <c r="AE335" s="100">
        <f t="shared" si="57"/>
        <v>0</v>
      </c>
      <c r="AF335" s="102"/>
      <c r="AG335" s="98">
        <v>0</v>
      </c>
      <c r="AH335" s="98">
        <v>0</v>
      </c>
      <c r="AI335" s="98">
        <v>0</v>
      </c>
      <c r="AJ335" s="98">
        <v>0</v>
      </c>
      <c r="AK335" s="100">
        <f t="shared" si="60"/>
        <v>0</v>
      </c>
      <c r="AL335" s="102"/>
      <c r="AM335" s="98">
        <v>0</v>
      </c>
      <c r="AN335" s="98">
        <v>0</v>
      </c>
      <c r="AO335" s="98">
        <v>0</v>
      </c>
      <c r="AP335" s="98">
        <v>0</v>
      </c>
      <c r="AQ335" s="98">
        <v>0</v>
      </c>
      <c r="AR335" s="98">
        <v>0</v>
      </c>
      <c r="AS335" s="98">
        <v>0</v>
      </c>
      <c r="AT335" s="98">
        <v>0</v>
      </c>
      <c r="AU335" s="100">
        <f t="shared" si="58"/>
        <v>0</v>
      </c>
      <c r="AV335" s="102"/>
      <c r="AW335" s="104">
        <f t="shared" si="65"/>
        <v>0</v>
      </c>
      <c r="AX335" s="104">
        <f t="shared" si="66"/>
        <v>19053824.600021284</v>
      </c>
      <c r="AY335" s="102"/>
      <c r="AZ335" s="104">
        <f>IF($C335&lt;$C$7,0,MAX(-AX335-SUM(AZ$11:AZ334),0))</f>
        <v>0</v>
      </c>
      <c r="BA335" s="104">
        <f>AX335+SUM(AZ$11:AZ335)</f>
        <v>25894736.146868117</v>
      </c>
      <c r="BB335" s="104">
        <f>IF($C335&lt;$C$7,0,-MIN(BA335:BA$367)-SUM(BB$11:BB334))</f>
        <v>0</v>
      </c>
      <c r="BC335" s="104">
        <f t="shared" si="61"/>
        <v>0</v>
      </c>
      <c r="BD335" s="33"/>
    </row>
    <row r="336" spans="2:56" x14ac:dyDescent="0.2">
      <c r="B336" s="19"/>
      <c r="C336" s="105">
        <f t="shared" si="62"/>
        <v>48700</v>
      </c>
      <c r="D336" s="97" t="str">
        <f t="shared" si="63"/>
        <v>p</v>
      </c>
      <c r="E336" s="98">
        <v>0</v>
      </c>
      <c r="F336" s="98">
        <v>0</v>
      </c>
      <c r="G336" s="98">
        <v>0</v>
      </c>
      <c r="H336" s="98">
        <v>0</v>
      </c>
      <c r="I336" s="100">
        <f t="shared" si="59"/>
        <v>0</v>
      </c>
      <c r="J336" s="101"/>
      <c r="K336" s="98">
        <v>0</v>
      </c>
      <c r="L336" s="98">
        <v>0</v>
      </c>
      <c r="M336" s="98">
        <v>0</v>
      </c>
      <c r="N336" s="98">
        <v>0</v>
      </c>
      <c r="O336" s="98">
        <v>0</v>
      </c>
      <c r="P336" s="98">
        <v>0</v>
      </c>
      <c r="Q336" s="98">
        <v>0</v>
      </c>
      <c r="R336" s="98">
        <v>0</v>
      </c>
      <c r="S336" s="100">
        <f t="shared" si="64"/>
        <v>0</v>
      </c>
      <c r="T336" s="102"/>
      <c r="U336" s="98">
        <v>0</v>
      </c>
      <c r="V336" s="98">
        <v>0</v>
      </c>
      <c r="W336" s="98">
        <v>0</v>
      </c>
      <c r="X336" s="98">
        <v>0</v>
      </c>
      <c r="Y336" s="98">
        <v>0</v>
      </c>
      <c r="Z336" s="98">
        <v>0</v>
      </c>
      <c r="AA336" s="98">
        <v>0</v>
      </c>
      <c r="AB336" s="98">
        <v>0</v>
      </c>
      <c r="AC336" s="98">
        <v>0</v>
      </c>
      <c r="AD336" s="98">
        <v>0</v>
      </c>
      <c r="AE336" s="100">
        <f t="shared" si="57"/>
        <v>0</v>
      </c>
      <c r="AF336" s="102"/>
      <c r="AG336" s="98">
        <v>0</v>
      </c>
      <c r="AH336" s="98">
        <v>0</v>
      </c>
      <c r="AI336" s="98">
        <v>0</v>
      </c>
      <c r="AJ336" s="98">
        <v>0</v>
      </c>
      <c r="AK336" s="100">
        <f t="shared" si="60"/>
        <v>0</v>
      </c>
      <c r="AL336" s="102"/>
      <c r="AM336" s="98">
        <v>0</v>
      </c>
      <c r="AN336" s="98">
        <v>0</v>
      </c>
      <c r="AO336" s="98">
        <v>0</v>
      </c>
      <c r="AP336" s="98">
        <v>0</v>
      </c>
      <c r="AQ336" s="98">
        <v>0</v>
      </c>
      <c r="AR336" s="98">
        <v>0</v>
      </c>
      <c r="AS336" s="98">
        <v>0</v>
      </c>
      <c r="AT336" s="98">
        <v>0</v>
      </c>
      <c r="AU336" s="100">
        <f t="shared" si="58"/>
        <v>0</v>
      </c>
      <c r="AV336" s="102"/>
      <c r="AW336" s="104">
        <f t="shared" si="65"/>
        <v>0</v>
      </c>
      <c r="AX336" s="104">
        <f t="shared" si="66"/>
        <v>19053824.600021284</v>
      </c>
      <c r="AY336" s="102"/>
      <c r="AZ336" s="104">
        <f>IF($C336&lt;$C$7,0,MAX(-AX336-SUM(AZ$11:AZ335),0))</f>
        <v>0</v>
      </c>
      <c r="BA336" s="104">
        <f>AX336+SUM(AZ$11:AZ336)</f>
        <v>25894736.146868117</v>
      </c>
      <c r="BB336" s="104">
        <f>IF($C336&lt;$C$7,0,-MIN(BA336:BA$367)-SUM(BB$11:BB335))</f>
        <v>0</v>
      </c>
      <c r="BC336" s="104">
        <f t="shared" si="61"/>
        <v>0</v>
      </c>
      <c r="BD336" s="33"/>
    </row>
    <row r="337" spans="2:56" x14ac:dyDescent="0.2">
      <c r="B337" s="19"/>
      <c r="C337" s="105">
        <f t="shared" si="62"/>
        <v>48731</v>
      </c>
      <c r="D337" s="97" t="str">
        <f t="shared" si="63"/>
        <v>p</v>
      </c>
      <c r="E337" s="98">
        <v>0</v>
      </c>
      <c r="F337" s="98">
        <v>0</v>
      </c>
      <c r="G337" s="98">
        <v>0</v>
      </c>
      <c r="H337" s="98">
        <v>0</v>
      </c>
      <c r="I337" s="100">
        <f t="shared" si="59"/>
        <v>0</v>
      </c>
      <c r="J337" s="101"/>
      <c r="K337" s="98">
        <v>0</v>
      </c>
      <c r="L337" s="98">
        <v>0</v>
      </c>
      <c r="M337" s="98">
        <v>0</v>
      </c>
      <c r="N337" s="98">
        <v>0</v>
      </c>
      <c r="O337" s="98">
        <v>0</v>
      </c>
      <c r="P337" s="98">
        <v>0</v>
      </c>
      <c r="Q337" s="98">
        <v>0</v>
      </c>
      <c r="R337" s="98">
        <v>0</v>
      </c>
      <c r="S337" s="100">
        <f t="shared" si="64"/>
        <v>0</v>
      </c>
      <c r="T337" s="102"/>
      <c r="U337" s="98">
        <v>0</v>
      </c>
      <c r="V337" s="98">
        <v>0</v>
      </c>
      <c r="W337" s="98">
        <v>0</v>
      </c>
      <c r="X337" s="98">
        <v>0</v>
      </c>
      <c r="Y337" s="98">
        <v>0</v>
      </c>
      <c r="Z337" s="98">
        <v>0</v>
      </c>
      <c r="AA337" s="98">
        <v>0</v>
      </c>
      <c r="AB337" s="98">
        <v>0</v>
      </c>
      <c r="AC337" s="98">
        <v>0</v>
      </c>
      <c r="AD337" s="98">
        <v>0</v>
      </c>
      <c r="AE337" s="100">
        <f t="shared" si="57"/>
        <v>0</v>
      </c>
      <c r="AF337" s="102"/>
      <c r="AG337" s="98">
        <v>0</v>
      </c>
      <c r="AH337" s="98">
        <v>0</v>
      </c>
      <c r="AI337" s="98">
        <v>0</v>
      </c>
      <c r="AJ337" s="98">
        <v>0</v>
      </c>
      <c r="AK337" s="100">
        <f t="shared" si="60"/>
        <v>0</v>
      </c>
      <c r="AL337" s="102"/>
      <c r="AM337" s="98">
        <v>0</v>
      </c>
      <c r="AN337" s="98">
        <v>0</v>
      </c>
      <c r="AO337" s="98">
        <v>0</v>
      </c>
      <c r="AP337" s="98">
        <v>0</v>
      </c>
      <c r="AQ337" s="98">
        <v>0</v>
      </c>
      <c r="AR337" s="98">
        <v>0</v>
      </c>
      <c r="AS337" s="98">
        <v>0</v>
      </c>
      <c r="AT337" s="98">
        <v>0</v>
      </c>
      <c r="AU337" s="100">
        <f t="shared" si="58"/>
        <v>0</v>
      </c>
      <c r="AV337" s="102"/>
      <c r="AW337" s="104">
        <f t="shared" si="65"/>
        <v>0</v>
      </c>
      <c r="AX337" s="104">
        <f t="shared" si="66"/>
        <v>19053824.600021284</v>
      </c>
      <c r="AY337" s="102"/>
      <c r="AZ337" s="104">
        <f>IF($C337&lt;$C$7,0,MAX(-AX337-SUM(AZ$11:AZ336),0))</f>
        <v>0</v>
      </c>
      <c r="BA337" s="104">
        <f>AX337+SUM(AZ$11:AZ337)</f>
        <v>25894736.146868117</v>
      </c>
      <c r="BB337" s="104">
        <f>IF($C337&lt;$C$7,0,-MIN(BA337:BA$367)-SUM(BB$11:BB336))</f>
        <v>0</v>
      </c>
      <c r="BC337" s="104">
        <f t="shared" si="61"/>
        <v>0</v>
      </c>
      <c r="BD337" s="33"/>
    </row>
    <row r="338" spans="2:56" x14ac:dyDescent="0.2">
      <c r="B338" s="19"/>
      <c r="C338" s="105">
        <f t="shared" si="62"/>
        <v>48761</v>
      </c>
      <c r="D338" s="97" t="str">
        <f t="shared" si="63"/>
        <v>p</v>
      </c>
      <c r="E338" s="98">
        <v>0</v>
      </c>
      <c r="F338" s="98">
        <v>0</v>
      </c>
      <c r="G338" s="98">
        <v>0</v>
      </c>
      <c r="H338" s="98">
        <v>0</v>
      </c>
      <c r="I338" s="100">
        <f t="shared" si="59"/>
        <v>0</v>
      </c>
      <c r="J338" s="101"/>
      <c r="K338" s="98">
        <v>0</v>
      </c>
      <c r="L338" s="98">
        <v>0</v>
      </c>
      <c r="M338" s="98">
        <v>0</v>
      </c>
      <c r="N338" s="98">
        <v>0</v>
      </c>
      <c r="O338" s="98">
        <v>0</v>
      </c>
      <c r="P338" s="98">
        <v>0</v>
      </c>
      <c r="Q338" s="98">
        <v>0</v>
      </c>
      <c r="R338" s="98">
        <v>0</v>
      </c>
      <c r="S338" s="100">
        <f t="shared" si="64"/>
        <v>0</v>
      </c>
      <c r="T338" s="102"/>
      <c r="U338" s="98">
        <v>0</v>
      </c>
      <c r="V338" s="98">
        <v>0</v>
      </c>
      <c r="W338" s="98">
        <v>0</v>
      </c>
      <c r="X338" s="98">
        <v>0</v>
      </c>
      <c r="Y338" s="98">
        <v>0</v>
      </c>
      <c r="Z338" s="98">
        <v>0</v>
      </c>
      <c r="AA338" s="98">
        <v>0</v>
      </c>
      <c r="AB338" s="98">
        <v>0</v>
      </c>
      <c r="AC338" s="98">
        <v>0</v>
      </c>
      <c r="AD338" s="98">
        <v>0</v>
      </c>
      <c r="AE338" s="100">
        <f t="shared" si="57"/>
        <v>0</v>
      </c>
      <c r="AF338" s="102"/>
      <c r="AG338" s="98">
        <v>0</v>
      </c>
      <c r="AH338" s="98">
        <v>0</v>
      </c>
      <c r="AI338" s="98">
        <v>0</v>
      </c>
      <c r="AJ338" s="98">
        <v>0</v>
      </c>
      <c r="AK338" s="100">
        <f t="shared" si="60"/>
        <v>0</v>
      </c>
      <c r="AL338" s="102"/>
      <c r="AM338" s="98">
        <v>0</v>
      </c>
      <c r="AN338" s="98">
        <v>0</v>
      </c>
      <c r="AO338" s="98">
        <v>0</v>
      </c>
      <c r="AP338" s="98">
        <v>0</v>
      </c>
      <c r="AQ338" s="98">
        <v>0</v>
      </c>
      <c r="AR338" s="98">
        <v>0</v>
      </c>
      <c r="AS338" s="98">
        <v>0</v>
      </c>
      <c r="AT338" s="98">
        <v>0</v>
      </c>
      <c r="AU338" s="100">
        <f t="shared" si="58"/>
        <v>0</v>
      </c>
      <c r="AV338" s="102"/>
      <c r="AW338" s="104">
        <f t="shared" si="65"/>
        <v>0</v>
      </c>
      <c r="AX338" s="104">
        <f t="shared" si="66"/>
        <v>19053824.600021284</v>
      </c>
      <c r="AY338" s="102"/>
      <c r="AZ338" s="104">
        <f>IF($C338&lt;$C$7,0,MAX(-AX338-SUM(AZ$11:AZ337),0))</f>
        <v>0</v>
      </c>
      <c r="BA338" s="104">
        <f>AX338+SUM(AZ$11:AZ338)</f>
        <v>25894736.146868117</v>
      </c>
      <c r="BB338" s="104">
        <f>IF($C338&lt;$C$7,0,-MIN(BA338:BA$367)-SUM(BB$11:BB337))</f>
        <v>0</v>
      </c>
      <c r="BC338" s="104">
        <f t="shared" si="61"/>
        <v>0</v>
      </c>
      <c r="BD338" s="33"/>
    </row>
    <row r="339" spans="2:56" x14ac:dyDescent="0.2">
      <c r="B339" s="19"/>
      <c r="C339" s="105">
        <f t="shared" si="62"/>
        <v>48792</v>
      </c>
      <c r="D339" s="97" t="str">
        <f t="shared" si="63"/>
        <v>p</v>
      </c>
      <c r="E339" s="98">
        <v>0</v>
      </c>
      <c r="F339" s="98">
        <v>0</v>
      </c>
      <c r="G339" s="98">
        <v>0</v>
      </c>
      <c r="H339" s="98">
        <v>0</v>
      </c>
      <c r="I339" s="100">
        <f t="shared" si="59"/>
        <v>0</v>
      </c>
      <c r="J339" s="101"/>
      <c r="K339" s="98">
        <v>0</v>
      </c>
      <c r="L339" s="98">
        <v>0</v>
      </c>
      <c r="M339" s="98">
        <v>0</v>
      </c>
      <c r="N339" s="98">
        <v>0</v>
      </c>
      <c r="O339" s="98">
        <v>0</v>
      </c>
      <c r="P339" s="98">
        <v>0</v>
      </c>
      <c r="Q339" s="98">
        <v>0</v>
      </c>
      <c r="R339" s="98">
        <v>0</v>
      </c>
      <c r="S339" s="100">
        <f t="shared" si="64"/>
        <v>0</v>
      </c>
      <c r="T339" s="102"/>
      <c r="U339" s="98">
        <v>0</v>
      </c>
      <c r="V339" s="98">
        <v>0</v>
      </c>
      <c r="W339" s="98">
        <v>0</v>
      </c>
      <c r="X339" s="98">
        <v>0</v>
      </c>
      <c r="Y339" s="98">
        <v>0</v>
      </c>
      <c r="Z339" s="98">
        <v>0</v>
      </c>
      <c r="AA339" s="98">
        <v>0</v>
      </c>
      <c r="AB339" s="98">
        <v>0</v>
      </c>
      <c r="AC339" s="98">
        <v>0</v>
      </c>
      <c r="AD339" s="98">
        <v>0</v>
      </c>
      <c r="AE339" s="100">
        <f t="shared" si="57"/>
        <v>0</v>
      </c>
      <c r="AF339" s="102"/>
      <c r="AG339" s="98">
        <v>0</v>
      </c>
      <c r="AH339" s="98">
        <v>0</v>
      </c>
      <c r="AI339" s="98">
        <v>0</v>
      </c>
      <c r="AJ339" s="98">
        <v>0</v>
      </c>
      <c r="AK339" s="100">
        <f t="shared" si="60"/>
        <v>0</v>
      </c>
      <c r="AL339" s="102"/>
      <c r="AM339" s="98">
        <v>0</v>
      </c>
      <c r="AN339" s="98">
        <v>0</v>
      </c>
      <c r="AO339" s="98">
        <v>0</v>
      </c>
      <c r="AP339" s="98">
        <v>0</v>
      </c>
      <c r="AQ339" s="98">
        <v>0</v>
      </c>
      <c r="AR339" s="98">
        <v>0</v>
      </c>
      <c r="AS339" s="98">
        <v>0</v>
      </c>
      <c r="AT339" s="98">
        <v>0</v>
      </c>
      <c r="AU339" s="100">
        <f t="shared" si="58"/>
        <v>0</v>
      </c>
      <c r="AV339" s="102"/>
      <c r="AW339" s="104">
        <f t="shared" si="65"/>
        <v>0</v>
      </c>
      <c r="AX339" s="104">
        <f t="shared" si="66"/>
        <v>19053824.600021284</v>
      </c>
      <c r="AY339" s="102"/>
      <c r="AZ339" s="104">
        <f>IF($C339&lt;$C$7,0,MAX(-AX339-SUM(AZ$11:AZ338),0))</f>
        <v>0</v>
      </c>
      <c r="BA339" s="104">
        <f>AX339+SUM(AZ$11:AZ339)</f>
        <v>25894736.146868117</v>
      </c>
      <c r="BB339" s="104">
        <f>IF($C339&lt;$C$7,0,-MIN(BA339:BA$367)-SUM(BB$11:BB338))</f>
        <v>0</v>
      </c>
      <c r="BC339" s="104">
        <f t="shared" si="61"/>
        <v>0</v>
      </c>
      <c r="BD339" s="33"/>
    </row>
    <row r="340" spans="2:56" x14ac:dyDescent="0.2">
      <c r="B340" s="19"/>
      <c r="C340" s="105">
        <f t="shared" si="62"/>
        <v>48823</v>
      </c>
      <c r="D340" s="97" t="str">
        <f t="shared" si="63"/>
        <v>p</v>
      </c>
      <c r="E340" s="98">
        <v>0</v>
      </c>
      <c r="F340" s="98">
        <v>0</v>
      </c>
      <c r="G340" s="98">
        <v>0</v>
      </c>
      <c r="H340" s="98">
        <v>0</v>
      </c>
      <c r="I340" s="100">
        <f t="shared" si="59"/>
        <v>0</v>
      </c>
      <c r="J340" s="101"/>
      <c r="K340" s="98">
        <v>0</v>
      </c>
      <c r="L340" s="98">
        <v>0</v>
      </c>
      <c r="M340" s="98">
        <v>0</v>
      </c>
      <c r="N340" s="98">
        <v>0</v>
      </c>
      <c r="O340" s="98">
        <v>0</v>
      </c>
      <c r="P340" s="98">
        <v>0</v>
      </c>
      <c r="Q340" s="98">
        <v>0</v>
      </c>
      <c r="R340" s="98">
        <v>0</v>
      </c>
      <c r="S340" s="100">
        <f t="shared" si="64"/>
        <v>0</v>
      </c>
      <c r="T340" s="102"/>
      <c r="U340" s="98">
        <v>0</v>
      </c>
      <c r="V340" s="98">
        <v>0</v>
      </c>
      <c r="W340" s="98">
        <v>0</v>
      </c>
      <c r="X340" s="98">
        <v>0</v>
      </c>
      <c r="Y340" s="98">
        <v>0</v>
      </c>
      <c r="Z340" s="98">
        <v>0</v>
      </c>
      <c r="AA340" s="98">
        <v>0</v>
      </c>
      <c r="AB340" s="98">
        <v>0</v>
      </c>
      <c r="AC340" s="98">
        <v>0</v>
      </c>
      <c r="AD340" s="98">
        <v>0</v>
      </c>
      <c r="AE340" s="100">
        <f t="shared" si="57"/>
        <v>0</v>
      </c>
      <c r="AF340" s="102"/>
      <c r="AG340" s="98">
        <v>0</v>
      </c>
      <c r="AH340" s="98">
        <v>0</v>
      </c>
      <c r="AI340" s="98">
        <v>0</v>
      </c>
      <c r="AJ340" s="98">
        <v>0</v>
      </c>
      <c r="AK340" s="100">
        <f t="shared" si="60"/>
        <v>0</v>
      </c>
      <c r="AL340" s="102"/>
      <c r="AM340" s="98">
        <v>0</v>
      </c>
      <c r="AN340" s="98">
        <v>0</v>
      </c>
      <c r="AO340" s="98">
        <v>0</v>
      </c>
      <c r="AP340" s="98">
        <v>0</v>
      </c>
      <c r="AQ340" s="98">
        <v>0</v>
      </c>
      <c r="AR340" s="98">
        <v>0</v>
      </c>
      <c r="AS340" s="98">
        <v>0</v>
      </c>
      <c r="AT340" s="98">
        <v>0</v>
      </c>
      <c r="AU340" s="100">
        <f t="shared" si="58"/>
        <v>0</v>
      </c>
      <c r="AV340" s="102"/>
      <c r="AW340" s="104">
        <f t="shared" si="65"/>
        <v>0</v>
      </c>
      <c r="AX340" s="104">
        <f t="shared" si="66"/>
        <v>19053824.600021284</v>
      </c>
      <c r="AY340" s="102"/>
      <c r="AZ340" s="104">
        <f>IF($C340&lt;$C$7,0,MAX(-AX340-SUM(AZ$11:AZ339),0))</f>
        <v>0</v>
      </c>
      <c r="BA340" s="104">
        <f>AX340+SUM(AZ$11:AZ340)</f>
        <v>25894736.146868117</v>
      </c>
      <c r="BB340" s="104">
        <f>IF($C340&lt;$C$7,0,-MIN(BA340:BA$367)-SUM(BB$11:BB339))</f>
        <v>0</v>
      </c>
      <c r="BC340" s="104">
        <f t="shared" si="61"/>
        <v>0</v>
      </c>
      <c r="BD340" s="33"/>
    </row>
    <row r="341" spans="2:56" x14ac:dyDescent="0.2">
      <c r="B341" s="19"/>
      <c r="C341" s="105">
        <f t="shared" si="62"/>
        <v>48853</v>
      </c>
      <c r="D341" s="97" t="str">
        <f t="shared" si="63"/>
        <v>p</v>
      </c>
      <c r="E341" s="98">
        <v>0</v>
      </c>
      <c r="F341" s="98">
        <v>0</v>
      </c>
      <c r="G341" s="98">
        <v>0</v>
      </c>
      <c r="H341" s="98">
        <v>0</v>
      </c>
      <c r="I341" s="100">
        <f t="shared" si="59"/>
        <v>0</v>
      </c>
      <c r="J341" s="101"/>
      <c r="K341" s="98">
        <v>0</v>
      </c>
      <c r="L341" s="98">
        <v>0</v>
      </c>
      <c r="M341" s="98">
        <v>0</v>
      </c>
      <c r="N341" s="98">
        <v>0</v>
      </c>
      <c r="O341" s="98">
        <v>0</v>
      </c>
      <c r="P341" s="98">
        <v>0</v>
      </c>
      <c r="Q341" s="98">
        <v>0</v>
      </c>
      <c r="R341" s="98">
        <v>0</v>
      </c>
      <c r="S341" s="100">
        <f t="shared" si="64"/>
        <v>0</v>
      </c>
      <c r="T341" s="102"/>
      <c r="U341" s="98">
        <v>0</v>
      </c>
      <c r="V341" s="98">
        <v>0</v>
      </c>
      <c r="W341" s="98">
        <v>0</v>
      </c>
      <c r="X341" s="98">
        <v>0</v>
      </c>
      <c r="Y341" s="98">
        <v>0</v>
      </c>
      <c r="Z341" s="98">
        <v>0</v>
      </c>
      <c r="AA341" s="98">
        <v>0</v>
      </c>
      <c r="AB341" s="98">
        <v>0</v>
      </c>
      <c r="AC341" s="98">
        <v>0</v>
      </c>
      <c r="AD341" s="98">
        <v>0</v>
      </c>
      <c r="AE341" s="100">
        <f t="shared" si="57"/>
        <v>0</v>
      </c>
      <c r="AF341" s="102"/>
      <c r="AG341" s="98">
        <v>0</v>
      </c>
      <c r="AH341" s="98">
        <v>0</v>
      </c>
      <c r="AI341" s="98">
        <v>0</v>
      </c>
      <c r="AJ341" s="98">
        <v>0</v>
      </c>
      <c r="AK341" s="100">
        <f t="shared" si="60"/>
        <v>0</v>
      </c>
      <c r="AL341" s="102"/>
      <c r="AM341" s="98">
        <v>0</v>
      </c>
      <c r="AN341" s="98">
        <v>0</v>
      </c>
      <c r="AO341" s="98">
        <v>0</v>
      </c>
      <c r="AP341" s="98">
        <v>0</v>
      </c>
      <c r="AQ341" s="98">
        <v>0</v>
      </c>
      <c r="AR341" s="98">
        <v>0</v>
      </c>
      <c r="AS341" s="98">
        <v>0</v>
      </c>
      <c r="AT341" s="98">
        <v>0</v>
      </c>
      <c r="AU341" s="100">
        <f t="shared" si="58"/>
        <v>0</v>
      </c>
      <c r="AV341" s="102"/>
      <c r="AW341" s="104">
        <f t="shared" si="65"/>
        <v>0</v>
      </c>
      <c r="AX341" s="104">
        <f t="shared" si="66"/>
        <v>19053824.600021284</v>
      </c>
      <c r="AY341" s="102"/>
      <c r="AZ341" s="104">
        <f>IF($C341&lt;$C$7,0,MAX(-AX341-SUM(AZ$11:AZ340),0))</f>
        <v>0</v>
      </c>
      <c r="BA341" s="104">
        <f>AX341+SUM(AZ$11:AZ341)</f>
        <v>25894736.146868117</v>
      </c>
      <c r="BB341" s="104">
        <f>IF($C341&lt;$C$7,0,-MIN(BA341:BA$367)-SUM(BB$11:BB340))</f>
        <v>0</v>
      </c>
      <c r="BC341" s="104">
        <f t="shared" si="61"/>
        <v>0</v>
      </c>
      <c r="BD341" s="33"/>
    </row>
    <row r="342" spans="2:56" x14ac:dyDescent="0.2">
      <c r="B342" s="19"/>
      <c r="C342" s="105">
        <f t="shared" si="62"/>
        <v>48884</v>
      </c>
      <c r="D342" s="97" t="str">
        <f t="shared" si="63"/>
        <v>p</v>
      </c>
      <c r="E342" s="98">
        <v>0</v>
      </c>
      <c r="F342" s="98">
        <v>0</v>
      </c>
      <c r="G342" s="98">
        <v>0</v>
      </c>
      <c r="H342" s="98">
        <v>0</v>
      </c>
      <c r="I342" s="100">
        <f t="shared" si="59"/>
        <v>0</v>
      </c>
      <c r="J342" s="101"/>
      <c r="K342" s="98">
        <v>0</v>
      </c>
      <c r="L342" s="98">
        <v>0</v>
      </c>
      <c r="M342" s="98">
        <v>0</v>
      </c>
      <c r="N342" s="98">
        <v>0</v>
      </c>
      <c r="O342" s="98">
        <v>0</v>
      </c>
      <c r="P342" s="98">
        <v>0</v>
      </c>
      <c r="Q342" s="98">
        <v>0</v>
      </c>
      <c r="R342" s="98">
        <v>0</v>
      </c>
      <c r="S342" s="100">
        <f t="shared" si="64"/>
        <v>0</v>
      </c>
      <c r="T342" s="102"/>
      <c r="U342" s="98">
        <v>0</v>
      </c>
      <c r="V342" s="98">
        <v>0</v>
      </c>
      <c r="W342" s="98">
        <v>0</v>
      </c>
      <c r="X342" s="98">
        <v>0</v>
      </c>
      <c r="Y342" s="98">
        <v>0</v>
      </c>
      <c r="Z342" s="98">
        <v>0</v>
      </c>
      <c r="AA342" s="98">
        <v>0</v>
      </c>
      <c r="AB342" s="98">
        <v>0</v>
      </c>
      <c r="AC342" s="98">
        <v>0</v>
      </c>
      <c r="AD342" s="98">
        <v>0</v>
      </c>
      <c r="AE342" s="100">
        <f t="shared" si="57"/>
        <v>0</v>
      </c>
      <c r="AF342" s="102"/>
      <c r="AG342" s="98">
        <v>0</v>
      </c>
      <c r="AH342" s="98">
        <v>0</v>
      </c>
      <c r="AI342" s="98">
        <v>0</v>
      </c>
      <c r="AJ342" s="98">
        <v>0</v>
      </c>
      <c r="AK342" s="100">
        <f t="shared" si="60"/>
        <v>0</v>
      </c>
      <c r="AL342" s="102"/>
      <c r="AM342" s="98">
        <v>0</v>
      </c>
      <c r="AN342" s="98">
        <v>0</v>
      </c>
      <c r="AO342" s="98">
        <v>0</v>
      </c>
      <c r="AP342" s="98">
        <v>0</v>
      </c>
      <c r="AQ342" s="98">
        <v>0</v>
      </c>
      <c r="AR342" s="98">
        <v>0</v>
      </c>
      <c r="AS342" s="98">
        <v>0</v>
      </c>
      <c r="AT342" s="98">
        <v>0</v>
      </c>
      <c r="AU342" s="100">
        <f t="shared" si="58"/>
        <v>0</v>
      </c>
      <c r="AV342" s="102"/>
      <c r="AW342" s="104">
        <f t="shared" si="65"/>
        <v>0</v>
      </c>
      <c r="AX342" s="104">
        <f t="shared" si="66"/>
        <v>19053824.600021284</v>
      </c>
      <c r="AY342" s="102"/>
      <c r="AZ342" s="104">
        <f>IF($C342&lt;$C$7,0,MAX(-AX342-SUM(AZ$11:AZ341),0))</f>
        <v>0</v>
      </c>
      <c r="BA342" s="104">
        <f>AX342+SUM(AZ$11:AZ342)</f>
        <v>25894736.146868117</v>
      </c>
      <c r="BB342" s="104">
        <f>IF($C342&lt;$C$7,0,-MIN(BA342:BA$367)-SUM(BB$11:BB341))</f>
        <v>0</v>
      </c>
      <c r="BC342" s="104">
        <f t="shared" si="61"/>
        <v>0</v>
      </c>
      <c r="BD342" s="33"/>
    </row>
    <row r="343" spans="2:56" x14ac:dyDescent="0.2">
      <c r="B343" s="19"/>
      <c r="C343" s="105">
        <f t="shared" si="62"/>
        <v>48914</v>
      </c>
      <c r="D343" s="97" t="str">
        <f t="shared" si="63"/>
        <v>p</v>
      </c>
      <c r="E343" s="98">
        <v>0</v>
      </c>
      <c r="F343" s="98">
        <v>0</v>
      </c>
      <c r="G343" s="98">
        <v>0</v>
      </c>
      <c r="H343" s="98">
        <v>0</v>
      </c>
      <c r="I343" s="100">
        <f t="shared" si="59"/>
        <v>0</v>
      </c>
      <c r="J343" s="101"/>
      <c r="K343" s="98">
        <v>0</v>
      </c>
      <c r="L343" s="98">
        <v>0</v>
      </c>
      <c r="M343" s="98">
        <v>0</v>
      </c>
      <c r="N343" s="98">
        <v>0</v>
      </c>
      <c r="O343" s="98">
        <v>0</v>
      </c>
      <c r="P343" s="98">
        <v>0</v>
      </c>
      <c r="Q343" s="98">
        <v>0</v>
      </c>
      <c r="R343" s="98">
        <v>0</v>
      </c>
      <c r="S343" s="100">
        <f t="shared" si="64"/>
        <v>0</v>
      </c>
      <c r="T343" s="102"/>
      <c r="U343" s="98">
        <v>0</v>
      </c>
      <c r="V343" s="98">
        <v>0</v>
      </c>
      <c r="W343" s="98">
        <v>0</v>
      </c>
      <c r="X343" s="98">
        <v>0</v>
      </c>
      <c r="Y343" s="98">
        <v>0</v>
      </c>
      <c r="Z343" s="98">
        <v>0</v>
      </c>
      <c r="AA343" s="98">
        <v>0</v>
      </c>
      <c r="AB343" s="98">
        <v>0</v>
      </c>
      <c r="AC343" s="98">
        <v>0</v>
      </c>
      <c r="AD343" s="98">
        <v>0</v>
      </c>
      <c r="AE343" s="100">
        <f t="shared" si="57"/>
        <v>0</v>
      </c>
      <c r="AF343" s="102"/>
      <c r="AG343" s="98">
        <v>0</v>
      </c>
      <c r="AH343" s="98">
        <v>0</v>
      </c>
      <c r="AI343" s="98">
        <v>0</v>
      </c>
      <c r="AJ343" s="98">
        <v>0</v>
      </c>
      <c r="AK343" s="100">
        <f t="shared" si="60"/>
        <v>0</v>
      </c>
      <c r="AL343" s="102"/>
      <c r="AM343" s="98">
        <v>0</v>
      </c>
      <c r="AN343" s="98">
        <v>0</v>
      </c>
      <c r="AO343" s="98">
        <v>0</v>
      </c>
      <c r="AP343" s="98">
        <v>0</v>
      </c>
      <c r="AQ343" s="98">
        <v>0</v>
      </c>
      <c r="AR343" s="98">
        <v>0</v>
      </c>
      <c r="AS343" s="98">
        <v>0</v>
      </c>
      <c r="AT343" s="98">
        <v>0</v>
      </c>
      <c r="AU343" s="100">
        <f t="shared" si="58"/>
        <v>0</v>
      </c>
      <c r="AV343" s="102"/>
      <c r="AW343" s="104">
        <f t="shared" si="65"/>
        <v>0</v>
      </c>
      <c r="AX343" s="104">
        <f t="shared" si="66"/>
        <v>19053824.600021284</v>
      </c>
      <c r="AY343" s="102"/>
      <c r="AZ343" s="104">
        <f>IF($C343&lt;$C$7,0,MAX(-AX343-SUM(AZ$11:AZ342),0))</f>
        <v>0</v>
      </c>
      <c r="BA343" s="104">
        <f>AX343+SUM(AZ$11:AZ343)</f>
        <v>25894736.146868117</v>
      </c>
      <c r="BB343" s="104">
        <f>IF($C343&lt;$C$7,0,-MIN(BA343:BA$367)-SUM(BB$11:BB342))</f>
        <v>0</v>
      </c>
      <c r="BC343" s="104">
        <f t="shared" si="61"/>
        <v>0</v>
      </c>
      <c r="BD343" s="33"/>
    </row>
    <row r="344" spans="2:56" x14ac:dyDescent="0.2">
      <c r="B344" s="19"/>
      <c r="C344" s="105">
        <f t="shared" si="62"/>
        <v>48945</v>
      </c>
      <c r="D344" s="97" t="str">
        <f t="shared" si="63"/>
        <v>p</v>
      </c>
      <c r="E344" s="98">
        <v>0</v>
      </c>
      <c r="F344" s="98">
        <v>0</v>
      </c>
      <c r="G344" s="98">
        <v>0</v>
      </c>
      <c r="H344" s="98">
        <v>0</v>
      </c>
      <c r="I344" s="100">
        <f t="shared" si="59"/>
        <v>0</v>
      </c>
      <c r="J344" s="101"/>
      <c r="K344" s="98">
        <v>0</v>
      </c>
      <c r="L344" s="98">
        <v>0</v>
      </c>
      <c r="M344" s="98">
        <v>0</v>
      </c>
      <c r="N344" s="98">
        <v>0</v>
      </c>
      <c r="O344" s="98">
        <v>0</v>
      </c>
      <c r="P344" s="98">
        <v>0</v>
      </c>
      <c r="Q344" s="98">
        <v>0</v>
      </c>
      <c r="R344" s="98">
        <v>0</v>
      </c>
      <c r="S344" s="100">
        <f t="shared" si="64"/>
        <v>0</v>
      </c>
      <c r="T344" s="102"/>
      <c r="U344" s="98">
        <v>0</v>
      </c>
      <c r="V344" s="98">
        <v>0</v>
      </c>
      <c r="W344" s="98">
        <v>0</v>
      </c>
      <c r="X344" s="98">
        <v>0</v>
      </c>
      <c r="Y344" s="98">
        <v>0</v>
      </c>
      <c r="Z344" s="98">
        <v>0</v>
      </c>
      <c r="AA344" s="98">
        <v>0</v>
      </c>
      <c r="AB344" s="98">
        <v>0</v>
      </c>
      <c r="AC344" s="98">
        <v>0</v>
      </c>
      <c r="AD344" s="98">
        <v>0</v>
      </c>
      <c r="AE344" s="100">
        <f t="shared" si="57"/>
        <v>0</v>
      </c>
      <c r="AF344" s="102"/>
      <c r="AG344" s="98">
        <v>0</v>
      </c>
      <c r="AH344" s="98">
        <v>0</v>
      </c>
      <c r="AI344" s="98">
        <v>0</v>
      </c>
      <c r="AJ344" s="98">
        <v>0</v>
      </c>
      <c r="AK344" s="100">
        <f t="shared" si="60"/>
        <v>0</v>
      </c>
      <c r="AL344" s="102"/>
      <c r="AM344" s="98">
        <v>0</v>
      </c>
      <c r="AN344" s="98">
        <v>0</v>
      </c>
      <c r="AO344" s="98">
        <v>0</v>
      </c>
      <c r="AP344" s="98">
        <v>0</v>
      </c>
      <c r="AQ344" s="98">
        <v>0</v>
      </c>
      <c r="AR344" s="98">
        <v>0</v>
      </c>
      <c r="AS344" s="98">
        <v>0</v>
      </c>
      <c r="AT344" s="98">
        <v>0</v>
      </c>
      <c r="AU344" s="100">
        <f t="shared" si="58"/>
        <v>0</v>
      </c>
      <c r="AV344" s="102"/>
      <c r="AW344" s="104">
        <f t="shared" si="65"/>
        <v>0</v>
      </c>
      <c r="AX344" s="104">
        <f t="shared" si="66"/>
        <v>19053824.600021284</v>
      </c>
      <c r="AY344" s="102"/>
      <c r="AZ344" s="104">
        <f>IF($C344&lt;$C$7,0,MAX(-AX344-SUM(AZ$11:AZ343),0))</f>
        <v>0</v>
      </c>
      <c r="BA344" s="104">
        <f>AX344+SUM(AZ$11:AZ344)</f>
        <v>25894736.146868117</v>
      </c>
      <c r="BB344" s="104">
        <f>IF($C344&lt;$C$7,0,-MIN(BA344:BA$367)-SUM(BB$11:BB343))</f>
        <v>0</v>
      </c>
      <c r="BC344" s="104">
        <f t="shared" si="61"/>
        <v>0</v>
      </c>
      <c r="BD344" s="33"/>
    </row>
    <row r="345" spans="2:56" x14ac:dyDescent="0.2">
      <c r="B345" s="19"/>
      <c r="C345" s="105">
        <f t="shared" si="62"/>
        <v>48976</v>
      </c>
      <c r="D345" s="97" t="str">
        <f t="shared" si="63"/>
        <v>p</v>
      </c>
      <c r="E345" s="98">
        <v>0</v>
      </c>
      <c r="F345" s="98">
        <v>0</v>
      </c>
      <c r="G345" s="98">
        <v>0</v>
      </c>
      <c r="H345" s="98">
        <v>0</v>
      </c>
      <c r="I345" s="100">
        <f t="shared" si="59"/>
        <v>0</v>
      </c>
      <c r="J345" s="101"/>
      <c r="K345" s="98">
        <v>0</v>
      </c>
      <c r="L345" s="98">
        <v>0</v>
      </c>
      <c r="M345" s="98">
        <v>0</v>
      </c>
      <c r="N345" s="98">
        <v>0</v>
      </c>
      <c r="O345" s="98">
        <v>0</v>
      </c>
      <c r="P345" s="98">
        <v>0</v>
      </c>
      <c r="Q345" s="98">
        <v>0</v>
      </c>
      <c r="R345" s="98">
        <v>0</v>
      </c>
      <c r="S345" s="100">
        <f t="shared" si="64"/>
        <v>0</v>
      </c>
      <c r="T345" s="102"/>
      <c r="U345" s="98">
        <v>0</v>
      </c>
      <c r="V345" s="98">
        <v>0</v>
      </c>
      <c r="W345" s="98">
        <v>0</v>
      </c>
      <c r="X345" s="98">
        <v>0</v>
      </c>
      <c r="Y345" s="98">
        <v>0</v>
      </c>
      <c r="Z345" s="98">
        <v>0</v>
      </c>
      <c r="AA345" s="98">
        <v>0</v>
      </c>
      <c r="AB345" s="98">
        <v>0</v>
      </c>
      <c r="AC345" s="98">
        <v>0</v>
      </c>
      <c r="AD345" s="98">
        <v>0</v>
      </c>
      <c r="AE345" s="100">
        <f t="shared" si="57"/>
        <v>0</v>
      </c>
      <c r="AF345" s="102"/>
      <c r="AG345" s="98">
        <v>0</v>
      </c>
      <c r="AH345" s="98">
        <v>0</v>
      </c>
      <c r="AI345" s="98">
        <v>0</v>
      </c>
      <c r="AJ345" s="98">
        <v>0</v>
      </c>
      <c r="AK345" s="100">
        <f t="shared" si="60"/>
        <v>0</v>
      </c>
      <c r="AL345" s="102"/>
      <c r="AM345" s="98">
        <v>0</v>
      </c>
      <c r="AN345" s="98">
        <v>0</v>
      </c>
      <c r="AO345" s="98">
        <v>0</v>
      </c>
      <c r="AP345" s="98">
        <v>0</v>
      </c>
      <c r="AQ345" s="98">
        <v>0</v>
      </c>
      <c r="AR345" s="98">
        <v>0</v>
      </c>
      <c r="AS345" s="98">
        <v>0</v>
      </c>
      <c r="AT345" s="98">
        <v>0</v>
      </c>
      <c r="AU345" s="100">
        <f t="shared" si="58"/>
        <v>0</v>
      </c>
      <c r="AV345" s="102"/>
      <c r="AW345" s="104">
        <f t="shared" si="65"/>
        <v>0</v>
      </c>
      <c r="AX345" s="104">
        <f t="shared" si="66"/>
        <v>19053824.600021284</v>
      </c>
      <c r="AY345" s="102"/>
      <c r="AZ345" s="104">
        <f>IF($C345&lt;$C$7,0,MAX(-AX345-SUM(AZ$11:AZ344),0))</f>
        <v>0</v>
      </c>
      <c r="BA345" s="104">
        <f>AX345+SUM(AZ$11:AZ345)</f>
        <v>25894736.146868117</v>
      </c>
      <c r="BB345" s="104">
        <f>IF($C345&lt;$C$7,0,-MIN(BA345:BA$367)-SUM(BB$11:BB344))</f>
        <v>0</v>
      </c>
      <c r="BC345" s="104">
        <f t="shared" si="61"/>
        <v>0</v>
      </c>
      <c r="BD345" s="33"/>
    </row>
    <row r="346" spans="2:56" x14ac:dyDescent="0.2">
      <c r="B346" s="19"/>
      <c r="C346" s="105">
        <f t="shared" si="62"/>
        <v>49004</v>
      </c>
      <c r="D346" s="97" t="str">
        <f t="shared" si="63"/>
        <v>p</v>
      </c>
      <c r="E346" s="98">
        <v>0</v>
      </c>
      <c r="F346" s="98">
        <v>0</v>
      </c>
      <c r="G346" s="98">
        <v>0</v>
      </c>
      <c r="H346" s="98">
        <v>0</v>
      </c>
      <c r="I346" s="100">
        <f t="shared" si="59"/>
        <v>0</v>
      </c>
      <c r="J346" s="101"/>
      <c r="K346" s="98">
        <v>0</v>
      </c>
      <c r="L346" s="98">
        <v>0</v>
      </c>
      <c r="M346" s="98">
        <v>0</v>
      </c>
      <c r="N346" s="98">
        <v>0</v>
      </c>
      <c r="O346" s="98">
        <v>0</v>
      </c>
      <c r="P346" s="98">
        <v>0</v>
      </c>
      <c r="Q346" s="98">
        <v>0</v>
      </c>
      <c r="R346" s="98">
        <v>0</v>
      </c>
      <c r="S346" s="100">
        <f t="shared" si="64"/>
        <v>0</v>
      </c>
      <c r="T346" s="102"/>
      <c r="U346" s="98">
        <v>0</v>
      </c>
      <c r="V346" s="98">
        <v>0</v>
      </c>
      <c r="W346" s="98">
        <v>0</v>
      </c>
      <c r="X346" s="98">
        <v>0</v>
      </c>
      <c r="Y346" s="98">
        <v>0</v>
      </c>
      <c r="Z346" s="98">
        <v>0</v>
      </c>
      <c r="AA346" s="98">
        <v>0</v>
      </c>
      <c r="AB346" s="98">
        <v>0</v>
      </c>
      <c r="AC346" s="98">
        <v>0</v>
      </c>
      <c r="AD346" s="98">
        <v>0</v>
      </c>
      <c r="AE346" s="100">
        <f t="shared" si="57"/>
        <v>0</v>
      </c>
      <c r="AF346" s="102"/>
      <c r="AG346" s="98">
        <v>0</v>
      </c>
      <c r="AH346" s="98">
        <v>0</v>
      </c>
      <c r="AI346" s="98">
        <v>0</v>
      </c>
      <c r="AJ346" s="98">
        <v>0</v>
      </c>
      <c r="AK346" s="100">
        <f t="shared" si="60"/>
        <v>0</v>
      </c>
      <c r="AL346" s="102"/>
      <c r="AM346" s="98">
        <v>0</v>
      </c>
      <c r="AN346" s="98">
        <v>0</v>
      </c>
      <c r="AO346" s="98">
        <v>0</v>
      </c>
      <c r="AP346" s="98">
        <v>0</v>
      </c>
      <c r="AQ346" s="98">
        <v>0</v>
      </c>
      <c r="AR346" s="98">
        <v>0</v>
      </c>
      <c r="AS346" s="98">
        <v>0</v>
      </c>
      <c r="AT346" s="98">
        <v>0</v>
      </c>
      <c r="AU346" s="100">
        <f t="shared" si="58"/>
        <v>0</v>
      </c>
      <c r="AV346" s="102"/>
      <c r="AW346" s="104">
        <f t="shared" si="65"/>
        <v>0</v>
      </c>
      <c r="AX346" s="104">
        <f t="shared" si="66"/>
        <v>19053824.600021284</v>
      </c>
      <c r="AY346" s="102"/>
      <c r="AZ346" s="104">
        <f>IF($C346&lt;$C$7,0,MAX(-AX346-SUM(AZ$11:AZ345),0))</f>
        <v>0</v>
      </c>
      <c r="BA346" s="104">
        <f>AX346+SUM(AZ$11:AZ346)</f>
        <v>25894736.146868117</v>
      </c>
      <c r="BB346" s="104">
        <f>IF($C346&lt;$C$7,0,-MIN(BA346:BA$367)-SUM(BB$11:BB345))</f>
        <v>0</v>
      </c>
      <c r="BC346" s="104">
        <f t="shared" si="61"/>
        <v>0</v>
      </c>
      <c r="BD346" s="33"/>
    </row>
    <row r="347" spans="2:56" x14ac:dyDescent="0.2">
      <c r="B347" s="19"/>
      <c r="C347" s="105">
        <f t="shared" si="62"/>
        <v>49035</v>
      </c>
      <c r="D347" s="97" t="str">
        <f t="shared" si="63"/>
        <v>p</v>
      </c>
      <c r="E347" s="98">
        <v>0</v>
      </c>
      <c r="F347" s="98">
        <v>0</v>
      </c>
      <c r="G347" s="98">
        <v>0</v>
      </c>
      <c r="H347" s="98">
        <v>0</v>
      </c>
      <c r="I347" s="100">
        <f t="shared" si="59"/>
        <v>0</v>
      </c>
      <c r="J347" s="101"/>
      <c r="K347" s="98">
        <v>0</v>
      </c>
      <c r="L347" s="98">
        <v>0</v>
      </c>
      <c r="M347" s="98">
        <v>0</v>
      </c>
      <c r="N347" s="98">
        <v>0</v>
      </c>
      <c r="O347" s="98">
        <v>0</v>
      </c>
      <c r="P347" s="98">
        <v>0</v>
      </c>
      <c r="Q347" s="98">
        <v>0</v>
      </c>
      <c r="R347" s="98">
        <v>0</v>
      </c>
      <c r="S347" s="100">
        <f t="shared" si="64"/>
        <v>0</v>
      </c>
      <c r="T347" s="102"/>
      <c r="U347" s="98">
        <v>0</v>
      </c>
      <c r="V347" s="98">
        <v>0</v>
      </c>
      <c r="W347" s="98">
        <v>0</v>
      </c>
      <c r="X347" s="98">
        <v>0</v>
      </c>
      <c r="Y347" s="98">
        <v>0</v>
      </c>
      <c r="Z347" s="98">
        <v>0</v>
      </c>
      <c r="AA347" s="98">
        <v>0</v>
      </c>
      <c r="AB347" s="98">
        <v>0</v>
      </c>
      <c r="AC347" s="98">
        <v>0</v>
      </c>
      <c r="AD347" s="98">
        <v>0</v>
      </c>
      <c r="AE347" s="100">
        <f t="shared" si="57"/>
        <v>0</v>
      </c>
      <c r="AF347" s="102"/>
      <c r="AG347" s="98">
        <v>0</v>
      </c>
      <c r="AH347" s="98">
        <v>0</v>
      </c>
      <c r="AI347" s="98">
        <v>0</v>
      </c>
      <c r="AJ347" s="98">
        <v>0</v>
      </c>
      <c r="AK347" s="100">
        <f t="shared" si="60"/>
        <v>0</v>
      </c>
      <c r="AL347" s="102"/>
      <c r="AM347" s="98">
        <v>0</v>
      </c>
      <c r="AN347" s="98">
        <v>0</v>
      </c>
      <c r="AO347" s="98">
        <v>0</v>
      </c>
      <c r="AP347" s="98">
        <v>0</v>
      </c>
      <c r="AQ347" s="98">
        <v>0</v>
      </c>
      <c r="AR347" s="98">
        <v>0</v>
      </c>
      <c r="AS347" s="98">
        <v>0</v>
      </c>
      <c r="AT347" s="98">
        <v>0</v>
      </c>
      <c r="AU347" s="100">
        <f t="shared" si="58"/>
        <v>0</v>
      </c>
      <c r="AV347" s="102"/>
      <c r="AW347" s="104">
        <f t="shared" si="65"/>
        <v>0</v>
      </c>
      <c r="AX347" s="104">
        <f t="shared" si="66"/>
        <v>19053824.600021284</v>
      </c>
      <c r="AY347" s="102"/>
      <c r="AZ347" s="104">
        <f>IF($C347&lt;$C$7,0,MAX(-AX347-SUM(AZ$11:AZ346),0))</f>
        <v>0</v>
      </c>
      <c r="BA347" s="104">
        <f>AX347+SUM(AZ$11:AZ347)</f>
        <v>25894736.146868117</v>
      </c>
      <c r="BB347" s="104">
        <f>IF($C347&lt;$C$7,0,-MIN(BA347:BA$367)-SUM(BB$11:BB346))</f>
        <v>0</v>
      </c>
      <c r="BC347" s="104">
        <f t="shared" si="61"/>
        <v>0</v>
      </c>
      <c r="BD347" s="33"/>
    </row>
    <row r="348" spans="2:56" x14ac:dyDescent="0.2">
      <c r="B348" s="19"/>
      <c r="C348" s="105">
        <f t="shared" si="62"/>
        <v>49065</v>
      </c>
      <c r="D348" s="97" t="str">
        <f t="shared" si="63"/>
        <v>p</v>
      </c>
      <c r="E348" s="98">
        <v>0</v>
      </c>
      <c r="F348" s="98">
        <v>0</v>
      </c>
      <c r="G348" s="98">
        <v>0</v>
      </c>
      <c r="H348" s="98">
        <v>0</v>
      </c>
      <c r="I348" s="100">
        <f t="shared" si="59"/>
        <v>0</v>
      </c>
      <c r="J348" s="101"/>
      <c r="K348" s="98">
        <v>0</v>
      </c>
      <c r="L348" s="98">
        <v>0</v>
      </c>
      <c r="M348" s="98">
        <v>0</v>
      </c>
      <c r="N348" s="98">
        <v>0</v>
      </c>
      <c r="O348" s="98">
        <v>0</v>
      </c>
      <c r="P348" s="98">
        <v>0</v>
      </c>
      <c r="Q348" s="98">
        <v>0</v>
      </c>
      <c r="R348" s="98">
        <v>0</v>
      </c>
      <c r="S348" s="100">
        <f t="shared" si="64"/>
        <v>0</v>
      </c>
      <c r="T348" s="102"/>
      <c r="U348" s="98">
        <v>0</v>
      </c>
      <c r="V348" s="98">
        <v>0</v>
      </c>
      <c r="W348" s="98">
        <v>0</v>
      </c>
      <c r="X348" s="98">
        <v>0</v>
      </c>
      <c r="Y348" s="98">
        <v>0</v>
      </c>
      <c r="Z348" s="98">
        <v>0</v>
      </c>
      <c r="AA348" s="98">
        <v>0</v>
      </c>
      <c r="AB348" s="98">
        <v>0</v>
      </c>
      <c r="AC348" s="98">
        <v>0</v>
      </c>
      <c r="AD348" s="98">
        <v>0</v>
      </c>
      <c r="AE348" s="100">
        <f t="shared" si="57"/>
        <v>0</v>
      </c>
      <c r="AF348" s="102"/>
      <c r="AG348" s="98">
        <v>0</v>
      </c>
      <c r="AH348" s="98">
        <v>0</v>
      </c>
      <c r="AI348" s="98">
        <v>0</v>
      </c>
      <c r="AJ348" s="98">
        <v>0</v>
      </c>
      <c r="AK348" s="100">
        <f t="shared" si="60"/>
        <v>0</v>
      </c>
      <c r="AL348" s="102"/>
      <c r="AM348" s="98">
        <v>0</v>
      </c>
      <c r="AN348" s="98">
        <v>0</v>
      </c>
      <c r="AO348" s="98">
        <v>0</v>
      </c>
      <c r="AP348" s="98">
        <v>0</v>
      </c>
      <c r="AQ348" s="98">
        <v>0</v>
      </c>
      <c r="AR348" s="98">
        <v>0</v>
      </c>
      <c r="AS348" s="98">
        <v>0</v>
      </c>
      <c r="AT348" s="98">
        <v>0</v>
      </c>
      <c r="AU348" s="100">
        <f t="shared" si="58"/>
        <v>0</v>
      </c>
      <c r="AV348" s="102"/>
      <c r="AW348" s="104">
        <f t="shared" si="65"/>
        <v>0</v>
      </c>
      <c r="AX348" s="104">
        <f t="shared" si="66"/>
        <v>19053824.600021284</v>
      </c>
      <c r="AY348" s="102"/>
      <c r="AZ348" s="104">
        <f>IF($C348&lt;$C$7,0,MAX(-AX348-SUM(AZ$11:AZ347),0))</f>
        <v>0</v>
      </c>
      <c r="BA348" s="104">
        <f>AX348+SUM(AZ$11:AZ348)</f>
        <v>25894736.146868117</v>
      </c>
      <c r="BB348" s="104">
        <f>IF($C348&lt;$C$7,0,-MIN(BA348:BA$367)-SUM(BB$11:BB347))</f>
        <v>0</v>
      </c>
      <c r="BC348" s="104">
        <f t="shared" si="61"/>
        <v>0</v>
      </c>
      <c r="BD348" s="33"/>
    </row>
    <row r="349" spans="2:56" x14ac:dyDescent="0.2">
      <c r="B349" s="19"/>
      <c r="C349" s="105">
        <f t="shared" si="62"/>
        <v>49096</v>
      </c>
      <c r="D349" s="97" t="str">
        <f t="shared" si="63"/>
        <v>p</v>
      </c>
      <c r="E349" s="98">
        <v>0</v>
      </c>
      <c r="F349" s="98">
        <v>0</v>
      </c>
      <c r="G349" s="98">
        <v>0</v>
      </c>
      <c r="H349" s="98">
        <v>0</v>
      </c>
      <c r="I349" s="100">
        <f t="shared" si="59"/>
        <v>0</v>
      </c>
      <c r="J349" s="101"/>
      <c r="K349" s="98">
        <v>0</v>
      </c>
      <c r="L349" s="98">
        <v>0</v>
      </c>
      <c r="M349" s="98">
        <v>0</v>
      </c>
      <c r="N349" s="98">
        <v>0</v>
      </c>
      <c r="O349" s="98">
        <v>0</v>
      </c>
      <c r="P349" s="98">
        <v>0</v>
      </c>
      <c r="Q349" s="98">
        <v>0</v>
      </c>
      <c r="R349" s="98">
        <v>0</v>
      </c>
      <c r="S349" s="100">
        <f t="shared" si="64"/>
        <v>0</v>
      </c>
      <c r="T349" s="102"/>
      <c r="U349" s="98">
        <v>0</v>
      </c>
      <c r="V349" s="98">
        <v>0</v>
      </c>
      <c r="W349" s="98">
        <v>0</v>
      </c>
      <c r="X349" s="98">
        <v>0</v>
      </c>
      <c r="Y349" s="98">
        <v>0</v>
      </c>
      <c r="Z349" s="98">
        <v>0</v>
      </c>
      <c r="AA349" s="98">
        <v>0</v>
      </c>
      <c r="AB349" s="98">
        <v>0</v>
      </c>
      <c r="AC349" s="98">
        <v>0</v>
      </c>
      <c r="AD349" s="98">
        <v>0</v>
      </c>
      <c r="AE349" s="100">
        <f t="shared" si="57"/>
        <v>0</v>
      </c>
      <c r="AF349" s="102"/>
      <c r="AG349" s="98">
        <v>0</v>
      </c>
      <c r="AH349" s="98">
        <v>0</v>
      </c>
      <c r="AI349" s="98">
        <v>0</v>
      </c>
      <c r="AJ349" s="98">
        <v>0</v>
      </c>
      <c r="AK349" s="100">
        <f t="shared" si="60"/>
        <v>0</v>
      </c>
      <c r="AL349" s="102"/>
      <c r="AM349" s="98">
        <v>0</v>
      </c>
      <c r="AN349" s="98">
        <v>0</v>
      </c>
      <c r="AO349" s="98">
        <v>0</v>
      </c>
      <c r="AP349" s="98">
        <v>0</v>
      </c>
      <c r="AQ349" s="98">
        <v>0</v>
      </c>
      <c r="AR349" s="98">
        <v>0</v>
      </c>
      <c r="AS349" s="98">
        <v>0</v>
      </c>
      <c r="AT349" s="98">
        <v>0</v>
      </c>
      <c r="AU349" s="100">
        <f t="shared" si="58"/>
        <v>0</v>
      </c>
      <c r="AV349" s="102"/>
      <c r="AW349" s="104">
        <f t="shared" si="65"/>
        <v>0</v>
      </c>
      <c r="AX349" s="104">
        <f t="shared" si="66"/>
        <v>19053824.600021284</v>
      </c>
      <c r="AY349" s="102"/>
      <c r="AZ349" s="104">
        <f>IF($C349&lt;$C$7,0,MAX(-AX349-SUM(AZ$11:AZ348),0))</f>
        <v>0</v>
      </c>
      <c r="BA349" s="104">
        <f>AX349+SUM(AZ$11:AZ349)</f>
        <v>25894736.146868117</v>
      </c>
      <c r="BB349" s="104">
        <f>IF($C349&lt;$C$7,0,-MIN(BA349:BA$367)-SUM(BB$11:BB348))</f>
        <v>0</v>
      </c>
      <c r="BC349" s="104">
        <f t="shared" si="61"/>
        <v>0</v>
      </c>
      <c r="BD349" s="33"/>
    </row>
    <row r="350" spans="2:56" x14ac:dyDescent="0.2">
      <c r="B350" s="19"/>
      <c r="C350" s="105">
        <f t="shared" si="62"/>
        <v>49126</v>
      </c>
      <c r="D350" s="97" t="str">
        <f t="shared" si="63"/>
        <v>p</v>
      </c>
      <c r="E350" s="98">
        <v>0</v>
      </c>
      <c r="F350" s="98">
        <v>0</v>
      </c>
      <c r="G350" s="98">
        <v>0</v>
      </c>
      <c r="H350" s="98">
        <v>0</v>
      </c>
      <c r="I350" s="100">
        <f t="shared" si="59"/>
        <v>0</v>
      </c>
      <c r="J350" s="101"/>
      <c r="K350" s="98">
        <v>0</v>
      </c>
      <c r="L350" s="98">
        <v>0</v>
      </c>
      <c r="M350" s="98">
        <v>0</v>
      </c>
      <c r="N350" s="98">
        <v>0</v>
      </c>
      <c r="O350" s="98">
        <v>0</v>
      </c>
      <c r="P350" s="98">
        <v>0</v>
      </c>
      <c r="Q350" s="98">
        <v>0</v>
      </c>
      <c r="R350" s="98">
        <v>0</v>
      </c>
      <c r="S350" s="100">
        <f t="shared" si="64"/>
        <v>0</v>
      </c>
      <c r="T350" s="102"/>
      <c r="U350" s="98">
        <v>0</v>
      </c>
      <c r="V350" s="98">
        <v>0</v>
      </c>
      <c r="W350" s="98">
        <v>0</v>
      </c>
      <c r="X350" s="98">
        <v>0</v>
      </c>
      <c r="Y350" s="98">
        <v>0</v>
      </c>
      <c r="Z350" s="98">
        <v>0</v>
      </c>
      <c r="AA350" s="98">
        <v>0</v>
      </c>
      <c r="AB350" s="98">
        <v>0</v>
      </c>
      <c r="AC350" s="98">
        <v>0</v>
      </c>
      <c r="AD350" s="98">
        <v>0</v>
      </c>
      <c r="AE350" s="100">
        <f t="shared" si="57"/>
        <v>0</v>
      </c>
      <c r="AF350" s="102"/>
      <c r="AG350" s="98">
        <v>0</v>
      </c>
      <c r="AH350" s="98">
        <v>0</v>
      </c>
      <c r="AI350" s="98">
        <v>0</v>
      </c>
      <c r="AJ350" s="98">
        <v>0</v>
      </c>
      <c r="AK350" s="100">
        <f t="shared" si="60"/>
        <v>0</v>
      </c>
      <c r="AL350" s="102"/>
      <c r="AM350" s="98">
        <v>0</v>
      </c>
      <c r="AN350" s="98">
        <v>0</v>
      </c>
      <c r="AO350" s="98">
        <v>0</v>
      </c>
      <c r="AP350" s="98">
        <v>0</v>
      </c>
      <c r="AQ350" s="98">
        <v>0</v>
      </c>
      <c r="AR350" s="98">
        <v>0</v>
      </c>
      <c r="AS350" s="98">
        <v>0</v>
      </c>
      <c r="AT350" s="98">
        <v>0</v>
      </c>
      <c r="AU350" s="100">
        <f t="shared" si="58"/>
        <v>0</v>
      </c>
      <c r="AV350" s="102"/>
      <c r="AW350" s="104">
        <f t="shared" si="65"/>
        <v>0</v>
      </c>
      <c r="AX350" s="104">
        <f t="shared" si="66"/>
        <v>19053824.600021284</v>
      </c>
      <c r="AY350" s="102"/>
      <c r="AZ350" s="104">
        <f>IF($C350&lt;$C$7,0,MAX(-AX350-SUM(AZ$11:AZ349),0))</f>
        <v>0</v>
      </c>
      <c r="BA350" s="104">
        <f>AX350+SUM(AZ$11:AZ350)</f>
        <v>25894736.146868117</v>
      </c>
      <c r="BB350" s="104">
        <f>IF($C350&lt;$C$7,0,-MIN(BA350:BA$367)-SUM(BB$11:BB349))</f>
        <v>0</v>
      </c>
      <c r="BC350" s="104">
        <f t="shared" si="61"/>
        <v>0</v>
      </c>
      <c r="BD350" s="33"/>
    </row>
    <row r="351" spans="2:56" x14ac:dyDescent="0.2">
      <c r="B351" s="19"/>
      <c r="C351" s="105">
        <f t="shared" si="62"/>
        <v>49157</v>
      </c>
      <c r="D351" s="97" t="str">
        <f t="shared" si="63"/>
        <v>p</v>
      </c>
      <c r="E351" s="98">
        <v>0</v>
      </c>
      <c r="F351" s="98">
        <v>0</v>
      </c>
      <c r="G351" s="98">
        <v>0</v>
      </c>
      <c r="H351" s="98">
        <v>0</v>
      </c>
      <c r="I351" s="100">
        <f t="shared" si="59"/>
        <v>0</v>
      </c>
      <c r="J351" s="101"/>
      <c r="K351" s="98">
        <v>0</v>
      </c>
      <c r="L351" s="98">
        <v>0</v>
      </c>
      <c r="M351" s="98">
        <v>0</v>
      </c>
      <c r="N351" s="98">
        <v>0</v>
      </c>
      <c r="O351" s="98">
        <v>0</v>
      </c>
      <c r="P351" s="98">
        <v>0</v>
      </c>
      <c r="Q351" s="98">
        <v>0</v>
      </c>
      <c r="R351" s="98">
        <v>0</v>
      </c>
      <c r="S351" s="100">
        <f t="shared" si="64"/>
        <v>0</v>
      </c>
      <c r="T351" s="102"/>
      <c r="U351" s="98">
        <v>0</v>
      </c>
      <c r="V351" s="98">
        <v>0</v>
      </c>
      <c r="W351" s="98">
        <v>0</v>
      </c>
      <c r="X351" s="98">
        <v>0</v>
      </c>
      <c r="Y351" s="98">
        <v>0</v>
      </c>
      <c r="Z351" s="98">
        <v>0</v>
      </c>
      <c r="AA351" s="98">
        <v>0</v>
      </c>
      <c r="AB351" s="98">
        <v>0</v>
      </c>
      <c r="AC351" s="98">
        <v>0</v>
      </c>
      <c r="AD351" s="98">
        <v>0</v>
      </c>
      <c r="AE351" s="100">
        <f t="shared" si="57"/>
        <v>0</v>
      </c>
      <c r="AF351" s="102"/>
      <c r="AG351" s="98">
        <v>0</v>
      </c>
      <c r="AH351" s="98">
        <v>0</v>
      </c>
      <c r="AI351" s="98">
        <v>0</v>
      </c>
      <c r="AJ351" s="98">
        <v>0</v>
      </c>
      <c r="AK351" s="100">
        <f t="shared" si="60"/>
        <v>0</v>
      </c>
      <c r="AL351" s="102"/>
      <c r="AM351" s="98">
        <v>0</v>
      </c>
      <c r="AN351" s="98">
        <v>0</v>
      </c>
      <c r="AO351" s="98">
        <v>0</v>
      </c>
      <c r="AP351" s="98">
        <v>0</v>
      </c>
      <c r="AQ351" s="98">
        <v>0</v>
      </c>
      <c r="AR351" s="98">
        <v>0</v>
      </c>
      <c r="AS351" s="98">
        <v>0</v>
      </c>
      <c r="AT351" s="98">
        <v>0</v>
      </c>
      <c r="AU351" s="100">
        <f t="shared" si="58"/>
        <v>0</v>
      </c>
      <c r="AV351" s="102"/>
      <c r="AW351" s="104">
        <f t="shared" si="65"/>
        <v>0</v>
      </c>
      <c r="AX351" s="104">
        <f t="shared" si="66"/>
        <v>19053824.600021284</v>
      </c>
      <c r="AY351" s="102"/>
      <c r="AZ351" s="104">
        <f>IF($C351&lt;$C$7,0,MAX(-AX351-SUM(AZ$11:AZ350),0))</f>
        <v>0</v>
      </c>
      <c r="BA351" s="104">
        <f>AX351+SUM(AZ$11:AZ351)</f>
        <v>25894736.146868117</v>
      </c>
      <c r="BB351" s="104">
        <f>IF($C351&lt;$C$7,0,-MIN(BA351:BA$367)-SUM(BB$11:BB350))</f>
        <v>0</v>
      </c>
      <c r="BC351" s="104">
        <f t="shared" si="61"/>
        <v>0</v>
      </c>
      <c r="BD351" s="33"/>
    </row>
    <row r="352" spans="2:56" x14ac:dyDescent="0.2">
      <c r="B352" s="19"/>
      <c r="C352" s="105">
        <f t="shared" si="62"/>
        <v>49188</v>
      </c>
      <c r="D352" s="97" t="str">
        <f t="shared" si="63"/>
        <v>p</v>
      </c>
      <c r="E352" s="98">
        <v>0</v>
      </c>
      <c r="F352" s="98">
        <v>0</v>
      </c>
      <c r="G352" s="98">
        <v>0</v>
      </c>
      <c r="H352" s="98">
        <v>0</v>
      </c>
      <c r="I352" s="100">
        <f t="shared" si="59"/>
        <v>0</v>
      </c>
      <c r="J352" s="101"/>
      <c r="K352" s="98">
        <v>0</v>
      </c>
      <c r="L352" s="98">
        <v>0</v>
      </c>
      <c r="M352" s="98">
        <v>0</v>
      </c>
      <c r="N352" s="98">
        <v>0</v>
      </c>
      <c r="O352" s="98">
        <v>0</v>
      </c>
      <c r="P352" s="98">
        <v>0</v>
      </c>
      <c r="Q352" s="98">
        <v>0</v>
      </c>
      <c r="R352" s="98">
        <v>0</v>
      </c>
      <c r="S352" s="100">
        <f t="shared" si="64"/>
        <v>0</v>
      </c>
      <c r="T352" s="102"/>
      <c r="U352" s="98">
        <v>0</v>
      </c>
      <c r="V352" s="98">
        <v>0</v>
      </c>
      <c r="W352" s="98">
        <v>0</v>
      </c>
      <c r="X352" s="98">
        <v>0</v>
      </c>
      <c r="Y352" s="98">
        <v>0</v>
      </c>
      <c r="Z352" s="98">
        <v>0</v>
      </c>
      <c r="AA352" s="98">
        <v>0</v>
      </c>
      <c r="AB352" s="98">
        <v>0</v>
      </c>
      <c r="AC352" s="98">
        <v>0</v>
      </c>
      <c r="AD352" s="98">
        <v>0</v>
      </c>
      <c r="AE352" s="100">
        <f t="shared" si="57"/>
        <v>0</v>
      </c>
      <c r="AF352" s="102"/>
      <c r="AG352" s="98">
        <v>0</v>
      </c>
      <c r="AH352" s="98">
        <v>0</v>
      </c>
      <c r="AI352" s="98">
        <v>0</v>
      </c>
      <c r="AJ352" s="98">
        <v>0</v>
      </c>
      <c r="AK352" s="100">
        <f t="shared" si="60"/>
        <v>0</v>
      </c>
      <c r="AL352" s="102"/>
      <c r="AM352" s="98">
        <v>0</v>
      </c>
      <c r="AN352" s="98">
        <v>0</v>
      </c>
      <c r="AO352" s="98">
        <v>0</v>
      </c>
      <c r="AP352" s="98">
        <v>0</v>
      </c>
      <c r="AQ352" s="98">
        <v>0</v>
      </c>
      <c r="AR352" s="98">
        <v>0</v>
      </c>
      <c r="AS352" s="98">
        <v>0</v>
      </c>
      <c r="AT352" s="98">
        <v>0</v>
      </c>
      <c r="AU352" s="100">
        <f t="shared" si="58"/>
        <v>0</v>
      </c>
      <c r="AV352" s="102"/>
      <c r="AW352" s="104">
        <f t="shared" si="65"/>
        <v>0</v>
      </c>
      <c r="AX352" s="104">
        <f t="shared" si="66"/>
        <v>19053824.600021284</v>
      </c>
      <c r="AY352" s="102"/>
      <c r="AZ352" s="104">
        <f>IF($C352&lt;$C$7,0,MAX(-AX352-SUM(AZ$11:AZ351),0))</f>
        <v>0</v>
      </c>
      <c r="BA352" s="104">
        <f>AX352+SUM(AZ$11:AZ352)</f>
        <v>25894736.146868117</v>
      </c>
      <c r="BB352" s="104">
        <f>IF($C352&lt;$C$7,0,-MIN(BA352:BA$367)-SUM(BB$11:BB351))</f>
        <v>0</v>
      </c>
      <c r="BC352" s="104">
        <f t="shared" si="61"/>
        <v>0</v>
      </c>
      <c r="BD352" s="33"/>
    </row>
    <row r="353" spans="2:56" x14ac:dyDescent="0.2">
      <c r="B353" s="19"/>
      <c r="C353" s="105">
        <f t="shared" si="62"/>
        <v>49218</v>
      </c>
      <c r="D353" s="97" t="str">
        <f t="shared" si="63"/>
        <v>p</v>
      </c>
      <c r="E353" s="98">
        <v>0</v>
      </c>
      <c r="F353" s="98">
        <v>0</v>
      </c>
      <c r="G353" s="98">
        <v>0</v>
      </c>
      <c r="H353" s="98">
        <v>0</v>
      </c>
      <c r="I353" s="100">
        <f t="shared" si="59"/>
        <v>0</v>
      </c>
      <c r="J353" s="101"/>
      <c r="K353" s="98">
        <v>0</v>
      </c>
      <c r="L353" s="98">
        <v>0</v>
      </c>
      <c r="M353" s="98">
        <v>0</v>
      </c>
      <c r="N353" s="98">
        <v>0</v>
      </c>
      <c r="O353" s="98">
        <v>0</v>
      </c>
      <c r="P353" s="98">
        <v>0</v>
      </c>
      <c r="Q353" s="98">
        <v>0</v>
      </c>
      <c r="R353" s="98">
        <v>0</v>
      </c>
      <c r="S353" s="100">
        <f t="shared" si="64"/>
        <v>0</v>
      </c>
      <c r="T353" s="102"/>
      <c r="U353" s="98">
        <v>0</v>
      </c>
      <c r="V353" s="98">
        <v>0</v>
      </c>
      <c r="W353" s="98">
        <v>0</v>
      </c>
      <c r="X353" s="98">
        <v>0</v>
      </c>
      <c r="Y353" s="98">
        <v>0</v>
      </c>
      <c r="Z353" s="98">
        <v>0</v>
      </c>
      <c r="AA353" s="98">
        <v>0</v>
      </c>
      <c r="AB353" s="98">
        <v>0</v>
      </c>
      <c r="AC353" s="98">
        <v>0</v>
      </c>
      <c r="AD353" s="98">
        <v>0</v>
      </c>
      <c r="AE353" s="100">
        <f t="shared" si="57"/>
        <v>0</v>
      </c>
      <c r="AF353" s="102"/>
      <c r="AG353" s="98">
        <v>0</v>
      </c>
      <c r="AH353" s="98">
        <v>0</v>
      </c>
      <c r="AI353" s="98">
        <v>0</v>
      </c>
      <c r="AJ353" s="98">
        <v>0</v>
      </c>
      <c r="AK353" s="100">
        <f t="shared" si="60"/>
        <v>0</v>
      </c>
      <c r="AL353" s="102"/>
      <c r="AM353" s="98">
        <v>0</v>
      </c>
      <c r="AN353" s="98">
        <v>0</v>
      </c>
      <c r="AO353" s="98">
        <v>0</v>
      </c>
      <c r="AP353" s="98">
        <v>0</v>
      </c>
      <c r="AQ353" s="98">
        <v>0</v>
      </c>
      <c r="AR353" s="98">
        <v>0</v>
      </c>
      <c r="AS353" s="98">
        <v>0</v>
      </c>
      <c r="AT353" s="98">
        <v>0</v>
      </c>
      <c r="AU353" s="100">
        <f t="shared" si="58"/>
        <v>0</v>
      </c>
      <c r="AV353" s="102"/>
      <c r="AW353" s="104">
        <f t="shared" si="65"/>
        <v>0</v>
      </c>
      <c r="AX353" s="104">
        <f t="shared" si="66"/>
        <v>19053824.600021284</v>
      </c>
      <c r="AY353" s="102"/>
      <c r="AZ353" s="104">
        <f>IF($C353&lt;$C$7,0,MAX(-AX353-SUM(AZ$11:AZ352),0))</f>
        <v>0</v>
      </c>
      <c r="BA353" s="104">
        <f>AX353+SUM(AZ$11:AZ353)</f>
        <v>25894736.146868117</v>
      </c>
      <c r="BB353" s="104">
        <f>IF($C353&lt;$C$7,0,-MIN(BA353:BA$367)-SUM(BB$11:BB352))</f>
        <v>0</v>
      </c>
      <c r="BC353" s="104">
        <f t="shared" si="61"/>
        <v>0</v>
      </c>
      <c r="BD353" s="33"/>
    </row>
    <row r="354" spans="2:56" x14ac:dyDescent="0.2">
      <c r="B354" s="19"/>
      <c r="C354" s="105">
        <f t="shared" si="62"/>
        <v>49249</v>
      </c>
      <c r="D354" s="97" t="str">
        <f t="shared" si="63"/>
        <v>p</v>
      </c>
      <c r="E354" s="98">
        <v>0</v>
      </c>
      <c r="F354" s="98">
        <v>0</v>
      </c>
      <c r="G354" s="98">
        <v>0</v>
      </c>
      <c r="H354" s="98">
        <v>0</v>
      </c>
      <c r="I354" s="100">
        <f t="shared" si="59"/>
        <v>0</v>
      </c>
      <c r="J354" s="101"/>
      <c r="K354" s="98">
        <v>0</v>
      </c>
      <c r="L354" s="98">
        <v>0</v>
      </c>
      <c r="M354" s="98">
        <v>0</v>
      </c>
      <c r="N354" s="98">
        <v>0</v>
      </c>
      <c r="O354" s="98">
        <v>0</v>
      </c>
      <c r="P354" s="98">
        <v>0</v>
      </c>
      <c r="Q354" s="98">
        <v>0</v>
      </c>
      <c r="R354" s="98">
        <v>0</v>
      </c>
      <c r="S354" s="100">
        <f t="shared" si="64"/>
        <v>0</v>
      </c>
      <c r="T354" s="102"/>
      <c r="U354" s="98">
        <v>0</v>
      </c>
      <c r="V354" s="98">
        <v>0</v>
      </c>
      <c r="W354" s="98">
        <v>0</v>
      </c>
      <c r="X354" s="98">
        <v>0</v>
      </c>
      <c r="Y354" s="98">
        <v>0</v>
      </c>
      <c r="Z354" s="98">
        <v>0</v>
      </c>
      <c r="AA354" s="98">
        <v>0</v>
      </c>
      <c r="AB354" s="98">
        <v>0</v>
      </c>
      <c r="AC354" s="98">
        <v>0</v>
      </c>
      <c r="AD354" s="98">
        <v>0</v>
      </c>
      <c r="AE354" s="100">
        <f t="shared" si="57"/>
        <v>0</v>
      </c>
      <c r="AF354" s="102"/>
      <c r="AG354" s="98">
        <v>0</v>
      </c>
      <c r="AH354" s="98">
        <v>0</v>
      </c>
      <c r="AI354" s="98">
        <v>0</v>
      </c>
      <c r="AJ354" s="98">
        <v>0</v>
      </c>
      <c r="AK354" s="100">
        <f t="shared" si="60"/>
        <v>0</v>
      </c>
      <c r="AL354" s="102"/>
      <c r="AM354" s="98">
        <v>0</v>
      </c>
      <c r="AN354" s="98">
        <v>0</v>
      </c>
      <c r="AO354" s="98">
        <v>0</v>
      </c>
      <c r="AP354" s="98">
        <v>0</v>
      </c>
      <c r="AQ354" s="98">
        <v>0</v>
      </c>
      <c r="AR354" s="98">
        <v>0</v>
      </c>
      <c r="AS354" s="98">
        <v>0</v>
      </c>
      <c r="AT354" s="98">
        <v>0</v>
      </c>
      <c r="AU354" s="100">
        <f t="shared" si="58"/>
        <v>0</v>
      </c>
      <c r="AV354" s="102"/>
      <c r="AW354" s="104">
        <f t="shared" si="65"/>
        <v>0</v>
      </c>
      <c r="AX354" s="104">
        <f t="shared" si="66"/>
        <v>19053824.600021284</v>
      </c>
      <c r="AY354" s="102"/>
      <c r="AZ354" s="104">
        <f>IF($C354&lt;$C$7,0,MAX(-AX354-SUM(AZ$11:AZ353),0))</f>
        <v>0</v>
      </c>
      <c r="BA354" s="104">
        <f>AX354+SUM(AZ$11:AZ354)</f>
        <v>25894736.146868117</v>
      </c>
      <c r="BB354" s="104">
        <f>IF($C354&lt;$C$7,0,-MIN(BA354:BA$367)-SUM(BB$11:BB353))</f>
        <v>0</v>
      </c>
      <c r="BC354" s="104">
        <f t="shared" si="61"/>
        <v>0</v>
      </c>
      <c r="BD354" s="33"/>
    </row>
    <row r="355" spans="2:56" x14ac:dyDescent="0.2">
      <c r="B355" s="19"/>
      <c r="C355" s="105">
        <f t="shared" si="62"/>
        <v>49279</v>
      </c>
      <c r="D355" s="97" t="str">
        <f t="shared" si="63"/>
        <v>p</v>
      </c>
      <c r="E355" s="98">
        <v>0</v>
      </c>
      <c r="F355" s="98">
        <v>0</v>
      </c>
      <c r="G355" s="98">
        <v>0</v>
      </c>
      <c r="H355" s="98">
        <v>0</v>
      </c>
      <c r="I355" s="100">
        <f t="shared" si="59"/>
        <v>0</v>
      </c>
      <c r="J355" s="101"/>
      <c r="K355" s="98">
        <v>0</v>
      </c>
      <c r="L355" s="98">
        <v>0</v>
      </c>
      <c r="M355" s="98">
        <v>0</v>
      </c>
      <c r="N355" s="98">
        <v>0</v>
      </c>
      <c r="O355" s="98">
        <v>0</v>
      </c>
      <c r="P355" s="98">
        <v>0</v>
      </c>
      <c r="Q355" s="98">
        <v>0</v>
      </c>
      <c r="R355" s="98">
        <v>0</v>
      </c>
      <c r="S355" s="100">
        <f t="shared" si="64"/>
        <v>0</v>
      </c>
      <c r="T355" s="102"/>
      <c r="U355" s="98">
        <v>0</v>
      </c>
      <c r="V355" s="98">
        <v>0</v>
      </c>
      <c r="W355" s="98">
        <v>0</v>
      </c>
      <c r="X355" s="98">
        <v>0</v>
      </c>
      <c r="Y355" s="98">
        <v>0</v>
      </c>
      <c r="Z355" s="98">
        <v>0</v>
      </c>
      <c r="AA355" s="98">
        <v>0</v>
      </c>
      <c r="AB355" s="98">
        <v>0</v>
      </c>
      <c r="AC355" s="98">
        <v>0</v>
      </c>
      <c r="AD355" s="98">
        <v>0</v>
      </c>
      <c r="AE355" s="100">
        <f t="shared" si="57"/>
        <v>0</v>
      </c>
      <c r="AF355" s="102"/>
      <c r="AG355" s="98">
        <v>0</v>
      </c>
      <c r="AH355" s="98">
        <v>0</v>
      </c>
      <c r="AI355" s="98">
        <v>0</v>
      </c>
      <c r="AJ355" s="98">
        <v>0</v>
      </c>
      <c r="AK355" s="100">
        <f t="shared" si="60"/>
        <v>0</v>
      </c>
      <c r="AL355" s="102"/>
      <c r="AM355" s="98">
        <v>0</v>
      </c>
      <c r="AN355" s="98">
        <v>0</v>
      </c>
      <c r="AO355" s="98">
        <v>0</v>
      </c>
      <c r="AP355" s="98">
        <v>0</v>
      </c>
      <c r="AQ355" s="98">
        <v>0</v>
      </c>
      <c r="AR355" s="98">
        <v>0</v>
      </c>
      <c r="AS355" s="98">
        <v>0</v>
      </c>
      <c r="AT355" s="98">
        <v>0</v>
      </c>
      <c r="AU355" s="100">
        <f t="shared" si="58"/>
        <v>0</v>
      </c>
      <c r="AV355" s="102"/>
      <c r="AW355" s="104">
        <f t="shared" si="65"/>
        <v>0</v>
      </c>
      <c r="AX355" s="104">
        <f t="shared" si="66"/>
        <v>19053824.600021284</v>
      </c>
      <c r="AY355" s="102"/>
      <c r="AZ355" s="104">
        <f>IF($C355&lt;$C$7,0,MAX(-AX355-SUM(AZ$11:AZ354),0))</f>
        <v>0</v>
      </c>
      <c r="BA355" s="104">
        <f>AX355+SUM(AZ$11:AZ355)</f>
        <v>25894736.146868117</v>
      </c>
      <c r="BB355" s="104">
        <f>IF($C355&lt;$C$7,0,-MIN(BA355:BA$367)-SUM(BB$11:BB354))</f>
        <v>0</v>
      </c>
      <c r="BC355" s="104">
        <f t="shared" si="61"/>
        <v>0</v>
      </c>
      <c r="BD355" s="33"/>
    </row>
    <row r="356" spans="2:56" x14ac:dyDescent="0.2">
      <c r="B356" s="19"/>
      <c r="C356" s="105">
        <f t="shared" si="62"/>
        <v>49310</v>
      </c>
      <c r="D356" s="97" t="str">
        <f t="shared" si="63"/>
        <v>p</v>
      </c>
      <c r="E356" s="98">
        <v>0</v>
      </c>
      <c r="F356" s="98">
        <v>0</v>
      </c>
      <c r="G356" s="98">
        <v>0</v>
      </c>
      <c r="H356" s="98">
        <v>0</v>
      </c>
      <c r="I356" s="100">
        <f t="shared" si="59"/>
        <v>0</v>
      </c>
      <c r="J356" s="101"/>
      <c r="K356" s="98">
        <v>0</v>
      </c>
      <c r="L356" s="98">
        <v>0</v>
      </c>
      <c r="M356" s="98">
        <v>0</v>
      </c>
      <c r="N356" s="98">
        <v>0</v>
      </c>
      <c r="O356" s="98">
        <v>0</v>
      </c>
      <c r="P356" s="98">
        <v>0</v>
      </c>
      <c r="Q356" s="98">
        <v>0</v>
      </c>
      <c r="R356" s="98">
        <v>0</v>
      </c>
      <c r="S356" s="100">
        <f t="shared" si="64"/>
        <v>0</v>
      </c>
      <c r="T356" s="102"/>
      <c r="U356" s="98">
        <v>0</v>
      </c>
      <c r="V356" s="98">
        <v>0</v>
      </c>
      <c r="W356" s="98">
        <v>0</v>
      </c>
      <c r="X356" s="98">
        <v>0</v>
      </c>
      <c r="Y356" s="98">
        <v>0</v>
      </c>
      <c r="Z356" s="98">
        <v>0</v>
      </c>
      <c r="AA356" s="98">
        <v>0</v>
      </c>
      <c r="AB356" s="98">
        <v>0</v>
      </c>
      <c r="AC356" s="98">
        <v>0</v>
      </c>
      <c r="AD356" s="98">
        <v>0</v>
      </c>
      <c r="AE356" s="100">
        <f t="shared" si="57"/>
        <v>0</v>
      </c>
      <c r="AF356" s="102"/>
      <c r="AG356" s="98">
        <v>0</v>
      </c>
      <c r="AH356" s="98">
        <v>0</v>
      </c>
      <c r="AI356" s="98">
        <v>0</v>
      </c>
      <c r="AJ356" s="98">
        <v>0</v>
      </c>
      <c r="AK356" s="100">
        <f t="shared" si="60"/>
        <v>0</v>
      </c>
      <c r="AL356" s="102"/>
      <c r="AM356" s="98">
        <v>0</v>
      </c>
      <c r="AN356" s="98">
        <v>0</v>
      </c>
      <c r="AO356" s="98">
        <v>0</v>
      </c>
      <c r="AP356" s="98">
        <v>0</v>
      </c>
      <c r="AQ356" s="98">
        <v>0</v>
      </c>
      <c r="AR356" s="98">
        <v>0</v>
      </c>
      <c r="AS356" s="98">
        <v>0</v>
      </c>
      <c r="AT356" s="98">
        <v>0</v>
      </c>
      <c r="AU356" s="100">
        <f t="shared" si="58"/>
        <v>0</v>
      </c>
      <c r="AV356" s="102"/>
      <c r="AW356" s="104">
        <f t="shared" si="65"/>
        <v>0</v>
      </c>
      <c r="AX356" s="104">
        <f t="shared" si="66"/>
        <v>19053824.600021284</v>
      </c>
      <c r="AY356" s="102"/>
      <c r="AZ356" s="104">
        <f>IF($C356&lt;$C$7,0,MAX(-AX356-SUM(AZ$11:AZ355),0))</f>
        <v>0</v>
      </c>
      <c r="BA356" s="104">
        <f>AX356+SUM(AZ$11:AZ356)</f>
        <v>25894736.146868117</v>
      </c>
      <c r="BB356" s="104">
        <f>IF($C356&lt;$C$7,0,-MIN(BA356:BA$367)-SUM(BB$11:BB355))</f>
        <v>0</v>
      </c>
      <c r="BC356" s="104">
        <f t="shared" si="61"/>
        <v>0</v>
      </c>
      <c r="BD356" s="33"/>
    </row>
    <row r="357" spans="2:56" x14ac:dyDescent="0.2">
      <c r="B357" s="19"/>
      <c r="C357" s="105">
        <f t="shared" si="62"/>
        <v>49341</v>
      </c>
      <c r="D357" s="97" t="str">
        <f t="shared" si="63"/>
        <v>p</v>
      </c>
      <c r="E357" s="98">
        <v>0</v>
      </c>
      <c r="F357" s="98">
        <v>0</v>
      </c>
      <c r="G357" s="98">
        <v>0</v>
      </c>
      <c r="H357" s="98">
        <v>0</v>
      </c>
      <c r="I357" s="100">
        <f t="shared" si="59"/>
        <v>0</v>
      </c>
      <c r="J357" s="101"/>
      <c r="K357" s="98">
        <v>0</v>
      </c>
      <c r="L357" s="98">
        <v>0</v>
      </c>
      <c r="M357" s="98">
        <v>0</v>
      </c>
      <c r="N357" s="98">
        <v>0</v>
      </c>
      <c r="O357" s="98">
        <v>0</v>
      </c>
      <c r="P357" s="98">
        <v>0</v>
      </c>
      <c r="Q357" s="98">
        <v>0</v>
      </c>
      <c r="R357" s="98">
        <v>0</v>
      </c>
      <c r="S357" s="100">
        <f t="shared" si="64"/>
        <v>0</v>
      </c>
      <c r="T357" s="102"/>
      <c r="U357" s="98">
        <v>0</v>
      </c>
      <c r="V357" s="98">
        <v>0</v>
      </c>
      <c r="W357" s="98">
        <v>0</v>
      </c>
      <c r="X357" s="98">
        <v>0</v>
      </c>
      <c r="Y357" s="98">
        <v>0</v>
      </c>
      <c r="Z357" s="98">
        <v>0</v>
      </c>
      <c r="AA357" s="98">
        <v>0</v>
      </c>
      <c r="AB357" s="98">
        <v>0</v>
      </c>
      <c r="AC357" s="98">
        <v>0</v>
      </c>
      <c r="AD357" s="98">
        <v>0</v>
      </c>
      <c r="AE357" s="100">
        <f t="shared" si="57"/>
        <v>0</v>
      </c>
      <c r="AF357" s="102"/>
      <c r="AG357" s="98">
        <v>0</v>
      </c>
      <c r="AH357" s="98">
        <v>0</v>
      </c>
      <c r="AI357" s="98">
        <v>0</v>
      </c>
      <c r="AJ357" s="98">
        <v>0</v>
      </c>
      <c r="AK357" s="100">
        <f t="shared" si="60"/>
        <v>0</v>
      </c>
      <c r="AL357" s="102"/>
      <c r="AM357" s="98">
        <v>0</v>
      </c>
      <c r="AN357" s="98">
        <v>0</v>
      </c>
      <c r="AO357" s="98">
        <v>0</v>
      </c>
      <c r="AP357" s="98">
        <v>0</v>
      </c>
      <c r="AQ357" s="98">
        <v>0</v>
      </c>
      <c r="AR357" s="98">
        <v>0</v>
      </c>
      <c r="AS357" s="98">
        <v>0</v>
      </c>
      <c r="AT357" s="98">
        <v>0</v>
      </c>
      <c r="AU357" s="100">
        <f t="shared" si="58"/>
        <v>0</v>
      </c>
      <c r="AV357" s="102"/>
      <c r="AW357" s="104">
        <f t="shared" si="65"/>
        <v>0</v>
      </c>
      <c r="AX357" s="104">
        <f t="shared" si="66"/>
        <v>19053824.600021284</v>
      </c>
      <c r="AY357" s="102"/>
      <c r="AZ357" s="104">
        <f>IF($C357&lt;$C$7,0,MAX(-AX357-SUM(AZ$11:AZ356),0))</f>
        <v>0</v>
      </c>
      <c r="BA357" s="104">
        <f>AX357+SUM(AZ$11:AZ357)</f>
        <v>25894736.146868117</v>
      </c>
      <c r="BB357" s="104">
        <f>IF($C357&lt;$C$7,0,-MIN(BA357:BA$367)-SUM(BB$11:BB356))</f>
        <v>0</v>
      </c>
      <c r="BC357" s="104">
        <f t="shared" si="61"/>
        <v>0</v>
      </c>
      <c r="BD357" s="33"/>
    </row>
    <row r="358" spans="2:56" x14ac:dyDescent="0.2">
      <c r="B358" s="19"/>
      <c r="C358" s="105">
        <f t="shared" si="62"/>
        <v>49369</v>
      </c>
      <c r="D358" s="97" t="str">
        <f t="shared" si="63"/>
        <v>p</v>
      </c>
      <c r="E358" s="98">
        <v>0</v>
      </c>
      <c r="F358" s="98">
        <v>0</v>
      </c>
      <c r="G358" s="98">
        <v>0</v>
      </c>
      <c r="H358" s="98">
        <v>0</v>
      </c>
      <c r="I358" s="100">
        <f t="shared" si="59"/>
        <v>0</v>
      </c>
      <c r="J358" s="101"/>
      <c r="K358" s="98">
        <v>0</v>
      </c>
      <c r="L358" s="98">
        <v>0</v>
      </c>
      <c r="M358" s="98">
        <v>0</v>
      </c>
      <c r="N358" s="98">
        <v>0</v>
      </c>
      <c r="O358" s="98">
        <v>0</v>
      </c>
      <c r="P358" s="98">
        <v>0</v>
      </c>
      <c r="Q358" s="98">
        <v>0</v>
      </c>
      <c r="R358" s="98">
        <v>0</v>
      </c>
      <c r="S358" s="100">
        <f t="shared" si="64"/>
        <v>0</v>
      </c>
      <c r="T358" s="102"/>
      <c r="U358" s="98">
        <v>0</v>
      </c>
      <c r="V358" s="98">
        <v>0</v>
      </c>
      <c r="W358" s="98">
        <v>0</v>
      </c>
      <c r="X358" s="98">
        <v>0</v>
      </c>
      <c r="Y358" s="98">
        <v>0</v>
      </c>
      <c r="Z358" s="98">
        <v>0</v>
      </c>
      <c r="AA358" s="98">
        <v>0</v>
      </c>
      <c r="AB358" s="98">
        <v>0</v>
      </c>
      <c r="AC358" s="98">
        <v>0</v>
      </c>
      <c r="AD358" s="98">
        <v>0</v>
      </c>
      <c r="AE358" s="100">
        <f t="shared" si="57"/>
        <v>0</v>
      </c>
      <c r="AF358" s="102"/>
      <c r="AG358" s="98">
        <v>0</v>
      </c>
      <c r="AH358" s="98">
        <v>0</v>
      </c>
      <c r="AI358" s="98">
        <v>0</v>
      </c>
      <c r="AJ358" s="98">
        <v>0</v>
      </c>
      <c r="AK358" s="100">
        <f t="shared" si="60"/>
        <v>0</v>
      </c>
      <c r="AL358" s="102"/>
      <c r="AM358" s="98">
        <v>0</v>
      </c>
      <c r="AN358" s="98">
        <v>0</v>
      </c>
      <c r="AO358" s="98">
        <v>0</v>
      </c>
      <c r="AP358" s="98">
        <v>0</v>
      </c>
      <c r="AQ358" s="98">
        <v>0</v>
      </c>
      <c r="AR358" s="98">
        <v>0</v>
      </c>
      <c r="AS358" s="98">
        <v>0</v>
      </c>
      <c r="AT358" s="98">
        <v>0</v>
      </c>
      <c r="AU358" s="100">
        <f t="shared" si="58"/>
        <v>0</v>
      </c>
      <c r="AV358" s="102"/>
      <c r="AW358" s="104">
        <f t="shared" si="65"/>
        <v>0</v>
      </c>
      <c r="AX358" s="104">
        <f t="shared" si="66"/>
        <v>19053824.600021284</v>
      </c>
      <c r="AY358" s="102"/>
      <c r="AZ358" s="104">
        <f>IF($C358&lt;$C$7,0,MAX(-AX358-SUM(AZ$11:AZ357),0))</f>
        <v>0</v>
      </c>
      <c r="BA358" s="104">
        <f>AX358+SUM(AZ$11:AZ358)</f>
        <v>25894736.146868117</v>
      </c>
      <c r="BB358" s="104">
        <f>IF($C358&lt;$C$7,0,-MIN(BA358:BA$367)-SUM(BB$11:BB357))</f>
        <v>0</v>
      </c>
      <c r="BC358" s="104">
        <f t="shared" si="61"/>
        <v>0</v>
      </c>
      <c r="BD358" s="33"/>
    </row>
    <row r="359" spans="2:56" x14ac:dyDescent="0.2">
      <c r="B359" s="19"/>
      <c r="C359" s="105">
        <f t="shared" si="62"/>
        <v>49400</v>
      </c>
      <c r="D359" s="97" t="str">
        <f t="shared" si="63"/>
        <v>p</v>
      </c>
      <c r="E359" s="98">
        <v>0</v>
      </c>
      <c r="F359" s="98">
        <v>0</v>
      </c>
      <c r="G359" s="98">
        <v>0</v>
      </c>
      <c r="H359" s="98">
        <v>0</v>
      </c>
      <c r="I359" s="100">
        <f t="shared" si="59"/>
        <v>0</v>
      </c>
      <c r="J359" s="101"/>
      <c r="K359" s="98">
        <v>0</v>
      </c>
      <c r="L359" s="98">
        <v>0</v>
      </c>
      <c r="M359" s="98">
        <v>0</v>
      </c>
      <c r="N359" s="98">
        <v>0</v>
      </c>
      <c r="O359" s="98">
        <v>0</v>
      </c>
      <c r="P359" s="98">
        <v>0</v>
      </c>
      <c r="Q359" s="98">
        <v>0</v>
      </c>
      <c r="R359" s="98">
        <v>0</v>
      </c>
      <c r="S359" s="100">
        <f t="shared" si="64"/>
        <v>0</v>
      </c>
      <c r="T359" s="102"/>
      <c r="U359" s="98">
        <v>0</v>
      </c>
      <c r="V359" s="98">
        <v>0</v>
      </c>
      <c r="W359" s="98">
        <v>0</v>
      </c>
      <c r="X359" s="98">
        <v>0</v>
      </c>
      <c r="Y359" s="98">
        <v>0</v>
      </c>
      <c r="Z359" s="98">
        <v>0</v>
      </c>
      <c r="AA359" s="98">
        <v>0</v>
      </c>
      <c r="AB359" s="98">
        <v>0</v>
      </c>
      <c r="AC359" s="98">
        <v>0</v>
      </c>
      <c r="AD359" s="98">
        <v>0</v>
      </c>
      <c r="AE359" s="100">
        <f t="shared" si="57"/>
        <v>0</v>
      </c>
      <c r="AF359" s="102"/>
      <c r="AG359" s="98">
        <v>0</v>
      </c>
      <c r="AH359" s="98">
        <v>0</v>
      </c>
      <c r="AI359" s="98">
        <v>0</v>
      </c>
      <c r="AJ359" s="98">
        <v>0</v>
      </c>
      <c r="AK359" s="100">
        <f t="shared" si="60"/>
        <v>0</v>
      </c>
      <c r="AL359" s="102"/>
      <c r="AM359" s="98">
        <v>0</v>
      </c>
      <c r="AN359" s="98">
        <v>0</v>
      </c>
      <c r="AO359" s="98">
        <v>0</v>
      </c>
      <c r="AP359" s="98">
        <v>0</v>
      </c>
      <c r="AQ359" s="98">
        <v>0</v>
      </c>
      <c r="AR359" s="98">
        <v>0</v>
      </c>
      <c r="AS359" s="98">
        <v>0</v>
      </c>
      <c r="AT359" s="98">
        <v>0</v>
      </c>
      <c r="AU359" s="100">
        <f t="shared" si="58"/>
        <v>0</v>
      </c>
      <c r="AV359" s="102"/>
      <c r="AW359" s="104">
        <f t="shared" si="65"/>
        <v>0</v>
      </c>
      <c r="AX359" s="104">
        <f t="shared" si="66"/>
        <v>19053824.600021284</v>
      </c>
      <c r="AY359" s="102"/>
      <c r="AZ359" s="104">
        <f>IF($C359&lt;$C$7,0,MAX(-AX359-SUM(AZ$11:AZ358),0))</f>
        <v>0</v>
      </c>
      <c r="BA359" s="104">
        <f>AX359+SUM(AZ$11:AZ359)</f>
        <v>25894736.146868117</v>
      </c>
      <c r="BB359" s="104">
        <f>IF($C359&lt;$C$7,0,-MIN(BA359:BA$367)-SUM(BB$11:BB358))</f>
        <v>0</v>
      </c>
      <c r="BC359" s="104">
        <f t="shared" si="61"/>
        <v>0</v>
      </c>
      <c r="BD359" s="33"/>
    </row>
    <row r="360" spans="2:56" x14ac:dyDescent="0.2">
      <c r="B360" s="19"/>
      <c r="C360" s="105">
        <f t="shared" si="62"/>
        <v>49430</v>
      </c>
      <c r="D360" s="97" t="str">
        <f t="shared" si="63"/>
        <v>p</v>
      </c>
      <c r="E360" s="98">
        <v>0</v>
      </c>
      <c r="F360" s="98">
        <v>0</v>
      </c>
      <c r="G360" s="98">
        <v>0</v>
      </c>
      <c r="H360" s="98">
        <v>0</v>
      </c>
      <c r="I360" s="100">
        <f t="shared" si="59"/>
        <v>0</v>
      </c>
      <c r="J360" s="101"/>
      <c r="K360" s="98">
        <v>0</v>
      </c>
      <c r="L360" s="98">
        <v>0</v>
      </c>
      <c r="M360" s="98">
        <v>0</v>
      </c>
      <c r="N360" s="98">
        <v>0</v>
      </c>
      <c r="O360" s="98">
        <v>0</v>
      </c>
      <c r="P360" s="98">
        <v>0</v>
      </c>
      <c r="Q360" s="98">
        <v>0</v>
      </c>
      <c r="R360" s="98">
        <v>0</v>
      </c>
      <c r="S360" s="100">
        <f t="shared" si="64"/>
        <v>0</v>
      </c>
      <c r="T360" s="102"/>
      <c r="U360" s="98">
        <v>0</v>
      </c>
      <c r="V360" s="98">
        <v>0</v>
      </c>
      <c r="W360" s="98">
        <v>0</v>
      </c>
      <c r="X360" s="98">
        <v>0</v>
      </c>
      <c r="Y360" s="98">
        <v>0</v>
      </c>
      <c r="Z360" s="98">
        <v>0</v>
      </c>
      <c r="AA360" s="98">
        <v>0</v>
      </c>
      <c r="AB360" s="98">
        <v>0</v>
      </c>
      <c r="AC360" s="98">
        <v>0</v>
      </c>
      <c r="AD360" s="98">
        <v>0</v>
      </c>
      <c r="AE360" s="100">
        <f t="shared" si="57"/>
        <v>0</v>
      </c>
      <c r="AF360" s="102"/>
      <c r="AG360" s="98">
        <v>0</v>
      </c>
      <c r="AH360" s="98">
        <v>0</v>
      </c>
      <c r="AI360" s="98">
        <v>0</v>
      </c>
      <c r="AJ360" s="98">
        <v>0</v>
      </c>
      <c r="AK360" s="100">
        <f t="shared" si="60"/>
        <v>0</v>
      </c>
      <c r="AL360" s="102"/>
      <c r="AM360" s="98">
        <v>0</v>
      </c>
      <c r="AN360" s="98">
        <v>0</v>
      </c>
      <c r="AO360" s="98">
        <v>0</v>
      </c>
      <c r="AP360" s="98">
        <v>0</v>
      </c>
      <c r="AQ360" s="98">
        <v>0</v>
      </c>
      <c r="AR360" s="98">
        <v>0</v>
      </c>
      <c r="AS360" s="98">
        <v>0</v>
      </c>
      <c r="AT360" s="98">
        <v>0</v>
      </c>
      <c r="AU360" s="100">
        <f t="shared" si="58"/>
        <v>0</v>
      </c>
      <c r="AV360" s="102"/>
      <c r="AW360" s="104">
        <f t="shared" si="65"/>
        <v>0</v>
      </c>
      <c r="AX360" s="104">
        <f t="shared" si="66"/>
        <v>19053824.600021284</v>
      </c>
      <c r="AY360" s="102"/>
      <c r="AZ360" s="104">
        <f>IF($C360&lt;$C$7,0,MAX(-AX360-SUM(AZ$11:AZ359),0))</f>
        <v>0</v>
      </c>
      <c r="BA360" s="104">
        <f>AX360+SUM(AZ$11:AZ360)</f>
        <v>25894736.146868117</v>
      </c>
      <c r="BB360" s="104">
        <f>IF($C360&lt;$C$7,0,-MIN(BA360:BA$367)-SUM(BB$11:BB359))</f>
        <v>0</v>
      </c>
      <c r="BC360" s="104">
        <f t="shared" si="61"/>
        <v>0</v>
      </c>
      <c r="BD360" s="33"/>
    </row>
    <row r="361" spans="2:56" x14ac:dyDescent="0.2">
      <c r="B361" s="19"/>
      <c r="C361" s="105">
        <f t="shared" si="62"/>
        <v>49461</v>
      </c>
      <c r="D361" s="97" t="str">
        <f t="shared" si="63"/>
        <v>p</v>
      </c>
      <c r="E361" s="98">
        <v>0</v>
      </c>
      <c r="F361" s="98">
        <v>0</v>
      </c>
      <c r="G361" s="98">
        <v>0</v>
      </c>
      <c r="H361" s="98">
        <v>0</v>
      </c>
      <c r="I361" s="100">
        <f t="shared" si="59"/>
        <v>0</v>
      </c>
      <c r="J361" s="101"/>
      <c r="K361" s="98">
        <v>0</v>
      </c>
      <c r="L361" s="98">
        <v>0</v>
      </c>
      <c r="M361" s="98">
        <v>0</v>
      </c>
      <c r="N361" s="98">
        <v>0</v>
      </c>
      <c r="O361" s="98">
        <v>0</v>
      </c>
      <c r="P361" s="98">
        <v>0</v>
      </c>
      <c r="Q361" s="98">
        <v>0</v>
      </c>
      <c r="R361" s="98">
        <v>0</v>
      </c>
      <c r="S361" s="100">
        <f t="shared" si="64"/>
        <v>0</v>
      </c>
      <c r="T361" s="102"/>
      <c r="U361" s="98">
        <v>0</v>
      </c>
      <c r="V361" s="98">
        <v>0</v>
      </c>
      <c r="W361" s="98">
        <v>0</v>
      </c>
      <c r="X361" s="98">
        <v>0</v>
      </c>
      <c r="Y361" s="98">
        <v>0</v>
      </c>
      <c r="Z361" s="98">
        <v>0</v>
      </c>
      <c r="AA361" s="98">
        <v>0</v>
      </c>
      <c r="AB361" s="98">
        <v>0</v>
      </c>
      <c r="AC361" s="98">
        <v>0</v>
      </c>
      <c r="AD361" s="98">
        <v>0</v>
      </c>
      <c r="AE361" s="100">
        <f t="shared" si="57"/>
        <v>0</v>
      </c>
      <c r="AF361" s="102"/>
      <c r="AG361" s="98">
        <v>0</v>
      </c>
      <c r="AH361" s="98">
        <v>0</v>
      </c>
      <c r="AI361" s="98">
        <v>0</v>
      </c>
      <c r="AJ361" s="98">
        <v>0</v>
      </c>
      <c r="AK361" s="100">
        <f t="shared" si="60"/>
        <v>0</v>
      </c>
      <c r="AL361" s="102"/>
      <c r="AM361" s="98">
        <v>0</v>
      </c>
      <c r="AN361" s="98">
        <v>0</v>
      </c>
      <c r="AO361" s="98">
        <v>0</v>
      </c>
      <c r="AP361" s="98">
        <v>0</v>
      </c>
      <c r="AQ361" s="98">
        <v>0</v>
      </c>
      <c r="AR361" s="98">
        <v>0</v>
      </c>
      <c r="AS361" s="98">
        <v>0</v>
      </c>
      <c r="AT361" s="98">
        <v>0</v>
      </c>
      <c r="AU361" s="100">
        <f t="shared" si="58"/>
        <v>0</v>
      </c>
      <c r="AV361" s="102"/>
      <c r="AW361" s="104">
        <f t="shared" si="65"/>
        <v>0</v>
      </c>
      <c r="AX361" s="104">
        <f t="shared" si="66"/>
        <v>19053824.600021284</v>
      </c>
      <c r="AY361" s="102"/>
      <c r="AZ361" s="104">
        <f>IF($C361&lt;$C$7,0,MAX(-AX361-SUM(AZ$11:AZ360),0))</f>
        <v>0</v>
      </c>
      <c r="BA361" s="104">
        <f>AX361+SUM(AZ$11:AZ361)</f>
        <v>25894736.146868117</v>
      </c>
      <c r="BB361" s="104">
        <f>IF($C361&lt;$C$7,0,-MIN(BA361:BA$367)-SUM(BB$11:BB360))</f>
        <v>0</v>
      </c>
      <c r="BC361" s="104">
        <f t="shared" si="61"/>
        <v>0</v>
      </c>
      <c r="BD361" s="33"/>
    </row>
    <row r="362" spans="2:56" x14ac:dyDescent="0.2">
      <c r="B362" s="19"/>
      <c r="C362" s="105">
        <f t="shared" si="62"/>
        <v>49491</v>
      </c>
      <c r="D362" s="97" t="str">
        <f t="shared" si="63"/>
        <v>p</v>
      </c>
      <c r="E362" s="98">
        <v>0</v>
      </c>
      <c r="F362" s="98">
        <v>0</v>
      </c>
      <c r="G362" s="98">
        <v>0</v>
      </c>
      <c r="H362" s="98">
        <v>0</v>
      </c>
      <c r="I362" s="100">
        <f t="shared" si="59"/>
        <v>0</v>
      </c>
      <c r="J362" s="101"/>
      <c r="K362" s="98">
        <v>0</v>
      </c>
      <c r="L362" s="98">
        <v>0</v>
      </c>
      <c r="M362" s="98">
        <v>0</v>
      </c>
      <c r="N362" s="98">
        <v>0</v>
      </c>
      <c r="O362" s="98">
        <v>0</v>
      </c>
      <c r="P362" s="98">
        <v>0</v>
      </c>
      <c r="Q362" s="98">
        <v>0</v>
      </c>
      <c r="R362" s="98">
        <v>0</v>
      </c>
      <c r="S362" s="100">
        <f t="shared" si="64"/>
        <v>0</v>
      </c>
      <c r="T362" s="102"/>
      <c r="U362" s="98">
        <v>0</v>
      </c>
      <c r="V362" s="98">
        <v>0</v>
      </c>
      <c r="W362" s="98">
        <v>0</v>
      </c>
      <c r="X362" s="98">
        <v>0</v>
      </c>
      <c r="Y362" s="98">
        <v>0</v>
      </c>
      <c r="Z362" s="98">
        <v>0</v>
      </c>
      <c r="AA362" s="98">
        <v>0</v>
      </c>
      <c r="AB362" s="98">
        <v>0</v>
      </c>
      <c r="AC362" s="98">
        <v>0</v>
      </c>
      <c r="AD362" s="98">
        <v>0</v>
      </c>
      <c r="AE362" s="100">
        <f t="shared" si="57"/>
        <v>0</v>
      </c>
      <c r="AF362" s="102"/>
      <c r="AG362" s="98">
        <v>0</v>
      </c>
      <c r="AH362" s="98">
        <v>0</v>
      </c>
      <c r="AI362" s="98">
        <v>0</v>
      </c>
      <c r="AJ362" s="98">
        <v>0</v>
      </c>
      <c r="AK362" s="100">
        <f t="shared" si="60"/>
        <v>0</v>
      </c>
      <c r="AL362" s="102"/>
      <c r="AM362" s="98">
        <v>0</v>
      </c>
      <c r="AN362" s="98">
        <v>0</v>
      </c>
      <c r="AO362" s="98">
        <v>0</v>
      </c>
      <c r="AP362" s="98">
        <v>0</v>
      </c>
      <c r="AQ362" s="98">
        <v>0</v>
      </c>
      <c r="AR362" s="98">
        <v>0</v>
      </c>
      <c r="AS362" s="98">
        <v>0</v>
      </c>
      <c r="AT362" s="98">
        <v>0</v>
      </c>
      <c r="AU362" s="100">
        <f t="shared" si="58"/>
        <v>0</v>
      </c>
      <c r="AV362" s="102"/>
      <c r="AW362" s="104">
        <f t="shared" si="65"/>
        <v>0</v>
      </c>
      <c r="AX362" s="104">
        <f t="shared" si="66"/>
        <v>19053824.600021284</v>
      </c>
      <c r="AY362" s="102"/>
      <c r="AZ362" s="104">
        <f>IF($C362&lt;$C$7,0,MAX(-AX362-SUM(AZ$11:AZ361),0))</f>
        <v>0</v>
      </c>
      <c r="BA362" s="104">
        <f>AX362+SUM(AZ$11:AZ362)</f>
        <v>25894736.146868117</v>
      </c>
      <c r="BB362" s="104">
        <f>IF($C362&lt;$C$7,0,-MIN(BA362:BA$367)-SUM(BB$11:BB361))</f>
        <v>0</v>
      </c>
      <c r="BC362" s="104">
        <f t="shared" si="61"/>
        <v>0</v>
      </c>
      <c r="BD362" s="33"/>
    </row>
    <row r="363" spans="2:56" x14ac:dyDescent="0.2">
      <c r="B363" s="19"/>
      <c r="C363" s="105">
        <f t="shared" si="62"/>
        <v>49522</v>
      </c>
      <c r="D363" s="97" t="str">
        <f t="shared" si="63"/>
        <v>p</v>
      </c>
      <c r="E363" s="98">
        <v>0</v>
      </c>
      <c r="F363" s="98">
        <v>0</v>
      </c>
      <c r="G363" s="98">
        <v>0</v>
      </c>
      <c r="H363" s="98">
        <v>0</v>
      </c>
      <c r="I363" s="100">
        <f t="shared" si="59"/>
        <v>0</v>
      </c>
      <c r="J363" s="101"/>
      <c r="K363" s="98">
        <v>0</v>
      </c>
      <c r="L363" s="98">
        <v>0</v>
      </c>
      <c r="M363" s="98">
        <v>0</v>
      </c>
      <c r="N363" s="98">
        <v>0</v>
      </c>
      <c r="O363" s="98">
        <v>0</v>
      </c>
      <c r="P363" s="98">
        <v>0</v>
      </c>
      <c r="Q363" s="98">
        <v>0</v>
      </c>
      <c r="R363" s="98">
        <v>0</v>
      </c>
      <c r="S363" s="100">
        <f t="shared" si="64"/>
        <v>0</v>
      </c>
      <c r="T363" s="102"/>
      <c r="U363" s="98">
        <v>0</v>
      </c>
      <c r="V363" s="98">
        <v>0</v>
      </c>
      <c r="W363" s="98">
        <v>0</v>
      </c>
      <c r="X363" s="98">
        <v>0</v>
      </c>
      <c r="Y363" s="98">
        <v>0</v>
      </c>
      <c r="Z363" s="98">
        <v>0</v>
      </c>
      <c r="AA363" s="98">
        <v>0</v>
      </c>
      <c r="AB363" s="98">
        <v>0</v>
      </c>
      <c r="AC363" s="98">
        <v>0</v>
      </c>
      <c r="AD363" s="98">
        <v>0</v>
      </c>
      <c r="AE363" s="100">
        <f t="shared" si="57"/>
        <v>0</v>
      </c>
      <c r="AF363" s="102"/>
      <c r="AG363" s="98">
        <v>0</v>
      </c>
      <c r="AH363" s="98">
        <v>0</v>
      </c>
      <c r="AI363" s="98">
        <v>0</v>
      </c>
      <c r="AJ363" s="98">
        <v>0</v>
      </c>
      <c r="AK363" s="100">
        <f t="shared" si="60"/>
        <v>0</v>
      </c>
      <c r="AL363" s="102"/>
      <c r="AM363" s="98">
        <v>0</v>
      </c>
      <c r="AN363" s="98">
        <v>0</v>
      </c>
      <c r="AO363" s="98">
        <v>0</v>
      </c>
      <c r="AP363" s="98">
        <v>0</v>
      </c>
      <c r="AQ363" s="98">
        <v>0</v>
      </c>
      <c r="AR363" s="98">
        <v>0</v>
      </c>
      <c r="AS363" s="98">
        <v>0</v>
      </c>
      <c r="AT363" s="98">
        <v>0</v>
      </c>
      <c r="AU363" s="100">
        <f t="shared" si="58"/>
        <v>0</v>
      </c>
      <c r="AV363" s="102"/>
      <c r="AW363" s="104">
        <f t="shared" si="65"/>
        <v>0</v>
      </c>
      <c r="AX363" s="104">
        <f t="shared" si="66"/>
        <v>19053824.600021284</v>
      </c>
      <c r="AY363" s="102"/>
      <c r="AZ363" s="104">
        <f>IF($C363&lt;$C$7,0,MAX(-AX363-SUM(AZ$11:AZ362),0))</f>
        <v>0</v>
      </c>
      <c r="BA363" s="104">
        <f>AX363+SUM(AZ$11:AZ363)</f>
        <v>25894736.146868117</v>
      </c>
      <c r="BB363" s="104">
        <f>IF($C363&lt;$C$7,0,-MIN(BA363:BA$367)-SUM(BB$11:BB362))</f>
        <v>0</v>
      </c>
      <c r="BC363" s="104">
        <f t="shared" si="61"/>
        <v>0</v>
      </c>
      <c r="BD363" s="33"/>
    </row>
    <row r="364" spans="2:56" x14ac:dyDescent="0.2">
      <c r="B364" s="19"/>
      <c r="C364" s="105">
        <f t="shared" si="62"/>
        <v>49553</v>
      </c>
      <c r="D364" s="97" t="str">
        <f t="shared" si="63"/>
        <v>p</v>
      </c>
      <c r="E364" s="98">
        <v>0</v>
      </c>
      <c r="F364" s="98">
        <v>0</v>
      </c>
      <c r="G364" s="98">
        <v>0</v>
      </c>
      <c r="H364" s="98">
        <v>0</v>
      </c>
      <c r="I364" s="100">
        <f>SUM(E364:H364)</f>
        <v>0</v>
      </c>
      <c r="J364" s="101"/>
      <c r="K364" s="98">
        <v>0</v>
      </c>
      <c r="L364" s="98">
        <v>0</v>
      </c>
      <c r="M364" s="98">
        <v>0</v>
      </c>
      <c r="N364" s="98">
        <v>0</v>
      </c>
      <c r="O364" s="98">
        <v>0</v>
      </c>
      <c r="P364" s="98">
        <v>0</v>
      </c>
      <c r="Q364" s="98">
        <v>0</v>
      </c>
      <c r="R364" s="98">
        <v>0</v>
      </c>
      <c r="S364" s="100">
        <f t="shared" si="64"/>
        <v>0</v>
      </c>
      <c r="T364" s="102"/>
      <c r="U364" s="98">
        <v>0</v>
      </c>
      <c r="V364" s="98">
        <v>0</v>
      </c>
      <c r="W364" s="98">
        <v>0</v>
      </c>
      <c r="X364" s="98">
        <v>0</v>
      </c>
      <c r="Y364" s="98">
        <v>0</v>
      </c>
      <c r="Z364" s="98">
        <v>0</v>
      </c>
      <c r="AA364" s="98">
        <v>0</v>
      </c>
      <c r="AB364" s="98">
        <v>0</v>
      </c>
      <c r="AC364" s="98">
        <v>0</v>
      </c>
      <c r="AD364" s="98">
        <v>0</v>
      </c>
      <c r="AE364" s="100">
        <f t="shared" si="57"/>
        <v>0</v>
      </c>
      <c r="AF364" s="102"/>
      <c r="AG364" s="98">
        <v>0</v>
      </c>
      <c r="AH364" s="98">
        <v>0</v>
      </c>
      <c r="AI364" s="98">
        <v>0</v>
      </c>
      <c r="AJ364" s="98">
        <v>0</v>
      </c>
      <c r="AK364" s="100">
        <f t="shared" si="60"/>
        <v>0</v>
      </c>
      <c r="AL364" s="102"/>
      <c r="AM364" s="98">
        <v>0</v>
      </c>
      <c r="AN364" s="98">
        <v>0</v>
      </c>
      <c r="AO364" s="98">
        <v>0</v>
      </c>
      <c r="AP364" s="98">
        <v>0</v>
      </c>
      <c r="AQ364" s="98">
        <v>0</v>
      </c>
      <c r="AR364" s="98">
        <v>0</v>
      </c>
      <c r="AS364" s="98">
        <v>0</v>
      </c>
      <c r="AT364" s="98">
        <v>0</v>
      </c>
      <c r="AU364" s="100">
        <f t="shared" ref="AU364:AU367" si="67">SUM(AM364:AT364)</f>
        <v>0</v>
      </c>
      <c r="AV364" s="102"/>
      <c r="AW364" s="104">
        <f t="shared" si="65"/>
        <v>0</v>
      </c>
      <c r="AX364" s="104">
        <f t="shared" si="66"/>
        <v>19053824.600021284</v>
      </c>
      <c r="AY364" s="102"/>
      <c r="AZ364" s="104">
        <f>IF($C364&lt;$C$7,0,MAX(-AX364-SUM(AZ$11:AZ363),0))</f>
        <v>0</v>
      </c>
      <c r="BA364" s="104">
        <f>AX364+SUM(AZ$11:AZ364)</f>
        <v>25894736.146868117</v>
      </c>
      <c r="BB364" s="104">
        <f>IF($C364&lt;$C$7,0,-MIN(BA364:BA$367)-SUM(BB$11:BB363))</f>
        <v>0</v>
      </c>
      <c r="BC364" s="104">
        <f t="shared" si="61"/>
        <v>0</v>
      </c>
      <c r="BD364" s="33"/>
    </row>
    <row r="365" spans="2:56" x14ac:dyDescent="0.2">
      <c r="B365" s="19"/>
      <c r="C365" s="105">
        <f t="shared" si="62"/>
        <v>49583</v>
      </c>
      <c r="D365" s="97" t="str">
        <f t="shared" si="63"/>
        <v>p</v>
      </c>
      <c r="E365" s="98">
        <v>0</v>
      </c>
      <c r="F365" s="98">
        <v>0</v>
      </c>
      <c r="G365" s="98">
        <v>0</v>
      </c>
      <c r="H365" s="98">
        <v>0</v>
      </c>
      <c r="I365" s="100">
        <f>SUM(E365:H365)</f>
        <v>0</v>
      </c>
      <c r="J365" s="101"/>
      <c r="K365" s="98">
        <v>0</v>
      </c>
      <c r="L365" s="98">
        <v>0</v>
      </c>
      <c r="M365" s="98">
        <v>0</v>
      </c>
      <c r="N365" s="98">
        <v>0</v>
      </c>
      <c r="O365" s="98">
        <v>0</v>
      </c>
      <c r="P365" s="98">
        <v>0</v>
      </c>
      <c r="Q365" s="98">
        <v>0</v>
      </c>
      <c r="R365" s="98">
        <v>0</v>
      </c>
      <c r="S365" s="100">
        <f t="shared" si="64"/>
        <v>0</v>
      </c>
      <c r="T365" s="102"/>
      <c r="U365" s="98">
        <v>0</v>
      </c>
      <c r="V365" s="98">
        <v>0</v>
      </c>
      <c r="W365" s="98">
        <v>0</v>
      </c>
      <c r="X365" s="98">
        <v>0</v>
      </c>
      <c r="Y365" s="98">
        <v>0</v>
      </c>
      <c r="Z365" s="98">
        <v>0</v>
      </c>
      <c r="AA365" s="98">
        <v>0</v>
      </c>
      <c r="AB365" s="98">
        <v>0</v>
      </c>
      <c r="AC365" s="98">
        <v>0</v>
      </c>
      <c r="AD365" s="98">
        <v>0</v>
      </c>
      <c r="AE365" s="100">
        <f t="shared" si="57"/>
        <v>0</v>
      </c>
      <c r="AF365" s="102"/>
      <c r="AG365" s="98">
        <v>0</v>
      </c>
      <c r="AH365" s="98">
        <v>0</v>
      </c>
      <c r="AI365" s="98">
        <v>0</v>
      </c>
      <c r="AJ365" s="98">
        <v>0</v>
      </c>
      <c r="AK365" s="100">
        <f t="shared" si="60"/>
        <v>0</v>
      </c>
      <c r="AL365" s="102"/>
      <c r="AM365" s="98">
        <v>0</v>
      </c>
      <c r="AN365" s="98">
        <v>0</v>
      </c>
      <c r="AO365" s="98">
        <v>0</v>
      </c>
      <c r="AP365" s="98">
        <v>0</v>
      </c>
      <c r="AQ365" s="98">
        <v>0</v>
      </c>
      <c r="AR365" s="98">
        <v>0</v>
      </c>
      <c r="AS365" s="98">
        <v>0</v>
      </c>
      <c r="AT365" s="98">
        <v>0</v>
      </c>
      <c r="AU365" s="100">
        <f t="shared" si="67"/>
        <v>0</v>
      </c>
      <c r="AV365" s="102"/>
      <c r="AW365" s="104">
        <f t="shared" si="65"/>
        <v>0</v>
      </c>
      <c r="AX365" s="104">
        <f t="shared" si="66"/>
        <v>19053824.600021284</v>
      </c>
      <c r="AY365" s="102"/>
      <c r="AZ365" s="104">
        <f>IF($C365&lt;$C$7,0,MAX(-AX365-SUM(AZ$11:AZ364),0))</f>
        <v>0</v>
      </c>
      <c r="BA365" s="104">
        <f>AX365+SUM(AZ$11:AZ365)</f>
        <v>25894736.146868117</v>
      </c>
      <c r="BB365" s="104">
        <f>IF($C365&lt;$C$7,0,-MIN(BA365:BA$367)-SUM(BB$11:BB364))</f>
        <v>0</v>
      </c>
      <c r="BC365" s="104">
        <f t="shared" si="61"/>
        <v>0</v>
      </c>
      <c r="BD365" s="33"/>
    </row>
    <row r="366" spans="2:56" x14ac:dyDescent="0.2">
      <c r="B366" s="19"/>
      <c r="C366" s="105">
        <f t="shared" si="62"/>
        <v>49614</v>
      </c>
      <c r="D366" s="97" t="str">
        <f t="shared" si="63"/>
        <v>p</v>
      </c>
      <c r="E366" s="98">
        <v>0</v>
      </c>
      <c r="F366" s="98">
        <v>0</v>
      </c>
      <c r="G366" s="98">
        <v>0</v>
      </c>
      <c r="H366" s="98">
        <v>0</v>
      </c>
      <c r="I366" s="100">
        <f>SUM(E366:H366)</f>
        <v>0</v>
      </c>
      <c r="J366" s="101"/>
      <c r="K366" s="98">
        <v>0</v>
      </c>
      <c r="L366" s="98">
        <v>0</v>
      </c>
      <c r="M366" s="98">
        <v>0</v>
      </c>
      <c r="N366" s="98">
        <v>0</v>
      </c>
      <c r="O366" s="98">
        <v>0</v>
      </c>
      <c r="P366" s="98">
        <v>0</v>
      </c>
      <c r="Q366" s="98">
        <v>0</v>
      </c>
      <c r="R366" s="98">
        <v>0</v>
      </c>
      <c r="S366" s="100">
        <f t="shared" si="64"/>
        <v>0</v>
      </c>
      <c r="T366" s="102"/>
      <c r="U366" s="98">
        <v>0</v>
      </c>
      <c r="V366" s="98">
        <v>0</v>
      </c>
      <c r="W366" s="98">
        <v>0</v>
      </c>
      <c r="X366" s="98">
        <v>0</v>
      </c>
      <c r="Y366" s="98">
        <v>0</v>
      </c>
      <c r="Z366" s="98">
        <v>0</v>
      </c>
      <c r="AA366" s="98">
        <v>0</v>
      </c>
      <c r="AB366" s="98">
        <v>0</v>
      </c>
      <c r="AC366" s="98">
        <v>0</v>
      </c>
      <c r="AD366" s="98">
        <v>0</v>
      </c>
      <c r="AE366" s="100">
        <f t="shared" si="57"/>
        <v>0</v>
      </c>
      <c r="AF366" s="102"/>
      <c r="AG366" s="98">
        <v>0</v>
      </c>
      <c r="AH366" s="98">
        <v>0</v>
      </c>
      <c r="AI366" s="98">
        <v>0</v>
      </c>
      <c r="AJ366" s="98">
        <v>0</v>
      </c>
      <c r="AK366" s="100">
        <f t="shared" si="60"/>
        <v>0</v>
      </c>
      <c r="AL366" s="102"/>
      <c r="AM366" s="98">
        <v>0</v>
      </c>
      <c r="AN366" s="98">
        <v>0</v>
      </c>
      <c r="AO366" s="98">
        <v>0</v>
      </c>
      <c r="AP366" s="98">
        <v>0</v>
      </c>
      <c r="AQ366" s="98">
        <v>0</v>
      </c>
      <c r="AR366" s="98">
        <v>0</v>
      </c>
      <c r="AS366" s="98">
        <v>0</v>
      </c>
      <c r="AT366" s="98">
        <v>0</v>
      </c>
      <c r="AU366" s="100">
        <f t="shared" si="67"/>
        <v>0</v>
      </c>
      <c r="AV366" s="102"/>
      <c r="AW366" s="104">
        <f t="shared" si="65"/>
        <v>0</v>
      </c>
      <c r="AX366" s="104">
        <f t="shared" si="66"/>
        <v>19053824.600021284</v>
      </c>
      <c r="AY366" s="102"/>
      <c r="AZ366" s="104">
        <f>IF($C366&lt;$C$7,0,MAX(-AX366-SUM(AZ$11:AZ365),0))</f>
        <v>0</v>
      </c>
      <c r="BA366" s="104">
        <f>AX366+SUM(AZ$11:AZ366)</f>
        <v>25894736.146868117</v>
      </c>
      <c r="BB366" s="104">
        <f>IF($C366&lt;$C$7,0,-MIN(BA366:BA$367)-SUM(BB$11:BB365))</f>
        <v>0</v>
      </c>
      <c r="BC366" s="104">
        <f t="shared" si="61"/>
        <v>0</v>
      </c>
      <c r="BD366" s="33"/>
    </row>
    <row r="367" spans="2:56" x14ac:dyDescent="0.2">
      <c r="B367" s="19"/>
      <c r="C367" s="105">
        <f t="shared" si="62"/>
        <v>49644</v>
      </c>
      <c r="D367" s="109" t="str">
        <f t="shared" si="63"/>
        <v>p</v>
      </c>
      <c r="E367" s="98">
        <v>0</v>
      </c>
      <c r="F367" s="98">
        <v>0</v>
      </c>
      <c r="G367" s="98">
        <v>0</v>
      </c>
      <c r="H367" s="98">
        <v>0</v>
      </c>
      <c r="I367" s="110">
        <f>SUM(E367:H367)</f>
        <v>0</v>
      </c>
      <c r="J367" s="111"/>
      <c r="K367" s="98">
        <v>0</v>
      </c>
      <c r="L367" s="98">
        <v>0</v>
      </c>
      <c r="M367" s="98">
        <v>0</v>
      </c>
      <c r="N367" s="98">
        <v>0</v>
      </c>
      <c r="O367" s="98">
        <v>0</v>
      </c>
      <c r="P367" s="98">
        <v>0</v>
      </c>
      <c r="Q367" s="98">
        <v>0</v>
      </c>
      <c r="R367" s="98">
        <v>0</v>
      </c>
      <c r="S367" s="110">
        <f t="shared" si="64"/>
        <v>0</v>
      </c>
      <c r="T367" s="112"/>
      <c r="U367" s="98">
        <v>0</v>
      </c>
      <c r="V367" s="98">
        <v>0</v>
      </c>
      <c r="W367" s="98">
        <v>0</v>
      </c>
      <c r="X367" s="98">
        <v>0</v>
      </c>
      <c r="Y367" s="98">
        <v>0</v>
      </c>
      <c r="Z367" s="98">
        <v>0</v>
      </c>
      <c r="AA367" s="98">
        <v>0</v>
      </c>
      <c r="AB367" s="98">
        <v>0</v>
      </c>
      <c r="AC367" s="98">
        <v>0</v>
      </c>
      <c r="AD367" s="98">
        <v>0</v>
      </c>
      <c r="AE367" s="110">
        <f t="shared" si="57"/>
        <v>0</v>
      </c>
      <c r="AF367" s="112"/>
      <c r="AG367" s="98">
        <v>0</v>
      </c>
      <c r="AH367" s="98">
        <v>0</v>
      </c>
      <c r="AI367" s="98">
        <v>0</v>
      </c>
      <c r="AJ367" s="98">
        <v>0</v>
      </c>
      <c r="AK367" s="110">
        <f t="shared" si="60"/>
        <v>0</v>
      </c>
      <c r="AL367" s="112"/>
      <c r="AM367" s="98">
        <v>0</v>
      </c>
      <c r="AN367" s="98">
        <v>0</v>
      </c>
      <c r="AO367" s="98">
        <v>0</v>
      </c>
      <c r="AP367" s="98">
        <v>0</v>
      </c>
      <c r="AQ367" s="98">
        <v>0</v>
      </c>
      <c r="AR367" s="98">
        <v>0</v>
      </c>
      <c r="AS367" s="98">
        <v>0</v>
      </c>
      <c r="AT367" s="98">
        <v>0</v>
      </c>
      <c r="AU367" s="110">
        <f t="shared" si="67"/>
        <v>0</v>
      </c>
      <c r="AV367" s="112"/>
      <c r="AW367" s="104">
        <f t="shared" si="65"/>
        <v>0</v>
      </c>
      <c r="AX367" s="104">
        <f t="shared" si="66"/>
        <v>19053824.600021284</v>
      </c>
      <c r="AY367" s="112"/>
      <c r="AZ367" s="113">
        <f>IF($C367&lt;$C$7,0,MAX(-AX367-SUM(AZ$11:AZ366),0))</f>
        <v>0</v>
      </c>
      <c r="BA367" s="114">
        <f>AX367+SUM(AZ$11:AZ367)</f>
        <v>25894736.146868117</v>
      </c>
      <c r="BB367" s="104">
        <f>IF($C367&lt;$C$7,0,-MIN(BA367:BA$367)-SUM(BB$11:BB366))</f>
        <v>0</v>
      </c>
      <c r="BC367" s="115">
        <f t="shared" si="61"/>
        <v>0</v>
      </c>
      <c r="BD367" s="33"/>
    </row>
    <row r="368" spans="2:56" ht="13.5" thickBot="1" x14ac:dyDescent="0.25">
      <c r="B368" s="116"/>
      <c r="C368" s="117"/>
      <c r="D368" s="118"/>
      <c r="E368" s="117"/>
      <c r="F368" s="117"/>
      <c r="G368" s="117"/>
      <c r="H368" s="117"/>
      <c r="I368" s="117"/>
      <c r="J368" s="119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  <c r="AA368" s="117"/>
      <c r="AB368" s="117"/>
      <c r="AC368" s="117"/>
      <c r="AD368" s="117"/>
      <c r="AE368" s="117"/>
      <c r="AF368" s="117"/>
      <c r="AG368" s="117"/>
      <c r="AH368" s="117"/>
      <c r="AI368" s="117"/>
      <c r="AJ368" s="117"/>
      <c r="AK368" s="117"/>
      <c r="AL368" s="117"/>
      <c r="AM368" s="117"/>
      <c r="AN368" s="117"/>
      <c r="AO368" s="117"/>
      <c r="AP368" s="117"/>
      <c r="AQ368" s="117"/>
      <c r="AR368" s="117"/>
      <c r="AS368" s="117"/>
      <c r="AT368" s="117"/>
      <c r="AU368" s="117"/>
      <c r="AV368" s="117"/>
      <c r="AW368" s="117"/>
      <c r="AX368" s="117"/>
      <c r="AY368" s="117"/>
      <c r="AZ368" s="117"/>
      <c r="BA368" s="117"/>
      <c r="BB368" s="117"/>
      <c r="BC368" s="117"/>
      <c r="BD368" s="120"/>
    </row>
  </sheetData>
  <mergeCells count="47">
    <mergeCell ref="AQ5:AQ7"/>
    <mergeCell ref="AR5:AR7"/>
    <mergeCell ref="AS5:AS7"/>
    <mergeCell ref="AT5:AT7"/>
    <mergeCell ref="AX4:AX7"/>
    <mergeCell ref="AZ4:AZ7"/>
    <mergeCell ref="BA4:BA7"/>
    <mergeCell ref="BB4:BB7"/>
    <mergeCell ref="BC4:BC7"/>
    <mergeCell ref="L5:L7"/>
    <mergeCell ref="M5:M6"/>
    <mergeCell ref="V5:V7"/>
    <mergeCell ref="W5:W7"/>
    <mergeCell ref="Z5:Z6"/>
    <mergeCell ref="AG4:AG7"/>
    <mergeCell ref="AH4:AH7"/>
    <mergeCell ref="AI4:AI7"/>
    <mergeCell ref="AK4:AK7"/>
    <mergeCell ref="AU4:AU7"/>
    <mergeCell ref="AW4:AW7"/>
    <mergeCell ref="AM5:AM7"/>
    <mergeCell ref="AN5:AN7"/>
    <mergeCell ref="AO5:AO7"/>
    <mergeCell ref="AP5:AP7"/>
    <mergeCell ref="Y4:Y7"/>
    <mergeCell ref="Z4:AA4"/>
    <mergeCell ref="AB4:AB7"/>
    <mergeCell ref="AC4:AC6"/>
    <mergeCell ref="AD4:AD7"/>
    <mergeCell ref="AE4:AE7"/>
    <mergeCell ref="AA5:AA7"/>
    <mergeCell ref="Q4:Q7"/>
    <mergeCell ref="R4:R7"/>
    <mergeCell ref="S4:S7"/>
    <mergeCell ref="U4:U7"/>
    <mergeCell ref="V4:W4"/>
    <mergeCell ref="X4:X7"/>
    <mergeCell ref="V1:X1"/>
    <mergeCell ref="E4:E7"/>
    <mergeCell ref="F4:F7"/>
    <mergeCell ref="G4:G7"/>
    <mergeCell ref="H4:H6"/>
    <mergeCell ref="I4:I7"/>
    <mergeCell ref="K4:K7"/>
    <mergeCell ref="N4:N7"/>
    <mergeCell ref="O4:O7"/>
    <mergeCell ref="P4:P7"/>
  </mergeCells>
  <conditionalFormatting sqref="E11:H12">
    <cfRule type="expression" dxfId="317" priority="315" stopIfTrue="1">
      <formula>$C$6=$C11</formula>
    </cfRule>
    <cfRule type="expression" dxfId="316" priority="316" stopIfTrue="1">
      <formula>$C$7=$C11</formula>
    </cfRule>
  </conditionalFormatting>
  <conditionalFormatting sqref="I11:I367">
    <cfRule type="expression" dxfId="315" priority="317" stopIfTrue="1">
      <formula>$C$6=$C11</formula>
    </cfRule>
    <cfRule type="expression" dxfId="314" priority="318" stopIfTrue="1">
      <formula>$C$7=$C11</formula>
    </cfRule>
  </conditionalFormatting>
  <conditionalFormatting sqref="E12:H12">
    <cfRule type="expression" dxfId="313" priority="313" stopIfTrue="1">
      <formula>$C$6=$C12</formula>
    </cfRule>
    <cfRule type="expression" dxfId="312" priority="314" stopIfTrue="1">
      <formula>$C$7=$C12</formula>
    </cfRule>
  </conditionalFormatting>
  <conditionalFormatting sqref="E11:G12 H12">
    <cfRule type="expression" dxfId="311" priority="311" stopIfTrue="1">
      <formula>$C$6=$C11</formula>
    </cfRule>
    <cfRule type="expression" dxfId="310" priority="312" stopIfTrue="1">
      <formula>$C$7=$C11</formula>
    </cfRule>
  </conditionalFormatting>
  <conditionalFormatting sqref="E12:H12">
    <cfRule type="expression" dxfId="309" priority="309" stopIfTrue="1">
      <formula>$C$6=$C12</formula>
    </cfRule>
    <cfRule type="expression" dxfId="308" priority="310" stopIfTrue="1">
      <formula>$C$7=$C12</formula>
    </cfRule>
  </conditionalFormatting>
  <conditionalFormatting sqref="K11:R11">
    <cfRule type="expression" dxfId="307" priority="305" stopIfTrue="1">
      <formula>$C$6=$C11</formula>
    </cfRule>
    <cfRule type="expression" dxfId="306" priority="306" stopIfTrue="1">
      <formula>$C$7=$C11</formula>
    </cfRule>
  </conditionalFormatting>
  <conditionalFormatting sqref="S11:S367">
    <cfRule type="expression" dxfId="305" priority="307" stopIfTrue="1">
      <formula>$C$6=$C11</formula>
    </cfRule>
    <cfRule type="expression" dxfId="304" priority="308" stopIfTrue="1">
      <formula>$C$7=$C11</formula>
    </cfRule>
  </conditionalFormatting>
  <conditionalFormatting sqref="K11:L11">
    <cfRule type="expression" dxfId="303" priority="303" stopIfTrue="1">
      <formula>$C$6=$C11</formula>
    </cfRule>
    <cfRule type="expression" dxfId="302" priority="304" stopIfTrue="1">
      <formula>$C$7=$C11</formula>
    </cfRule>
  </conditionalFormatting>
  <conditionalFormatting sqref="N11:R11">
    <cfRule type="expression" dxfId="301" priority="301" stopIfTrue="1">
      <formula>$C$6=$C11</formula>
    </cfRule>
    <cfRule type="expression" dxfId="300" priority="302" stopIfTrue="1">
      <formula>$C$7=$C11</formula>
    </cfRule>
  </conditionalFormatting>
  <conditionalFormatting sqref="U11:AD11">
    <cfRule type="expression" dxfId="299" priority="297" stopIfTrue="1">
      <formula>$C$6=$C11</formula>
    </cfRule>
    <cfRule type="expression" dxfId="298" priority="298" stopIfTrue="1">
      <formula>$C$7=$C11</formula>
    </cfRule>
  </conditionalFormatting>
  <conditionalFormatting sqref="AE11:AE367">
    <cfRule type="expression" dxfId="297" priority="299" stopIfTrue="1">
      <formula>$C$6=$C11</formula>
    </cfRule>
    <cfRule type="expression" dxfId="296" priority="300" stopIfTrue="1">
      <formula>$C$7=$C11</formula>
    </cfRule>
  </conditionalFormatting>
  <conditionalFormatting sqref="U11:Y11">
    <cfRule type="expression" dxfId="295" priority="295" stopIfTrue="1">
      <formula>$C$6=$C11</formula>
    </cfRule>
    <cfRule type="expression" dxfId="294" priority="296" stopIfTrue="1">
      <formula>$C$7=$C11</formula>
    </cfRule>
  </conditionalFormatting>
  <conditionalFormatting sqref="AG11:AJ11">
    <cfRule type="expression" dxfId="293" priority="291" stopIfTrue="1">
      <formula>$C$6=$C11</formula>
    </cfRule>
    <cfRule type="expression" dxfId="292" priority="292" stopIfTrue="1">
      <formula>$C$7=$C11</formula>
    </cfRule>
  </conditionalFormatting>
  <conditionalFormatting sqref="AK11:AK367">
    <cfRule type="expression" dxfId="291" priority="293" stopIfTrue="1">
      <formula>$C$6=$C11</formula>
    </cfRule>
    <cfRule type="expression" dxfId="290" priority="294" stopIfTrue="1">
      <formula>$C$7=$C11</formula>
    </cfRule>
  </conditionalFormatting>
  <conditionalFormatting sqref="AM11:AT11">
    <cfRule type="expression" dxfId="289" priority="287" stopIfTrue="1">
      <formula>$C$6=$C11</formula>
    </cfRule>
    <cfRule type="expression" dxfId="288" priority="288" stopIfTrue="1">
      <formula>$C$7=$C11</formula>
    </cfRule>
  </conditionalFormatting>
  <conditionalFormatting sqref="AU11:AU367">
    <cfRule type="expression" dxfId="287" priority="289" stopIfTrue="1">
      <formula>$C$6=$C11</formula>
    </cfRule>
    <cfRule type="expression" dxfId="286" priority="290" stopIfTrue="1">
      <formula>$C$7=$C11</formula>
    </cfRule>
  </conditionalFormatting>
  <conditionalFormatting sqref="AM11">
    <cfRule type="expression" dxfId="285" priority="285" stopIfTrue="1">
      <formula>$C$6=$C11</formula>
    </cfRule>
    <cfRule type="expression" dxfId="284" priority="286" stopIfTrue="1">
      <formula>$C$7=$C11</formula>
    </cfRule>
  </conditionalFormatting>
  <conditionalFormatting sqref="AW11:AX367">
    <cfRule type="expression" dxfId="283" priority="283" stopIfTrue="1">
      <formula>$C$6=$C11</formula>
    </cfRule>
    <cfRule type="expression" dxfId="282" priority="284" stopIfTrue="1">
      <formula>$C$7=$C11</formula>
    </cfRule>
  </conditionalFormatting>
  <conditionalFormatting sqref="AZ11:BC367">
    <cfRule type="expression" dxfId="281" priority="281" stopIfTrue="1">
      <formula>$C$6=$C11</formula>
    </cfRule>
    <cfRule type="expression" dxfId="280" priority="282" stopIfTrue="1">
      <formula>$C$7=$C11</formula>
    </cfRule>
  </conditionalFormatting>
  <conditionalFormatting sqref="E12:H367">
    <cfRule type="expression" dxfId="279" priority="279" stopIfTrue="1">
      <formula>$C$6=$C12</formula>
    </cfRule>
    <cfRule type="expression" dxfId="278" priority="280" stopIfTrue="1">
      <formula>$C$7=$C12</formula>
    </cfRule>
  </conditionalFormatting>
  <conditionalFormatting sqref="E12:H367">
    <cfRule type="expression" dxfId="277" priority="277" stopIfTrue="1">
      <formula>$C$6=$C12</formula>
    </cfRule>
    <cfRule type="expression" dxfId="276" priority="278" stopIfTrue="1">
      <formula>$C$7=$C12</formula>
    </cfRule>
  </conditionalFormatting>
  <conditionalFormatting sqref="E12:H367">
    <cfRule type="expression" dxfId="275" priority="275" stopIfTrue="1">
      <formula>$C$6=$C12</formula>
    </cfRule>
    <cfRule type="expression" dxfId="274" priority="276" stopIfTrue="1">
      <formula>$C$7=$C12</formula>
    </cfRule>
  </conditionalFormatting>
  <conditionalFormatting sqref="E12:H367">
    <cfRule type="expression" dxfId="273" priority="273" stopIfTrue="1">
      <formula>$C$6=$C12</formula>
    </cfRule>
    <cfRule type="expression" dxfId="272" priority="274" stopIfTrue="1">
      <formula>$C$7=$C12</formula>
    </cfRule>
  </conditionalFormatting>
  <conditionalFormatting sqref="E13:F367 H13:H367 G12:G367">
    <cfRule type="expression" dxfId="271" priority="271" stopIfTrue="1">
      <formula>$C$6=$C12</formula>
    </cfRule>
    <cfRule type="expression" dxfId="270" priority="272" stopIfTrue="1">
      <formula>$C$7=$C12</formula>
    </cfRule>
  </conditionalFormatting>
  <conditionalFormatting sqref="E13:F367 H13:H367 G12:G367">
    <cfRule type="expression" dxfId="269" priority="269" stopIfTrue="1">
      <formula>$C$6=$C12</formula>
    </cfRule>
    <cfRule type="expression" dxfId="268" priority="270" stopIfTrue="1">
      <formula>$C$7=$C12</formula>
    </cfRule>
  </conditionalFormatting>
  <conditionalFormatting sqref="E13:F367 G12:G367">
    <cfRule type="expression" dxfId="267" priority="267" stopIfTrue="1">
      <formula>$C$6=$C12</formula>
    </cfRule>
    <cfRule type="expression" dxfId="266" priority="268" stopIfTrue="1">
      <formula>$C$7=$C12</formula>
    </cfRule>
  </conditionalFormatting>
  <conditionalFormatting sqref="E13:F367 G12:G367">
    <cfRule type="expression" dxfId="265" priority="265" stopIfTrue="1">
      <formula>$C$6=$C12</formula>
    </cfRule>
    <cfRule type="expression" dxfId="264" priority="266" stopIfTrue="1">
      <formula>$C$7=$C12</formula>
    </cfRule>
  </conditionalFormatting>
  <conditionalFormatting sqref="U12">
    <cfRule type="expression" dxfId="263" priority="191" stopIfTrue="1">
      <formula>$C$6=$C12</formula>
    </cfRule>
    <cfRule type="expression" dxfId="262" priority="192" stopIfTrue="1">
      <formula>$C$7=$C12</formula>
    </cfRule>
  </conditionalFormatting>
  <conditionalFormatting sqref="U12">
    <cfRule type="expression" dxfId="261" priority="189" stopIfTrue="1">
      <formula>$C$6=$C12</formula>
    </cfRule>
    <cfRule type="expression" dxfId="260" priority="190" stopIfTrue="1">
      <formula>$C$7=$C12</formula>
    </cfRule>
  </conditionalFormatting>
  <conditionalFormatting sqref="L13:R367">
    <cfRule type="expression" dxfId="259" priority="199" stopIfTrue="1">
      <formula>$C$6=$C13</formula>
    </cfRule>
    <cfRule type="expression" dxfId="258" priority="200" stopIfTrue="1">
      <formula>$C$7=$C13</formula>
    </cfRule>
  </conditionalFormatting>
  <conditionalFormatting sqref="L13:R367">
    <cfRule type="expression" dxfId="257" priority="197" stopIfTrue="1">
      <formula>$C$6=$C13</formula>
    </cfRule>
    <cfRule type="expression" dxfId="256" priority="198" stopIfTrue="1">
      <formula>$C$7=$C13</formula>
    </cfRule>
  </conditionalFormatting>
  <conditionalFormatting sqref="L13:R367">
    <cfRule type="expression" dxfId="255" priority="195" stopIfTrue="1">
      <formula>$C$6=$C13</formula>
    </cfRule>
    <cfRule type="expression" dxfId="254" priority="196" stopIfTrue="1">
      <formula>$C$7=$C13</formula>
    </cfRule>
  </conditionalFormatting>
  <conditionalFormatting sqref="L13:R367">
    <cfRule type="expression" dxfId="253" priority="193" stopIfTrue="1">
      <formula>$C$6=$C13</formula>
    </cfRule>
    <cfRule type="expression" dxfId="252" priority="194" stopIfTrue="1">
      <formula>$C$7=$C13</formula>
    </cfRule>
  </conditionalFormatting>
  <conditionalFormatting sqref="U12">
    <cfRule type="expression" dxfId="251" priority="187" stopIfTrue="1">
      <formula>$C$6=$C12</formula>
    </cfRule>
    <cfRule type="expression" dxfId="250" priority="188" stopIfTrue="1">
      <formula>$C$7=$C12</formula>
    </cfRule>
  </conditionalFormatting>
  <conditionalFormatting sqref="U12">
    <cfRule type="expression" dxfId="249" priority="185" stopIfTrue="1">
      <formula>$C$6=$C12</formula>
    </cfRule>
    <cfRule type="expression" dxfId="248" priority="186" stopIfTrue="1">
      <formula>$C$7=$C12</formula>
    </cfRule>
  </conditionalFormatting>
  <conditionalFormatting sqref="U12">
    <cfRule type="expression" dxfId="247" priority="183" stopIfTrue="1">
      <formula>$C$6=$C12</formula>
    </cfRule>
    <cfRule type="expression" dxfId="246" priority="184" stopIfTrue="1">
      <formula>$C$7=$C12</formula>
    </cfRule>
  </conditionalFormatting>
  <conditionalFormatting sqref="U12">
    <cfRule type="expression" dxfId="245" priority="181" stopIfTrue="1">
      <formula>$C$6=$C12</formula>
    </cfRule>
    <cfRule type="expression" dxfId="244" priority="182" stopIfTrue="1">
      <formula>$C$7=$C12</formula>
    </cfRule>
  </conditionalFormatting>
  <conditionalFormatting sqref="U12">
    <cfRule type="expression" dxfId="243" priority="179" stopIfTrue="1">
      <formula>$C$6=$C12</formula>
    </cfRule>
    <cfRule type="expression" dxfId="242" priority="180" stopIfTrue="1">
      <formula>$C$7=$C12</formula>
    </cfRule>
  </conditionalFormatting>
  <conditionalFormatting sqref="U12">
    <cfRule type="expression" dxfId="241" priority="177" stopIfTrue="1">
      <formula>$C$6=$C12</formula>
    </cfRule>
    <cfRule type="expression" dxfId="240" priority="178" stopIfTrue="1">
      <formula>$C$7=$C12</formula>
    </cfRule>
  </conditionalFormatting>
  <conditionalFormatting sqref="V12:AD12">
    <cfRule type="expression" dxfId="239" priority="175" stopIfTrue="1">
      <formula>$C$6=$C12</formula>
    </cfRule>
    <cfRule type="expression" dxfId="238" priority="176" stopIfTrue="1">
      <formula>$C$7=$C12</formula>
    </cfRule>
  </conditionalFormatting>
  <conditionalFormatting sqref="V12:AD12">
    <cfRule type="expression" dxfId="237" priority="173" stopIfTrue="1">
      <formula>$C$6=$C12</formula>
    </cfRule>
    <cfRule type="expression" dxfId="236" priority="174" stopIfTrue="1">
      <formula>$C$7=$C12</formula>
    </cfRule>
  </conditionalFormatting>
  <conditionalFormatting sqref="V12:AD12">
    <cfRule type="expression" dxfId="235" priority="171" stopIfTrue="1">
      <formula>$C$6=$C12</formula>
    </cfRule>
    <cfRule type="expression" dxfId="234" priority="172" stopIfTrue="1">
      <formula>$C$7=$C12</formula>
    </cfRule>
  </conditionalFormatting>
  <conditionalFormatting sqref="V12:AD12">
    <cfRule type="expression" dxfId="233" priority="169" stopIfTrue="1">
      <formula>$C$6=$C12</formula>
    </cfRule>
    <cfRule type="expression" dxfId="232" priority="170" stopIfTrue="1">
      <formula>$C$7=$C12</formula>
    </cfRule>
  </conditionalFormatting>
  <conditionalFormatting sqref="V12:AD12">
    <cfRule type="expression" dxfId="231" priority="167" stopIfTrue="1">
      <formula>$C$6=$C12</formula>
    </cfRule>
    <cfRule type="expression" dxfId="230" priority="168" stopIfTrue="1">
      <formula>$C$7=$C12</formula>
    </cfRule>
  </conditionalFormatting>
  <conditionalFormatting sqref="V12:AD12">
    <cfRule type="expression" dxfId="229" priority="165" stopIfTrue="1">
      <formula>$C$6=$C12</formula>
    </cfRule>
    <cfRule type="expression" dxfId="228" priority="166" stopIfTrue="1">
      <formula>$C$7=$C12</formula>
    </cfRule>
  </conditionalFormatting>
  <conditionalFormatting sqref="V12:AD12">
    <cfRule type="expression" dxfId="227" priority="163" stopIfTrue="1">
      <formula>$C$6=$C12</formula>
    </cfRule>
    <cfRule type="expression" dxfId="226" priority="164" stopIfTrue="1">
      <formula>$C$7=$C12</formula>
    </cfRule>
  </conditionalFormatting>
  <conditionalFormatting sqref="V12:AD12">
    <cfRule type="expression" dxfId="225" priority="161" stopIfTrue="1">
      <formula>$C$6=$C12</formula>
    </cfRule>
    <cfRule type="expression" dxfId="224" priority="162" stopIfTrue="1">
      <formula>$C$7=$C12</formula>
    </cfRule>
  </conditionalFormatting>
  <conditionalFormatting sqref="U13:U367">
    <cfRule type="expression" dxfId="223" priority="159" stopIfTrue="1">
      <formula>$C$6=$C13</formula>
    </cfRule>
    <cfRule type="expression" dxfId="222" priority="160" stopIfTrue="1">
      <formula>$C$7=$C13</formula>
    </cfRule>
  </conditionalFormatting>
  <conditionalFormatting sqref="U13:U367">
    <cfRule type="expression" dxfId="221" priority="157" stopIfTrue="1">
      <formula>$C$6=$C13</formula>
    </cfRule>
    <cfRule type="expression" dxfId="220" priority="158" stopIfTrue="1">
      <formula>$C$7=$C13</formula>
    </cfRule>
  </conditionalFormatting>
  <conditionalFormatting sqref="U13:U367">
    <cfRule type="expression" dxfId="219" priority="155" stopIfTrue="1">
      <formula>$C$6=$C13</formula>
    </cfRule>
    <cfRule type="expression" dxfId="218" priority="156" stopIfTrue="1">
      <formula>$C$7=$C13</formula>
    </cfRule>
  </conditionalFormatting>
  <conditionalFormatting sqref="U13:U367">
    <cfRule type="expression" dxfId="217" priority="153" stopIfTrue="1">
      <formula>$C$6=$C13</formula>
    </cfRule>
    <cfRule type="expression" dxfId="216" priority="154" stopIfTrue="1">
      <formula>$C$7=$C13</formula>
    </cfRule>
  </conditionalFormatting>
  <conditionalFormatting sqref="U13:U367">
    <cfRule type="expression" dxfId="215" priority="151" stopIfTrue="1">
      <formula>$C$6=$C13</formula>
    </cfRule>
    <cfRule type="expression" dxfId="214" priority="152" stopIfTrue="1">
      <formula>$C$7=$C13</formula>
    </cfRule>
  </conditionalFormatting>
  <conditionalFormatting sqref="U13:U367">
    <cfRule type="expression" dxfId="213" priority="149" stopIfTrue="1">
      <formula>$C$6=$C13</formula>
    </cfRule>
    <cfRule type="expression" dxfId="212" priority="150" stopIfTrue="1">
      <formula>$C$7=$C13</formula>
    </cfRule>
  </conditionalFormatting>
  <conditionalFormatting sqref="U13:U367">
    <cfRule type="expression" dxfId="211" priority="147" stopIfTrue="1">
      <formula>$C$6=$C13</formula>
    </cfRule>
    <cfRule type="expression" dxfId="210" priority="148" stopIfTrue="1">
      <formula>$C$7=$C13</formula>
    </cfRule>
  </conditionalFormatting>
  <conditionalFormatting sqref="U13:U367">
    <cfRule type="expression" dxfId="209" priority="145" stopIfTrue="1">
      <formula>$C$6=$C13</formula>
    </cfRule>
    <cfRule type="expression" dxfId="208" priority="146" stopIfTrue="1">
      <formula>$C$7=$C13</formula>
    </cfRule>
  </conditionalFormatting>
  <conditionalFormatting sqref="V13:AD367">
    <cfRule type="expression" dxfId="207" priority="143" stopIfTrue="1">
      <formula>$C$6=$C13</formula>
    </cfRule>
    <cfRule type="expression" dxfId="206" priority="144" stopIfTrue="1">
      <formula>$C$7=$C13</formula>
    </cfRule>
  </conditionalFormatting>
  <conditionalFormatting sqref="V13:AD367">
    <cfRule type="expression" dxfId="205" priority="141" stopIfTrue="1">
      <formula>$C$6=$C13</formula>
    </cfRule>
    <cfRule type="expression" dxfId="204" priority="142" stopIfTrue="1">
      <formula>$C$7=$C13</formula>
    </cfRule>
  </conditionalFormatting>
  <conditionalFormatting sqref="V13:AD367">
    <cfRule type="expression" dxfId="203" priority="139" stopIfTrue="1">
      <formula>$C$6=$C13</formula>
    </cfRule>
    <cfRule type="expression" dxfId="202" priority="140" stopIfTrue="1">
      <formula>$C$7=$C13</formula>
    </cfRule>
  </conditionalFormatting>
  <conditionalFormatting sqref="V13:AD367">
    <cfRule type="expression" dxfId="201" priority="137" stopIfTrue="1">
      <formula>$C$6=$C13</formula>
    </cfRule>
    <cfRule type="expression" dxfId="200" priority="138" stopIfTrue="1">
      <formula>$C$7=$C13</formula>
    </cfRule>
  </conditionalFormatting>
  <conditionalFormatting sqref="V13:AD367">
    <cfRule type="expression" dxfId="199" priority="135" stopIfTrue="1">
      <formula>$C$6=$C13</formula>
    </cfRule>
    <cfRule type="expression" dxfId="198" priority="136" stopIfTrue="1">
      <formula>$C$7=$C13</formula>
    </cfRule>
  </conditionalFormatting>
  <conditionalFormatting sqref="V13:AD367">
    <cfRule type="expression" dxfId="197" priority="133" stopIfTrue="1">
      <formula>$C$6=$C13</formula>
    </cfRule>
    <cfRule type="expression" dxfId="196" priority="134" stopIfTrue="1">
      <formula>$C$7=$C13</formula>
    </cfRule>
  </conditionalFormatting>
  <conditionalFormatting sqref="V13:AD367">
    <cfRule type="expression" dxfId="195" priority="131" stopIfTrue="1">
      <formula>$C$6=$C13</formula>
    </cfRule>
    <cfRule type="expression" dxfId="194" priority="132" stopIfTrue="1">
      <formula>$C$7=$C13</formula>
    </cfRule>
  </conditionalFormatting>
  <conditionalFormatting sqref="V13:AD367">
    <cfRule type="expression" dxfId="193" priority="129" stopIfTrue="1">
      <formula>$C$6=$C13</formula>
    </cfRule>
    <cfRule type="expression" dxfId="192" priority="130" stopIfTrue="1">
      <formula>$C$7=$C13</formula>
    </cfRule>
  </conditionalFormatting>
  <conditionalFormatting sqref="AG12">
    <cfRule type="expression" dxfId="191" priority="127" stopIfTrue="1">
      <formula>$C$6=$C12</formula>
    </cfRule>
    <cfRule type="expression" dxfId="190" priority="128" stopIfTrue="1">
      <formula>$C$7=$C12</formula>
    </cfRule>
  </conditionalFormatting>
  <conditionalFormatting sqref="AG12">
    <cfRule type="expression" dxfId="189" priority="125" stopIfTrue="1">
      <formula>$C$6=$C12</formula>
    </cfRule>
    <cfRule type="expression" dxfId="188" priority="126" stopIfTrue="1">
      <formula>$C$7=$C12</formula>
    </cfRule>
  </conditionalFormatting>
  <conditionalFormatting sqref="AG12">
    <cfRule type="expression" dxfId="187" priority="123" stopIfTrue="1">
      <formula>$C$6=$C12</formula>
    </cfRule>
    <cfRule type="expression" dxfId="186" priority="124" stopIfTrue="1">
      <formula>$C$7=$C12</formula>
    </cfRule>
  </conditionalFormatting>
  <conditionalFormatting sqref="AG12">
    <cfRule type="expression" dxfId="185" priority="121" stopIfTrue="1">
      <formula>$C$6=$C12</formula>
    </cfRule>
    <cfRule type="expression" dxfId="184" priority="122" stopIfTrue="1">
      <formula>$C$7=$C12</formula>
    </cfRule>
  </conditionalFormatting>
  <conditionalFormatting sqref="E13:H367">
    <cfRule type="expression" dxfId="183" priority="263" stopIfTrue="1">
      <formula>$C$6=$C13</formula>
    </cfRule>
    <cfRule type="expression" dxfId="182" priority="264" stopIfTrue="1">
      <formula>$C$7=$C13</formula>
    </cfRule>
  </conditionalFormatting>
  <conditionalFormatting sqref="E13:H367">
    <cfRule type="expression" dxfId="181" priority="261" stopIfTrue="1">
      <formula>$C$6=$C13</formula>
    </cfRule>
    <cfRule type="expression" dxfId="180" priority="262" stopIfTrue="1">
      <formula>$C$7=$C13</formula>
    </cfRule>
  </conditionalFormatting>
  <conditionalFormatting sqref="E13:H367">
    <cfRule type="expression" dxfId="179" priority="259" stopIfTrue="1">
      <formula>$C$6=$C13</formula>
    </cfRule>
    <cfRule type="expression" dxfId="178" priority="260" stopIfTrue="1">
      <formula>$C$7=$C13</formula>
    </cfRule>
  </conditionalFormatting>
  <conditionalFormatting sqref="E13:H367">
    <cfRule type="expression" dxfId="177" priority="257" stopIfTrue="1">
      <formula>$C$6=$C13</formula>
    </cfRule>
    <cfRule type="expression" dxfId="176" priority="258" stopIfTrue="1">
      <formula>$C$7=$C13</formula>
    </cfRule>
  </conditionalFormatting>
  <conditionalFormatting sqref="K12">
    <cfRule type="expression" dxfId="175" priority="255" stopIfTrue="1">
      <formula>$C$6=$C12</formula>
    </cfRule>
    <cfRule type="expression" dxfId="174" priority="256" stopIfTrue="1">
      <formula>$C$7=$C12</formula>
    </cfRule>
  </conditionalFormatting>
  <conditionalFormatting sqref="K12">
    <cfRule type="expression" dxfId="173" priority="253" stopIfTrue="1">
      <formula>$C$6=$C12</formula>
    </cfRule>
    <cfRule type="expression" dxfId="172" priority="254" stopIfTrue="1">
      <formula>$C$7=$C12</formula>
    </cfRule>
  </conditionalFormatting>
  <conditionalFormatting sqref="K12">
    <cfRule type="expression" dxfId="171" priority="251" stopIfTrue="1">
      <formula>$C$6=$C12</formula>
    </cfRule>
    <cfRule type="expression" dxfId="170" priority="252" stopIfTrue="1">
      <formula>$C$7=$C12</formula>
    </cfRule>
  </conditionalFormatting>
  <conditionalFormatting sqref="K12">
    <cfRule type="expression" dxfId="169" priority="249" stopIfTrue="1">
      <formula>$C$6=$C12</formula>
    </cfRule>
    <cfRule type="expression" dxfId="168" priority="250" stopIfTrue="1">
      <formula>$C$7=$C12</formula>
    </cfRule>
  </conditionalFormatting>
  <conditionalFormatting sqref="K12">
    <cfRule type="expression" dxfId="167" priority="247" stopIfTrue="1">
      <formula>$C$6=$C12</formula>
    </cfRule>
    <cfRule type="expression" dxfId="166" priority="248" stopIfTrue="1">
      <formula>$C$7=$C12</formula>
    </cfRule>
  </conditionalFormatting>
  <conditionalFormatting sqref="K12">
    <cfRule type="expression" dxfId="165" priority="245" stopIfTrue="1">
      <formula>$C$6=$C12</formula>
    </cfRule>
    <cfRule type="expression" dxfId="164" priority="246" stopIfTrue="1">
      <formula>$C$7=$C12</formula>
    </cfRule>
  </conditionalFormatting>
  <conditionalFormatting sqref="K12">
    <cfRule type="expression" dxfId="163" priority="243" stopIfTrue="1">
      <formula>$C$6=$C12</formula>
    </cfRule>
    <cfRule type="expression" dxfId="162" priority="244" stopIfTrue="1">
      <formula>$C$7=$C12</formula>
    </cfRule>
  </conditionalFormatting>
  <conditionalFormatting sqref="K12">
    <cfRule type="expression" dxfId="161" priority="241" stopIfTrue="1">
      <formula>$C$6=$C12</formula>
    </cfRule>
    <cfRule type="expression" dxfId="160" priority="242" stopIfTrue="1">
      <formula>$C$7=$C12</formula>
    </cfRule>
  </conditionalFormatting>
  <conditionalFormatting sqref="L12:R12">
    <cfRule type="expression" dxfId="159" priority="239" stopIfTrue="1">
      <formula>$C$6=$C12</formula>
    </cfRule>
    <cfRule type="expression" dxfId="158" priority="240" stopIfTrue="1">
      <formula>$C$7=$C12</formula>
    </cfRule>
  </conditionalFormatting>
  <conditionalFormatting sqref="L12:R12">
    <cfRule type="expression" dxfId="157" priority="237" stopIfTrue="1">
      <formula>$C$6=$C12</formula>
    </cfRule>
    <cfRule type="expression" dxfId="156" priority="238" stopIfTrue="1">
      <formula>$C$7=$C12</formula>
    </cfRule>
  </conditionalFormatting>
  <conditionalFormatting sqref="L12:R12">
    <cfRule type="expression" dxfId="155" priority="235" stopIfTrue="1">
      <formula>$C$6=$C12</formula>
    </cfRule>
    <cfRule type="expression" dxfId="154" priority="236" stopIfTrue="1">
      <formula>$C$7=$C12</formula>
    </cfRule>
  </conditionalFormatting>
  <conditionalFormatting sqref="L12:R12">
    <cfRule type="expression" dxfId="153" priority="233" stopIfTrue="1">
      <formula>$C$6=$C12</formula>
    </cfRule>
    <cfRule type="expression" dxfId="152" priority="234" stopIfTrue="1">
      <formula>$C$7=$C12</formula>
    </cfRule>
  </conditionalFormatting>
  <conditionalFormatting sqref="L12:R12">
    <cfRule type="expression" dxfId="151" priority="231" stopIfTrue="1">
      <formula>$C$6=$C12</formula>
    </cfRule>
    <cfRule type="expression" dxfId="150" priority="232" stopIfTrue="1">
      <formula>$C$7=$C12</formula>
    </cfRule>
  </conditionalFormatting>
  <conditionalFormatting sqref="L12:R12">
    <cfRule type="expression" dxfId="149" priority="229" stopIfTrue="1">
      <formula>$C$6=$C12</formula>
    </cfRule>
    <cfRule type="expression" dxfId="148" priority="230" stopIfTrue="1">
      <formula>$C$7=$C12</formula>
    </cfRule>
  </conditionalFormatting>
  <conditionalFormatting sqref="L12:R12">
    <cfRule type="expression" dxfId="147" priority="227" stopIfTrue="1">
      <formula>$C$6=$C12</formula>
    </cfRule>
    <cfRule type="expression" dxfId="146" priority="228" stopIfTrue="1">
      <formula>$C$7=$C12</formula>
    </cfRule>
  </conditionalFormatting>
  <conditionalFormatting sqref="L12:R12">
    <cfRule type="expression" dxfId="145" priority="225" stopIfTrue="1">
      <formula>$C$6=$C12</formula>
    </cfRule>
    <cfRule type="expression" dxfId="144" priority="226" stopIfTrue="1">
      <formula>$C$7=$C12</formula>
    </cfRule>
  </conditionalFormatting>
  <conditionalFormatting sqref="K13:K367">
    <cfRule type="expression" dxfId="143" priority="223" stopIfTrue="1">
      <formula>$C$6=$C13</formula>
    </cfRule>
    <cfRule type="expression" dxfId="142" priority="224" stopIfTrue="1">
      <formula>$C$7=$C13</formula>
    </cfRule>
  </conditionalFormatting>
  <conditionalFormatting sqref="K13:K367">
    <cfRule type="expression" dxfId="141" priority="221" stopIfTrue="1">
      <formula>$C$6=$C13</formula>
    </cfRule>
    <cfRule type="expression" dxfId="140" priority="222" stopIfTrue="1">
      <formula>$C$7=$C13</formula>
    </cfRule>
  </conditionalFormatting>
  <conditionalFormatting sqref="K13:K367">
    <cfRule type="expression" dxfId="139" priority="219" stopIfTrue="1">
      <formula>$C$6=$C13</formula>
    </cfRule>
    <cfRule type="expression" dxfId="138" priority="220" stopIfTrue="1">
      <formula>$C$7=$C13</formula>
    </cfRule>
  </conditionalFormatting>
  <conditionalFormatting sqref="K13:K367">
    <cfRule type="expression" dxfId="137" priority="217" stopIfTrue="1">
      <formula>$C$6=$C13</formula>
    </cfRule>
    <cfRule type="expression" dxfId="136" priority="218" stopIfTrue="1">
      <formula>$C$7=$C13</formula>
    </cfRule>
  </conditionalFormatting>
  <conditionalFormatting sqref="K13:K367">
    <cfRule type="expression" dxfId="135" priority="215" stopIfTrue="1">
      <formula>$C$6=$C13</formula>
    </cfRule>
    <cfRule type="expression" dxfId="134" priority="216" stopIfTrue="1">
      <formula>$C$7=$C13</formula>
    </cfRule>
  </conditionalFormatting>
  <conditionalFormatting sqref="K13:K367">
    <cfRule type="expression" dxfId="133" priority="213" stopIfTrue="1">
      <formula>$C$6=$C13</formula>
    </cfRule>
    <cfRule type="expression" dxfId="132" priority="214" stopIfTrue="1">
      <formula>$C$7=$C13</formula>
    </cfRule>
  </conditionalFormatting>
  <conditionalFormatting sqref="K13:K367">
    <cfRule type="expression" dxfId="131" priority="211" stopIfTrue="1">
      <formula>$C$6=$C13</formula>
    </cfRule>
    <cfRule type="expression" dxfId="130" priority="212" stopIfTrue="1">
      <formula>$C$7=$C13</formula>
    </cfRule>
  </conditionalFormatting>
  <conditionalFormatting sqref="K13:K367">
    <cfRule type="expression" dxfId="129" priority="209" stopIfTrue="1">
      <formula>$C$6=$C13</formula>
    </cfRule>
    <cfRule type="expression" dxfId="128" priority="210" stopIfTrue="1">
      <formula>$C$7=$C13</formula>
    </cfRule>
  </conditionalFormatting>
  <conditionalFormatting sqref="L13:R367">
    <cfRule type="expression" dxfId="127" priority="207" stopIfTrue="1">
      <formula>$C$6=$C13</formula>
    </cfRule>
    <cfRule type="expression" dxfId="126" priority="208" stopIfTrue="1">
      <formula>$C$7=$C13</formula>
    </cfRule>
  </conditionalFormatting>
  <conditionalFormatting sqref="L13:R367">
    <cfRule type="expression" dxfId="125" priority="205" stopIfTrue="1">
      <formula>$C$6=$C13</formula>
    </cfRule>
    <cfRule type="expression" dxfId="124" priority="206" stopIfTrue="1">
      <formula>$C$7=$C13</formula>
    </cfRule>
  </conditionalFormatting>
  <conditionalFormatting sqref="L13:R367">
    <cfRule type="expression" dxfId="123" priority="203" stopIfTrue="1">
      <formula>$C$6=$C13</formula>
    </cfRule>
    <cfRule type="expression" dxfId="122" priority="204" stopIfTrue="1">
      <formula>$C$7=$C13</formula>
    </cfRule>
  </conditionalFormatting>
  <conditionalFormatting sqref="L13:R367">
    <cfRule type="expression" dxfId="121" priority="201" stopIfTrue="1">
      <formula>$C$6=$C13</formula>
    </cfRule>
    <cfRule type="expression" dxfId="120" priority="202" stopIfTrue="1">
      <formula>$C$7=$C13</formula>
    </cfRule>
  </conditionalFormatting>
  <conditionalFormatting sqref="AG12">
    <cfRule type="expression" dxfId="119" priority="119" stopIfTrue="1">
      <formula>$C$6=$C12</formula>
    </cfRule>
    <cfRule type="expression" dxfId="118" priority="120" stopIfTrue="1">
      <formula>$C$7=$C12</formula>
    </cfRule>
  </conditionalFormatting>
  <conditionalFormatting sqref="AG12">
    <cfRule type="expression" dxfId="117" priority="117" stopIfTrue="1">
      <formula>$C$6=$C12</formula>
    </cfRule>
    <cfRule type="expression" dxfId="116" priority="118" stopIfTrue="1">
      <formula>$C$7=$C12</formula>
    </cfRule>
  </conditionalFormatting>
  <conditionalFormatting sqref="AG12">
    <cfRule type="expression" dxfId="115" priority="115" stopIfTrue="1">
      <formula>$C$6=$C12</formula>
    </cfRule>
    <cfRule type="expression" dxfId="114" priority="116" stopIfTrue="1">
      <formula>$C$7=$C12</formula>
    </cfRule>
  </conditionalFormatting>
  <conditionalFormatting sqref="AG12">
    <cfRule type="expression" dxfId="113" priority="113" stopIfTrue="1">
      <formula>$C$6=$C12</formula>
    </cfRule>
    <cfRule type="expression" dxfId="112" priority="114" stopIfTrue="1">
      <formula>$C$7=$C12</formula>
    </cfRule>
  </conditionalFormatting>
  <conditionalFormatting sqref="AH12:AJ12">
    <cfRule type="expression" dxfId="111" priority="111" stopIfTrue="1">
      <formula>$C$6=$C12</formula>
    </cfRule>
    <cfRule type="expression" dxfId="110" priority="112" stopIfTrue="1">
      <formula>$C$7=$C12</formula>
    </cfRule>
  </conditionalFormatting>
  <conditionalFormatting sqref="AH12:AJ12">
    <cfRule type="expression" dxfId="109" priority="109" stopIfTrue="1">
      <formula>$C$6=$C12</formula>
    </cfRule>
    <cfRule type="expression" dxfId="108" priority="110" stopIfTrue="1">
      <formula>$C$7=$C12</formula>
    </cfRule>
  </conditionalFormatting>
  <conditionalFormatting sqref="AH12:AJ12">
    <cfRule type="expression" dxfId="107" priority="107" stopIfTrue="1">
      <formula>$C$6=$C12</formula>
    </cfRule>
    <cfRule type="expression" dxfId="106" priority="108" stopIfTrue="1">
      <formula>$C$7=$C12</formula>
    </cfRule>
  </conditionalFormatting>
  <conditionalFormatting sqref="AH12:AJ12">
    <cfRule type="expression" dxfId="105" priority="105" stopIfTrue="1">
      <formula>$C$6=$C12</formula>
    </cfRule>
    <cfRule type="expression" dxfId="104" priority="106" stopIfTrue="1">
      <formula>$C$7=$C12</formula>
    </cfRule>
  </conditionalFormatting>
  <conditionalFormatting sqref="AH12:AJ12">
    <cfRule type="expression" dxfId="103" priority="103" stopIfTrue="1">
      <formula>$C$6=$C12</formula>
    </cfRule>
    <cfRule type="expression" dxfId="102" priority="104" stopIfTrue="1">
      <formula>$C$7=$C12</formula>
    </cfRule>
  </conditionalFormatting>
  <conditionalFormatting sqref="AH12:AJ12">
    <cfRule type="expression" dxfId="101" priority="101" stopIfTrue="1">
      <formula>$C$6=$C12</formula>
    </cfRule>
    <cfRule type="expression" dxfId="100" priority="102" stopIfTrue="1">
      <formula>$C$7=$C12</formula>
    </cfRule>
  </conditionalFormatting>
  <conditionalFormatting sqref="AH12:AJ12">
    <cfRule type="expression" dxfId="99" priority="99" stopIfTrue="1">
      <formula>$C$6=$C12</formula>
    </cfRule>
    <cfRule type="expression" dxfId="98" priority="100" stopIfTrue="1">
      <formula>$C$7=$C12</formula>
    </cfRule>
  </conditionalFormatting>
  <conditionalFormatting sqref="AH12:AJ12">
    <cfRule type="expression" dxfId="97" priority="97" stopIfTrue="1">
      <formula>$C$6=$C12</formula>
    </cfRule>
    <cfRule type="expression" dxfId="96" priority="98" stopIfTrue="1">
      <formula>$C$7=$C12</formula>
    </cfRule>
  </conditionalFormatting>
  <conditionalFormatting sqref="AG13:AG367">
    <cfRule type="expression" dxfId="95" priority="95" stopIfTrue="1">
      <formula>$C$6=$C13</formula>
    </cfRule>
    <cfRule type="expression" dxfId="94" priority="96" stopIfTrue="1">
      <formula>$C$7=$C13</formula>
    </cfRule>
  </conditionalFormatting>
  <conditionalFormatting sqref="AG13:AG367">
    <cfRule type="expression" dxfId="93" priority="93" stopIfTrue="1">
      <formula>$C$6=$C13</formula>
    </cfRule>
    <cfRule type="expression" dxfId="92" priority="94" stopIfTrue="1">
      <formula>$C$7=$C13</formula>
    </cfRule>
  </conditionalFormatting>
  <conditionalFormatting sqref="AG13:AG367">
    <cfRule type="expression" dxfId="91" priority="91" stopIfTrue="1">
      <formula>$C$6=$C13</formula>
    </cfRule>
    <cfRule type="expression" dxfId="90" priority="92" stopIfTrue="1">
      <formula>$C$7=$C13</formula>
    </cfRule>
  </conditionalFormatting>
  <conditionalFormatting sqref="AG13:AG367">
    <cfRule type="expression" dxfId="89" priority="89" stopIfTrue="1">
      <formula>$C$6=$C13</formula>
    </cfRule>
    <cfRule type="expression" dxfId="88" priority="90" stopIfTrue="1">
      <formula>$C$7=$C13</formula>
    </cfRule>
  </conditionalFormatting>
  <conditionalFormatting sqref="AG13:AG367">
    <cfRule type="expression" dxfId="87" priority="87" stopIfTrue="1">
      <formula>$C$6=$C13</formula>
    </cfRule>
    <cfRule type="expression" dxfId="86" priority="88" stopIfTrue="1">
      <formula>$C$7=$C13</formula>
    </cfRule>
  </conditionalFormatting>
  <conditionalFormatting sqref="AG13:AG367">
    <cfRule type="expression" dxfId="85" priority="85" stopIfTrue="1">
      <formula>$C$6=$C13</formula>
    </cfRule>
    <cfRule type="expression" dxfId="84" priority="86" stopIfTrue="1">
      <formula>$C$7=$C13</formula>
    </cfRule>
  </conditionalFormatting>
  <conditionalFormatting sqref="AG13:AG367">
    <cfRule type="expression" dxfId="83" priority="83" stopIfTrue="1">
      <formula>$C$6=$C13</formula>
    </cfRule>
    <cfRule type="expression" dxfId="82" priority="84" stopIfTrue="1">
      <formula>$C$7=$C13</formula>
    </cfRule>
  </conditionalFormatting>
  <conditionalFormatting sqref="AG13:AG367">
    <cfRule type="expression" dxfId="81" priority="81" stopIfTrue="1">
      <formula>$C$6=$C13</formula>
    </cfRule>
    <cfRule type="expression" dxfId="80" priority="82" stopIfTrue="1">
      <formula>$C$7=$C13</formula>
    </cfRule>
  </conditionalFormatting>
  <conditionalFormatting sqref="AH13:AJ367">
    <cfRule type="expression" dxfId="79" priority="79" stopIfTrue="1">
      <formula>$C$6=$C13</formula>
    </cfRule>
    <cfRule type="expression" dxfId="78" priority="80" stopIfTrue="1">
      <formula>$C$7=$C13</formula>
    </cfRule>
  </conditionalFormatting>
  <conditionalFormatting sqref="AH13:AJ367">
    <cfRule type="expression" dxfId="77" priority="77" stopIfTrue="1">
      <formula>$C$6=$C13</formula>
    </cfRule>
    <cfRule type="expression" dxfId="76" priority="78" stopIfTrue="1">
      <formula>$C$7=$C13</formula>
    </cfRule>
  </conditionalFormatting>
  <conditionalFormatting sqref="AH13:AJ367">
    <cfRule type="expression" dxfId="75" priority="75" stopIfTrue="1">
      <formula>$C$6=$C13</formula>
    </cfRule>
    <cfRule type="expression" dxfId="74" priority="76" stopIfTrue="1">
      <formula>$C$7=$C13</formula>
    </cfRule>
  </conditionalFormatting>
  <conditionalFormatting sqref="AH13:AJ367">
    <cfRule type="expression" dxfId="73" priority="73" stopIfTrue="1">
      <formula>$C$6=$C13</formula>
    </cfRule>
    <cfRule type="expression" dxfId="72" priority="74" stopIfTrue="1">
      <formula>$C$7=$C13</formula>
    </cfRule>
  </conditionalFormatting>
  <conditionalFormatting sqref="AH13:AJ367">
    <cfRule type="expression" dxfId="71" priority="71" stopIfTrue="1">
      <formula>$C$6=$C13</formula>
    </cfRule>
    <cfRule type="expression" dxfId="70" priority="72" stopIfTrue="1">
      <formula>$C$7=$C13</formula>
    </cfRule>
  </conditionalFormatting>
  <conditionalFormatting sqref="AH13:AJ367">
    <cfRule type="expression" dxfId="69" priority="69" stopIfTrue="1">
      <formula>$C$6=$C13</formula>
    </cfRule>
    <cfRule type="expression" dxfId="68" priority="70" stopIfTrue="1">
      <formula>$C$7=$C13</formula>
    </cfRule>
  </conditionalFormatting>
  <conditionalFormatting sqref="AH13:AJ367">
    <cfRule type="expression" dxfId="67" priority="67" stopIfTrue="1">
      <formula>$C$6=$C13</formula>
    </cfRule>
    <cfRule type="expression" dxfId="66" priority="68" stopIfTrue="1">
      <formula>$C$7=$C13</formula>
    </cfRule>
  </conditionalFormatting>
  <conditionalFormatting sqref="AH13:AJ367">
    <cfRule type="expression" dxfId="65" priority="65" stopIfTrue="1">
      <formula>$C$6=$C13</formula>
    </cfRule>
    <cfRule type="expression" dxfId="64" priority="66" stopIfTrue="1">
      <formula>$C$7=$C13</formula>
    </cfRule>
  </conditionalFormatting>
  <conditionalFormatting sqref="AM12">
    <cfRule type="expression" dxfId="63" priority="63" stopIfTrue="1">
      <formula>$C$6=$C12</formula>
    </cfRule>
    <cfRule type="expression" dxfId="62" priority="64" stopIfTrue="1">
      <formula>$C$7=$C12</formula>
    </cfRule>
  </conditionalFormatting>
  <conditionalFormatting sqref="AM12">
    <cfRule type="expression" dxfId="61" priority="61" stopIfTrue="1">
      <formula>$C$6=$C12</formula>
    </cfRule>
    <cfRule type="expression" dxfId="60" priority="62" stopIfTrue="1">
      <formula>$C$7=$C12</formula>
    </cfRule>
  </conditionalFormatting>
  <conditionalFormatting sqref="AM12">
    <cfRule type="expression" dxfId="59" priority="59" stopIfTrue="1">
      <formula>$C$6=$C12</formula>
    </cfRule>
    <cfRule type="expression" dxfId="58" priority="60" stopIfTrue="1">
      <formula>$C$7=$C12</formula>
    </cfRule>
  </conditionalFormatting>
  <conditionalFormatting sqref="AM12">
    <cfRule type="expression" dxfId="57" priority="57" stopIfTrue="1">
      <formula>$C$6=$C12</formula>
    </cfRule>
    <cfRule type="expression" dxfId="56" priority="58" stopIfTrue="1">
      <formula>$C$7=$C12</formula>
    </cfRule>
  </conditionalFormatting>
  <conditionalFormatting sqref="AM12">
    <cfRule type="expression" dxfId="55" priority="55" stopIfTrue="1">
      <formula>$C$6=$C12</formula>
    </cfRule>
    <cfRule type="expression" dxfId="54" priority="56" stopIfTrue="1">
      <formula>$C$7=$C12</formula>
    </cfRule>
  </conditionalFormatting>
  <conditionalFormatting sqref="AM12">
    <cfRule type="expression" dxfId="53" priority="53" stopIfTrue="1">
      <formula>$C$6=$C12</formula>
    </cfRule>
    <cfRule type="expression" dxfId="52" priority="54" stopIfTrue="1">
      <formula>$C$7=$C12</formula>
    </cfRule>
  </conditionalFormatting>
  <conditionalFormatting sqref="AM12">
    <cfRule type="expression" dxfId="51" priority="51" stopIfTrue="1">
      <formula>$C$6=$C12</formula>
    </cfRule>
    <cfRule type="expression" dxfId="50" priority="52" stopIfTrue="1">
      <formula>$C$7=$C12</formula>
    </cfRule>
  </conditionalFormatting>
  <conditionalFormatting sqref="AM12">
    <cfRule type="expression" dxfId="49" priority="49" stopIfTrue="1">
      <formula>$C$6=$C12</formula>
    </cfRule>
    <cfRule type="expression" dxfId="48" priority="50" stopIfTrue="1">
      <formula>$C$7=$C12</formula>
    </cfRule>
  </conditionalFormatting>
  <conditionalFormatting sqref="AN12:AT12">
    <cfRule type="expression" dxfId="47" priority="47" stopIfTrue="1">
      <formula>$C$6=$C12</formula>
    </cfRule>
    <cfRule type="expression" dxfId="46" priority="48" stopIfTrue="1">
      <formula>$C$7=$C12</formula>
    </cfRule>
  </conditionalFormatting>
  <conditionalFormatting sqref="AN12:AT12">
    <cfRule type="expression" dxfId="45" priority="45" stopIfTrue="1">
      <formula>$C$6=$C12</formula>
    </cfRule>
    <cfRule type="expression" dxfId="44" priority="46" stopIfTrue="1">
      <formula>$C$7=$C12</formula>
    </cfRule>
  </conditionalFormatting>
  <conditionalFormatting sqref="AN12:AT12">
    <cfRule type="expression" dxfId="43" priority="43" stopIfTrue="1">
      <formula>$C$6=$C12</formula>
    </cfRule>
    <cfRule type="expression" dxfId="42" priority="44" stopIfTrue="1">
      <formula>$C$7=$C12</formula>
    </cfRule>
  </conditionalFormatting>
  <conditionalFormatting sqref="AN12:AT12">
    <cfRule type="expression" dxfId="41" priority="41" stopIfTrue="1">
      <formula>$C$6=$C12</formula>
    </cfRule>
    <cfRule type="expression" dxfId="40" priority="42" stopIfTrue="1">
      <formula>$C$7=$C12</formula>
    </cfRule>
  </conditionalFormatting>
  <conditionalFormatting sqref="AN12:AT12">
    <cfRule type="expression" dxfId="39" priority="39" stopIfTrue="1">
      <formula>$C$6=$C12</formula>
    </cfRule>
    <cfRule type="expression" dxfId="38" priority="40" stopIfTrue="1">
      <formula>$C$7=$C12</formula>
    </cfRule>
  </conditionalFormatting>
  <conditionalFormatting sqref="AN12:AT12">
    <cfRule type="expression" dxfId="37" priority="37" stopIfTrue="1">
      <formula>$C$6=$C12</formula>
    </cfRule>
    <cfRule type="expression" dxfId="36" priority="38" stopIfTrue="1">
      <formula>$C$7=$C12</formula>
    </cfRule>
  </conditionalFormatting>
  <conditionalFormatting sqref="AN12:AT12">
    <cfRule type="expression" dxfId="35" priority="35" stopIfTrue="1">
      <formula>$C$6=$C12</formula>
    </cfRule>
    <cfRule type="expression" dxfId="34" priority="36" stopIfTrue="1">
      <formula>$C$7=$C12</formula>
    </cfRule>
  </conditionalFormatting>
  <conditionalFormatting sqref="AN12:AT12">
    <cfRule type="expression" dxfId="33" priority="33" stopIfTrue="1">
      <formula>$C$6=$C12</formula>
    </cfRule>
    <cfRule type="expression" dxfId="32" priority="34" stopIfTrue="1">
      <formula>$C$7=$C12</formula>
    </cfRule>
  </conditionalFormatting>
  <conditionalFormatting sqref="AM13:AM367">
    <cfRule type="expression" dxfId="31" priority="31" stopIfTrue="1">
      <formula>$C$6=$C13</formula>
    </cfRule>
    <cfRule type="expression" dxfId="30" priority="32" stopIfTrue="1">
      <formula>$C$7=$C13</formula>
    </cfRule>
  </conditionalFormatting>
  <conditionalFormatting sqref="AM13:AM367">
    <cfRule type="expression" dxfId="29" priority="29" stopIfTrue="1">
      <formula>$C$6=$C13</formula>
    </cfRule>
    <cfRule type="expression" dxfId="28" priority="30" stopIfTrue="1">
      <formula>$C$7=$C13</formula>
    </cfRule>
  </conditionalFormatting>
  <conditionalFormatting sqref="AM13:AM367">
    <cfRule type="expression" dxfId="27" priority="27" stopIfTrue="1">
      <formula>$C$6=$C13</formula>
    </cfRule>
    <cfRule type="expression" dxfId="26" priority="28" stopIfTrue="1">
      <formula>$C$7=$C13</formula>
    </cfRule>
  </conditionalFormatting>
  <conditionalFormatting sqref="AM13:AM367">
    <cfRule type="expression" dxfId="25" priority="25" stopIfTrue="1">
      <formula>$C$6=$C13</formula>
    </cfRule>
    <cfRule type="expression" dxfId="24" priority="26" stopIfTrue="1">
      <formula>$C$7=$C13</formula>
    </cfRule>
  </conditionalFormatting>
  <conditionalFormatting sqref="AM13:AM367">
    <cfRule type="expression" dxfId="23" priority="23" stopIfTrue="1">
      <formula>$C$6=$C13</formula>
    </cfRule>
    <cfRule type="expression" dxfId="22" priority="24" stopIfTrue="1">
      <formula>$C$7=$C13</formula>
    </cfRule>
  </conditionalFormatting>
  <conditionalFormatting sqref="AM13:AM367">
    <cfRule type="expression" dxfId="21" priority="21" stopIfTrue="1">
      <formula>$C$6=$C13</formula>
    </cfRule>
    <cfRule type="expression" dxfId="20" priority="22" stopIfTrue="1">
      <formula>$C$7=$C13</formula>
    </cfRule>
  </conditionalFormatting>
  <conditionalFormatting sqref="AM13:AM367">
    <cfRule type="expression" dxfId="19" priority="19" stopIfTrue="1">
      <formula>$C$6=$C13</formula>
    </cfRule>
    <cfRule type="expression" dxfId="18" priority="20" stopIfTrue="1">
      <formula>$C$7=$C13</formula>
    </cfRule>
  </conditionalFormatting>
  <conditionalFormatting sqref="AM13:AM367">
    <cfRule type="expression" dxfId="17" priority="17" stopIfTrue="1">
      <formula>$C$6=$C13</formula>
    </cfRule>
    <cfRule type="expression" dxfId="16" priority="18" stopIfTrue="1">
      <formula>$C$7=$C13</formula>
    </cfRule>
  </conditionalFormatting>
  <conditionalFormatting sqref="AN13:AT367">
    <cfRule type="expression" dxfId="15" priority="15" stopIfTrue="1">
      <formula>$C$6=$C13</formula>
    </cfRule>
    <cfRule type="expression" dxfId="14" priority="16" stopIfTrue="1">
      <formula>$C$7=$C13</formula>
    </cfRule>
  </conditionalFormatting>
  <conditionalFormatting sqref="AN13:AT367">
    <cfRule type="expression" dxfId="13" priority="13" stopIfTrue="1">
      <formula>$C$6=$C13</formula>
    </cfRule>
    <cfRule type="expression" dxfId="12" priority="14" stopIfTrue="1">
      <formula>$C$7=$C13</formula>
    </cfRule>
  </conditionalFormatting>
  <conditionalFormatting sqref="AN13:AT367">
    <cfRule type="expression" dxfId="11" priority="11" stopIfTrue="1">
      <formula>$C$6=$C13</formula>
    </cfRule>
    <cfRule type="expression" dxfId="10" priority="12" stopIfTrue="1">
      <formula>$C$7=$C13</formula>
    </cfRule>
  </conditionalFormatting>
  <conditionalFormatting sqref="AN13:AT367">
    <cfRule type="expression" dxfId="9" priority="9" stopIfTrue="1">
      <formula>$C$6=$C13</formula>
    </cfRule>
    <cfRule type="expression" dxfId="8" priority="10" stopIfTrue="1">
      <formula>$C$7=$C13</formula>
    </cfRule>
  </conditionalFormatting>
  <conditionalFormatting sqref="AN13:AT367">
    <cfRule type="expression" dxfId="7" priority="7" stopIfTrue="1">
      <formula>$C$6=$C13</formula>
    </cfRule>
    <cfRule type="expression" dxfId="6" priority="8" stopIfTrue="1">
      <formula>$C$7=$C13</formula>
    </cfRule>
  </conditionalFormatting>
  <conditionalFormatting sqref="AN13:AT367">
    <cfRule type="expression" dxfId="5" priority="5" stopIfTrue="1">
      <formula>$C$6=$C13</formula>
    </cfRule>
    <cfRule type="expression" dxfId="4" priority="6" stopIfTrue="1">
      <formula>$C$7=$C13</formula>
    </cfRule>
  </conditionalFormatting>
  <conditionalFormatting sqref="AN13:AT367">
    <cfRule type="expression" dxfId="3" priority="3" stopIfTrue="1">
      <formula>$C$6=$C13</formula>
    </cfRule>
    <cfRule type="expression" dxfId="2" priority="4" stopIfTrue="1">
      <formula>$C$7=$C13</formula>
    </cfRule>
  </conditionalFormatting>
  <conditionalFormatting sqref="AN13:AT367">
    <cfRule type="expression" dxfId="1" priority="1" stopIfTrue="1">
      <formula>$C$6=$C13</formula>
    </cfRule>
    <cfRule type="expression" dxfId="0" priority="2" stopIfTrue="1">
      <formula>$C$7=$C13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Fluxo (Socio)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Moreira</dc:creator>
  <cp:lastModifiedBy>Robson Moreira</cp:lastModifiedBy>
  <dcterms:created xsi:type="dcterms:W3CDTF">2020-12-05T00:25:34Z</dcterms:created>
  <dcterms:modified xsi:type="dcterms:W3CDTF">2020-12-05T00:26:26Z</dcterms:modified>
</cp:coreProperties>
</file>